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C:\Users\jjmontero.ISDEFE\Downloads\"/>
    </mc:Choice>
  </mc:AlternateContent>
  <xr:revisionPtr revIDLastSave="0" documentId="13_ncr:1_{B19E38D1-75A1-4870-B3F2-844585C1B2BE}" xr6:coauthVersionLast="47" xr6:coauthVersionMax="47" xr10:uidLastSave="{00000000-0000-0000-0000-000000000000}"/>
  <workbookProtection workbookAlgorithmName="SHA-512" workbookHashValue="FODDzY03Qnss36QXud+uua9cPufLwEu9FtltuhFKrRxGzStpRKx/0uhNYqtRkZWHl6Le6ot+Oqi9Oa10i7NCOA==" workbookSaltValue="oDsSvWjyEJYcCfieT+5myA==" workbookSpinCount="100000" lockStructure="1"/>
  <bookViews>
    <workbookView xWindow="-108" yWindow="-108" windowWidth="23256" windowHeight="12576" tabRatio="795" firstSheet="5" activeTab="10" xr2:uid="{00000000-000D-0000-FFFF-FFFF00000000}"/>
  </bookViews>
  <sheets>
    <sheet name="0. Instrucciones" sheetId="1" r:id="rId1"/>
    <sheet name="1. Plan de Financiación" sheetId="23" r:id="rId2"/>
    <sheet name="2.a Pres_Total_ProdyDist" sheetId="2" r:id="rId3"/>
    <sheet name="2.b Pres_Total_Demanda" sheetId="9" r:id="rId4"/>
    <sheet name="3.a Plan Negocio-P&amp;D (SinAyuda)" sheetId="4" r:id="rId5"/>
    <sheet name="3.b Plan Negocio-P&amp;D (ConAyuda)" sheetId="26" r:id="rId6"/>
    <sheet name="3.c Hipótesis Demanda" sheetId="12" r:id="rId7"/>
    <sheet name="4. Impacto Medioambiental" sheetId="20" r:id="rId8"/>
    <sheet name="5. Impacto en Empleo" sheetId="22" r:id="rId9"/>
    <sheet name="Auxiliar-&gt;" sheetId="16" state="hidden" r:id="rId10"/>
    <sheet name="6. Resumen criterios evaluación" sheetId="21" r:id="rId11"/>
    <sheet name="Ayudas" sheetId="24" state="hidden" r:id="rId12"/>
    <sheet name="Referencias" sheetId="14" state="hidden" r:id="rId13"/>
    <sheet name="Costes de ref CAPEX SMR" sheetId="18" state="hidden" r:id="rId14"/>
    <sheet name="Data Validation" sheetId="25" state="hidden" r:id="rId15"/>
    <sheet name="Coste de referencia_refineria" sheetId="17" state="hidden" r:id="rId16"/>
  </sheets>
  <externalReferences>
    <externalReference r:id="rId17"/>
    <externalReference r:id="rId18"/>
    <externalReference r:id="rId19"/>
  </externalReferences>
  <definedNames>
    <definedName name="_xlnm.Print_Area" localSheetId="2">'2.a Pres_Total_ProdyDist'!$A$1:$H$86</definedName>
    <definedName name="Consommations">[1]Sources!$B$53:$E$62</definedName>
    <definedName name="Coste_refinería">'2.a Pres_Total_ProdyDist'!$I$70</definedName>
    <definedName name="coste_SMR">'2.a Pres_Total_ProdyDist'!$I$69</definedName>
    <definedName name="Matrice_clefs">[2]Partenaires!$B$5:$G$15</definedName>
    <definedName name="Matriz">[3]Colaboración!$B$5:$G$15</definedName>
    <definedName name="nb_reservas">'2.a Pres_Total_ProdyDist'!#REF!</definedName>
    <definedName name="Nom_court">[2]Partenaires!$B$5:$G$5</definedName>
    <definedName name="Ref_Autobus_Diesel">'2.b Pres_Total_Demanda'!$J$41</definedName>
    <definedName name="Ref_Cont_Basura_Diesel">'2.b Pres_Total_Demanda'!$J$42</definedName>
    <definedName name="Ref_Furgon_Diesel">'2.b Pres_Total_Demanda'!$J$40</definedName>
    <definedName name="Ref_Furgoneta_Diesel" localSheetId="5">'2.b Pres_Total_Demanda'!#REF!</definedName>
    <definedName name="Ref_Furgoneta_Diesel">'2.b Pres_Total_Demanda'!#REF!</definedName>
    <definedName name="Ref_Pila_Diesel" localSheetId="5">'2.b Pres_Total_Demanda'!#REF!</definedName>
    <definedName name="Ref_Pila_Diesel">'2.b Pres_Total_Demanda'!#REF!</definedName>
    <definedName name="Ref_Pila_kW_Diesel" localSheetId="5">'2.b Pres_Total_Demanda'!#REF!</definedName>
    <definedName name="Ref_Pila_kW_Diesel">'2.b Pres_Total_Demanda'!#REF!</definedName>
    <definedName name="RefDiesel_BOM">[3]Sheet4!$J$24</definedName>
    <definedName name="RefDiesel_bus">[3]Sheet4!$J$23</definedName>
    <definedName name="RefDiesel_VUL1">[3]Sheet4!$J$21</definedName>
    <definedName name="RefDiesel_VUL2">[3]Sheet4!$J$22</definedName>
    <definedName name="RefH2_BOM">[3]Sheet4!$I$24</definedName>
    <definedName name="RefH2_bus">[3]Sheet4!$I$23</definedName>
    <definedName name="RefH2_VUL1">[3]Sheet4!$I$21</definedName>
    <definedName name="RefH2_VUL2">[3]Sheet4!$I$22</definedName>
    <definedName name="Superficie">'2.a Pres_Total_ProdyDist'!#REF!</definedName>
    <definedName name="Tamaño_curva">'2.a Pres_Total_ProdyDist'!#REF!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1" l="1"/>
  <c r="H21" i="21"/>
  <c r="J65" i="9"/>
  <c r="J21" i="21"/>
  <c r="K21" i="21" l="1"/>
  <c r="H37" i="9"/>
  <c r="F70" i="2"/>
  <c r="F69" i="2"/>
  <c r="C28" i="21"/>
  <c r="G54" i="18" l="1"/>
  <c r="E49" i="2" l="1"/>
  <c r="G42" i="2"/>
  <c r="G43" i="2"/>
  <c r="G44" i="2"/>
  <c r="G45" i="2"/>
  <c r="G46" i="2"/>
  <c r="G47" i="2"/>
  <c r="G48" i="2"/>
  <c r="G41" i="2"/>
  <c r="L29" i="4"/>
  <c r="L99" i="26"/>
  <c r="G88" i="26"/>
  <c r="L81" i="26"/>
  <c r="L84" i="26" s="1"/>
  <c r="L83" i="26" s="1"/>
  <c r="G69" i="26"/>
  <c r="L57" i="26"/>
  <c r="L29" i="26"/>
  <c r="M29" i="26" s="1"/>
  <c r="K3" i="26"/>
  <c r="G40" i="4"/>
  <c r="G49" i="2" l="1"/>
  <c r="N29" i="26"/>
  <c r="N36" i="26" s="1"/>
  <c r="N38" i="26" s="1"/>
  <c r="M36" i="26"/>
  <c r="M38" i="26" s="1"/>
  <c r="M34" i="26"/>
  <c r="L32" i="26"/>
  <c r="M42" i="26" s="1"/>
  <c r="M99" i="26"/>
  <c r="L60" i="26"/>
  <c r="L59" i="26" s="1"/>
  <c r="M57" i="26"/>
  <c r="L102" i="26"/>
  <c r="L101" i="26" s="1"/>
  <c r="M81" i="26"/>
  <c r="O29" i="26" l="1"/>
  <c r="O36" i="26" s="1"/>
  <c r="N34" i="26"/>
  <c r="M33" i="26"/>
  <c r="M31" i="26" s="1"/>
  <c r="M40" i="26" s="1"/>
  <c r="M44" i="26" s="1"/>
  <c r="L31" i="26"/>
  <c r="N81" i="26"/>
  <c r="M87" i="26"/>
  <c r="M85" i="26"/>
  <c r="M83" i="26" s="1"/>
  <c r="N42" i="26"/>
  <c r="N33" i="26"/>
  <c r="N31" i="26" s="1"/>
  <c r="N40" i="26" s="1"/>
  <c r="N44" i="26" s="1"/>
  <c r="M63" i="26"/>
  <c r="M61" i="26"/>
  <c r="N57" i="26"/>
  <c r="M65" i="26"/>
  <c r="M62" i="26"/>
  <c r="M106" i="26"/>
  <c r="M104" i="26" s="1"/>
  <c r="M103" i="26"/>
  <c r="N99" i="26"/>
  <c r="H48" i="2"/>
  <c r="O34" i="26" l="1"/>
  <c r="O42" i="26"/>
  <c r="M101" i="26"/>
  <c r="O33" i="26"/>
  <c r="O38" i="26"/>
  <c r="P29" i="26"/>
  <c r="P36" i="26" s="1"/>
  <c r="M59" i="26"/>
  <c r="N45" i="26"/>
  <c r="N47" i="26" s="1"/>
  <c r="N48" i="26" s="1"/>
  <c r="M45" i="26"/>
  <c r="M47" i="26" s="1"/>
  <c r="M48" i="26" s="1"/>
  <c r="N106" i="26"/>
  <c r="N104" i="26" s="1"/>
  <c r="N103" i="26"/>
  <c r="N101" i="26" s="1"/>
  <c r="O99" i="26"/>
  <c r="N87" i="26"/>
  <c r="O81" i="26"/>
  <c r="N85" i="26"/>
  <c r="N83" i="26" s="1"/>
  <c r="N63" i="26"/>
  <c r="N61" i="26"/>
  <c r="O57" i="26"/>
  <c r="N65" i="26"/>
  <c r="N62" i="26"/>
  <c r="L40" i="26"/>
  <c r="L44" i="26" s="1"/>
  <c r="H25" i="9"/>
  <c r="J25" i="9" s="1"/>
  <c r="H26" i="9"/>
  <c r="J26" i="9" s="1"/>
  <c r="H27" i="9"/>
  <c r="J27" i="9" s="1"/>
  <c r="H28" i="9"/>
  <c r="K28" i="9" s="1"/>
  <c r="H54" i="2"/>
  <c r="H55" i="2"/>
  <c r="H56" i="2"/>
  <c r="H57" i="2"/>
  <c r="H58" i="2"/>
  <c r="H24" i="9"/>
  <c r="K24" i="9" s="1"/>
  <c r="H29" i="9"/>
  <c r="K29" i="9" s="1"/>
  <c r="H30" i="9"/>
  <c r="J30" i="9" s="1"/>
  <c r="J28" i="9" l="1"/>
  <c r="K25" i="9"/>
  <c r="J29" i="9"/>
  <c r="P33" i="26"/>
  <c r="O31" i="26"/>
  <c r="O40" i="26" s="1"/>
  <c r="O44" i="26" s="1"/>
  <c r="O45" i="26" s="1"/>
  <c r="O47" i="26" s="1"/>
  <c r="O48" i="26" s="1"/>
  <c r="P38" i="26"/>
  <c r="Q29" i="26"/>
  <c r="Q36" i="26" s="1"/>
  <c r="P34" i="26"/>
  <c r="P31" i="26" s="1"/>
  <c r="K27" i="9"/>
  <c r="P42" i="26"/>
  <c r="J24" i="9"/>
  <c r="N59" i="26"/>
  <c r="O87" i="26"/>
  <c r="P81" i="26"/>
  <c r="O85" i="26"/>
  <c r="O83" i="26" s="1"/>
  <c r="R29" i="26"/>
  <c r="R36" i="26" s="1"/>
  <c r="P57" i="26"/>
  <c r="O65" i="26"/>
  <c r="O62" i="26"/>
  <c r="O63" i="26"/>
  <c r="O61" i="26"/>
  <c r="L45" i="26"/>
  <c r="L47" i="26" s="1"/>
  <c r="L48" i="26" s="1"/>
  <c r="O106" i="26"/>
  <c r="O104" i="26" s="1"/>
  <c r="O103" i="26"/>
  <c r="P99" i="26"/>
  <c r="K26" i="9"/>
  <c r="K30" i="9"/>
  <c r="Q33" i="26" l="1"/>
  <c r="Q42" i="26"/>
  <c r="Q34" i="26"/>
  <c r="Q38" i="26"/>
  <c r="O101" i="26"/>
  <c r="P40" i="26"/>
  <c r="P44" i="26" s="1"/>
  <c r="P45" i="26" s="1"/>
  <c r="P47" i="26" s="1"/>
  <c r="P48" i="26" s="1"/>
  <c r="O59" i="26"/>
  <c r="P63" i="26"/>
  <c r="P61" i="26"/>
  <c r="Q57" i="26"/>
  <c r="P65" i="26"/>
  <c r="P62" i="26"/>
  <c r="P87" i="26"/>
  <c r="P85" i="26"/>
  <c r="P83" i="26" s="1"/>
  <c r="Q81" i="26"/>
  <c r="P106" i="26"/>
  <c r="P104" i="26" s="1"/>
  <c r="P103" i="26"/>
  <c r="Q99" i="26"/>
  <c r="S29" i="26"/>
  <c r="S36" i="26" s="1"/>
  <c r="R42" i="26"/>
  <c r="R34" i="26"/>
  <c r="R33" i="26"/>
  <c r="R38" i="26"/>
  <c r="Q31" i="26" l="1"/>
  <c r="Q40" i="26" s="1"/>
  <c r="P101" i="26"/>
  <c r="P59" i="26"/>
  <c r="R31" i="26"/>
  <c r="R40" i="26" s="1"/>
  <c r="R44" i="26" s="1"/>
  <c r="R45" i="26" s="1"/>
  <c r="R47" i="26" s="1"/>
  <c r="R48" i="26" s="1"/>
  <c r="Q44" i="26"/>
  <c r="Q45" i="26" s="1"/>
  <c r="Q47" i="26" s="1"/>
  <c r="Q48" i="26" s="1"/>
  <c r="S42" i="26"/>
  <c r="S34" i="26"/>
  <c r="S38" i="26"/>
  <c r="S33" i="26"/>
  <c r="T29" i="26"/>
  <c r="T36" i="26" s="1"/>
  <c r="Q63" i="26"/>
  <c r="Q61" i="26"/>
  <c r="R57" i="26"/>
  <c r="Q65" i="26"/>
  <c r="Q62" i="26"/>
  <c r="Q59" i="26" s="1"/>
  <c r="Q106" i="26"/>
  <c r="Q104" i="26" s="1"/>
  <c r="Q103" i="26"/>
  <c r="R99" i="26"/>
  <c r="Q87" i="26"/>
  <c r="R81" i="26"/>
  <c r="Q85" i="26"/>
  <c r="Q83" i="26" s="1"/>
  <c r="C101" i="20"/>
  <c r="B101" i="20"/>
  <c r="C100" i="20"/>
  <c r="B100" i="20"/>
  <c r="C99" i="20"/>
  <c r="B99" i="20"/>
  <c r="C98" i="20"/>
  <c r="B98" i="20"/>
  <c r="C97" i="20"/>
  <c r="B97" i="20"/>
  <c r="H24" i="12"/>
  <c r="E23" i="20"/>
  <c r="Q101" i="26" l="1"/>
  <c r="C107" i="20"/>
  <c r="S31" i="26"/>
  <c r="S40" i="26" s="1"/>
  <c r="R106" i="26"/>
  <c r="R104" i="26" s="1"/>
  <c r="R103" i="26"/>
  <c r="R101" i="26" s="1"/>
  <c r="S99" i="26"/>
  <c r="T42" i="26"/>
  <c r="T34" i="26"/>
  <c r="T33" i="26"/>
  <c r="T38" i="26"/>
  <c r="U29" i="26"/>
  <c r="U36" i="26" s="1"/>
  <c r="S57" i="26"/>
  <c r="R65" i="26"/>
  <c r="R62" i="26"/>
  <c r="R63" i="26"/>
  <c r="R61" i="26"/>
  <c r="R87" i="26"/>
  <c r="R85" i="26"/>
  <c r="R83" i="26" s="1"/>
  <c r="S81" i="26"/>
  <c r="T31" i="26" l="1"/>
  <c r="R59" i="26"/>
  <c r="S44" i="26"/>
  <c r="S45" i="26" s="1"/>
  <c r="S47" i="26" s="1"/>
  <c r="S48" i="26" s="1"/>
  <c r="T40" i="26"/>
  <c r="S85" i="26"/>
  <c r="S83" i="26" s="1"/>
  <c r="T81" i="26"/>
  <c r="S87" i="26"/>
  <c r="U42" i="26"/>
  <c r="U34" i="26"/>
  <c r="V29" i="26"/>
  <c r="V36" i="26" s="1"/>
  <c r="U38" i="26"/>
  <c r="U33" i="26"/>
  <c r="S65" i="26"/>
  <c r="S62" i="26"/>
  <c r="T57" i="26"/>
  <c r="S63" i="26"/>
  <c r="S61" i="26"/>
  <c r="S106" i="26"/>
  <c r="S104" i="26" s="1"/>
  <c r="S103" i="26"/>
  <c r="S101" i="26" s="1"/>
  <c r="T99" i="26"/>
  <c r="D41" i="14"/>
  <c r="D42" i="14"/>
  <c r="D43" i="14"/>
  <c r="D44" i="14"/>
  <c r="D45" i="14"/>
  <c r="D40" i="14"/>
  <c r="I24" i="14"/>
  <c r="M24" i="14" s="1"/>
  <c r="Q24" i="14" s="1"/>
  <c r="U24" i="14" s="1"/>
  <c r="Y24" i="14" s="1"/>
  <c r="AC24" i="14" s="1"/>
  <c r="AG24" i="14" s="1"/>
  <c r="AK24" i="14" s="1"/>
  <c r="AO24" i="14" s="1"/>
  <c r="AS24" i="14" s="1"/>
  <c r="AW24" i="14" s="1"/>
  <c r="BA24" i="14" s="1"/>
  <c r="BE24" i="14" s="1"/>
  <c r="BI24" i="14" s="1"/>
  <c r="BM24" i="14" s="1"/>
  <c r="BQ24" i="14" s="1"/>
  <c r="BU24" i="14" s="1"/>
  <c r="BY24" i="14" s="1"/>
  <c r="CC24" i="14" s="1"/>
  <c r="CG24" i="14" s="1"/>
  <c r="CK24" i="14" s="1"/>
  <c r="CO24" i="14" s="1"/>
  <c r="CS24" i="14" s="1"/>
  <c r="CW24" i="14" s="1"/>
  <c r="DA24" i="14" s="1"/>
  <c r="DE24" i="14" s="1"/>
  <c r="DI24" i="14" s="1"/>
  <c r="DM24" i="14" s="1"/>
  <c r="DQ24" i="14" s="1"/>
  <c r="DU24" i="14" s="1"/>
  <c r="DY24" i="14" s="1"/>
  <c r="EC24" i="14" s="1"/>
  <c r="EG24" i="14" s="1"/>
  <c r="EK24" i="14" s="1"/>
  <c r="EO24" i="14" s="1"/>
  <c r="ES24" i="14" s="1"/>
  <c r="EW24" i="14" s="1"/>
  <c r="FA24" i="14" s="1"/>
  <c r="FE24" i="14" s="1"/>
  <c r="FI24" i="14" s="1"/>
  <c r="FM24" i="14" s="1"/>
  <c r="FQ24" i="14" s="1"/>
  <c r="FU24" i="14" s="1"/>
  <c r="FY24" i="14" s="1"/>
  <c r="GC24" i="14" s="1"/>
  <c r="GG24" i="14" s="1"/>
  <c r="GK24" i="14" s="1"/>
  <c r="GO24" i="14" s="1"/>
  <c r="GS24" i="14" s="1"/>
  <c r="GW24" i="14" s="1"/>
  <c r="HA24" i="14" s="1"/>
  <c r="HE24" i="14" s="1"/>
  <c r="HI24" i="14" s="1"/>
  <c r="HM24" i="14" s="1"/>
  <c r="HQ24" i="14" s="1"/>
  <c r="HU24" i="14" s="1"/>
  <c r="HY24" i="14" s="1"/>
  <c r="IC24" i="14" s="1"/>
  <c r="IG24" i="14" s="1"/>
  <c r="IK24" i="14" s="1"/>
  <c r="IO24" i="14" s="1"/>
  <c r="IS24" i="14" s="1"/>
  <c r="IW24" i="14" s="1"/>
  <c r="JA24" i="14" s="1"/>
  <c r="JE24" i="14" s="1"/>
  <c r="JI24" i="14" s="1"/>
  <c r="JM24" i="14" s="1"/>
  <c r="JQ24" i="14" s="1"/>
  <c r="JU24" i="14" s="1"/>
  <c r="JY24" i="14" s="1"/>
  <c r="KC24" i="14" s="1"/>
  <c r="KG24" i="14" s="1"/>
  <c r="KK24" i="14" s="1"/>
  <c r="KO24" i="14" s="1"/>
  <c r="KS24" i="14" s="1"/>
  <c r="KW24" i="14" s="1"/>
  <c r="LA24" i="14" s="1"/>
  <c r="LE24" i="14" s="1"/>
  <c r="LI24" i="14" s="1"/>
  <c r="LM24" i="14" s="1"/>
  <c r="LQ24" i="14" s="1"/>
  <c r="LU24" i="14" s="1"/>
  <c r="LY24" i="14" s="1"/>
  <c r="MC24" i="14" s="1"/>
  <c r="MG24" i="14" s="1"/>
  <c r="MK24" i="14" s="1"/>
  <c r="MO24" i="14" s="1"/>
  <c r="MS24" i="14" s="1"/>
  <c r="MW24" i="14" s="1"/>
  <c r="NA24" i="14" s="1"/>
  <c r="NE24" i="14" s="1"/>
  <c r="NI24" i="14" s="1"/>
  <c r="NM24" i="14" s="1"/>
  <c r="NQ24" i="14" s="1"/>
  <c r="NU24" i="14" s="1"/>
  <c r="NY24" i="14" s="1"/>
  <c r="OC24" i="14" s="1"/>
  <c r="OG24" i="14" s="1"/>
  <c r="OK24" i="14" s="1"/>
  <c r="OO24" i="14" s="1"/>
  <c r="OS24" i="14" s="1"/>
  <c r="OW24" i="14" s="1"/>
  <c r="PA24" i="14" s="1"/>
  <c r="PE24" i="14" s="1"/>
  <c r="PI24" i="14" s="1"/>
  <c r="PM24" i="14" s="1"/>
  <c r="PQ24" i="14" s="1"/>
  <c r="PU24" i="14" s="1"/>
  <c r="PY24" i="14" s="1"/>
  <c r="QC24" i="14" s="1"/>
  <c r="QG24" i="14" s="1"/>
  <c r="QK24" i="14" s="1"/>
  <c r="QO24" i="14" s="1"/>
  <c r="QS24" i="14" s="1"/>
  <c r="QW24" i="14" s="1"/>
  <c r="RA24" i="14" s="1"/>
  <c r="RE24" i="14" s="1"/>
  <c r="RI24" i="14" s="1"/>
  <c r="RM24" i="14" s="1"/>
  <c r="RQ24" i="14" s="1"/>
  <c r="RU24" i="14" s="1"/>
  <c r="RY24" i="14" s="1"/>
  <c r="SC24" i="14" s="1"/>
  <c r="SG24" i="14" s="1"/>
  <c r="SK24" i="14" s="1"/>
  <c r="SO24" i="14" s="1"/>
  <c r="SS24" i="14" s="1"/>
  <c r="SW24" i="14" s="1"/>
  <c r="TA24" i="14" s="1"/>
  <c r="TE24" i="14" s="1"/>
  <c r="TI24" i="14" s="1"/>
  <c r="TM24" i="14" s="1"/>
  <c r="TQ24" i="14" s="1"/>
  <c r="TU24" i="14" s="1"/>
  <c r="TY24" i="14" s="1"/>
  <c r="UC24" i="14" s="1"/>
  <c r="UG24" i="14" s="1"/>
  <c r="UK24" i="14" s="1"/>
  <c r="UO24" i="14" s="1"/>
  <c r="US24" i="14" s="1"/>
  <c r="UW24" i="14" s="1"/>
  <c r="VA24" i="14" s="1"/>
  <c r="VE24" i="14" s="1"/>
  <c r="VI24" i="14" s="1"/>
  <c r="VM24" i="14" s="1"/>
  <c r="VQ24" i="14" s="1"/>
  <c r="VU24" i="14" s="1"/>
  <c r="VY24" i="14" s="1"/>
  <c r="WC24" i="14" s="1"/>
  <c r="WG24" i="14" s="1"/>
  <c r="WK24" i="14" s="1"/>
  <c r="WO24" i="14" s="1"/>
  <c r="WS24" i="14" s="1"/>
  <c r="WW24" i="14" s="1"/>
  <c r="XA24" i="14" s="1"/>
  <c r="XE24" i="14" s="1"/>
  <c r="XI24" i="14" s="1"/>
  <c r="XM24" i="14" s="1"/>
  <c r="XQ24" i="14" s="1"/>
  <c r="XU24" i="14" s="1"/>
  <c r="XY24" i="14" s="1"/>
  <c r="YC24" i="14" s="1"/>
  <c r="YG24" i="14" s="1"/>
  <c r="YK24" i="14" s="1"/>
  <c r="YO24" i="14" s="1"/>
  <c r="YS24" i="14" s="1"/>
  <c r="YW24" i="14" s="1"/>
  <c r="ZA24" i="14" s="1"/>
  <c r="ZE24" i="14" s="1"/>
  <c r="ZI24" i="14" s="1"/>
  <c r="ZM24" i="14" s="1"/>
  <c r="ZQ24" i="14" s="1"/>
  <c r="ZU24" i="14" s="1"/>
  <c r="ZY24" i="14" s="1"/>
  <c r="AAC24" i="14" s="1"/>
  <c r="AAG24" i="14" s="1"/>
  <c r="AAK24" i="14" s="1"/>
  <c r="AAO24" i="14" s="1"/>
  <c r="AAS24" i="14" s="1"/>
  <c r="AAW24" i="14" s="1"/>
  <c r="ABA24" i="14" s="1"/>
  <c r="ABE24" i="14" s="1"/>
  <c r="ABI24" i="14" s="1"/>
  <c r="ABM24" i="14" s="1"/>
  <c r="ABQ24" i="14" s="1"/>
  <c r="ABU24" i="14" s="1"/>
  <c r="ABY24" i="14" s="1"/>
  <c r="ACC24" i="14" s="1"/>
  <c r="ACG24" i="14" s="1"/>
  <c r="ACK24" i="14" s="1"/>
  <c r="ACO24" i="14" s="1"/>
  <c r="ACS24" i="14" s="1"/>
  <c r="ACW24" i="14" s="1"/>
  <c r="ADA24" i="14" s="1"/>
  <c r="ADE24" i="14" s="1"/>
  <c r="ADI24" i="14" s="1"/>
  <c r="ADM24" i="14" s="1"/>
  <c r="ADQ24" i="14" s="1"/>
  <c r="ADU24" i="14" s="1"/>
  <c r="ADY24" i="14" s="1"/>
  <c r="AEC24" i="14" s="1"/>
  <c r="AEG24" i="14" s="1"/>
  <c r="AEK24" i="14" s="1"/>
  <c r="AEO24" i="14" s="1"/>
  <c r="AES24" i="14" s="1"/>
  <c r="AEW24" i="14" s="1"/>
  <c r="AFA24" i="14" s="1"/>
  <c r="AFE24" i="14" s="1"/>
  <c r="AFI24" i="14" s="1"/>
  <c r="AFM24" i="14" s="1"/>
  <c r="AFQ24" i="14" s="1"/>
  <c r="AFU24" i="14" s="1"/>
  <c r="AFY24" i="14" s="1"/>
  <c r="AGC24" i="14" s="1"/>
  <c r="AGG24" i="14" s="1"/>
  <c r="AGK24" i="14" s="1"/>
  <c r="AGO24" i="14" s="1"/>
  <c r="AGS24" i="14" s="1"/>
  <c r="AGW24" i="14" s="1"/>
  <c r="AHA24" i="14" s="1"/>
  <c r="AHE24" i="14" s="1"/>
  <c r="AHI24" i="14" s="1"/>
  <c r="AHM24" i="14" s="1"/>
  <c r="AHQ24" i="14" s="1"/>
  <c r="AHU24" i="14" s="1"/>
  <c r="AHY24" i="14" s="1"/>
  <c r="AIC24" i="14" s="1"/>
  <c r="AIG24" i="14" s="1"/>
  <c r="AIK24" i="14" s="1"/>
  <c r="AIO24" i="14" s="1"/>
  <c r="AIS24" i="14" s="1"/>
  <c r="AIW24" i="14" s="1"/>
  <c r="AJA24" i="14" s="1"/>
  <c r="AJE24" i="14" s="1"/>
  <c r="AJI24" i="14" s="1"/>
  <c r="AJM24" i="14" s="1"/>
  <c r="AJQ24" i="14" s="1"/>
  <c r="AJU24" i="14" s="1"/>
  <c r="AJY24" i="14" s="1"/>
  <c r="AKC24" i="14" s="1"/>
  <c r="AKG24" i="14" s="1"/>
  <c r="AKK24" i="14" s="1"/>
  <c r="AKO24" i="14" s="1"/>
  <c r="AKS24" i="14" s="1"/>
  <c r="AKW24" i="14" s="1"/>
  <c r="ALA24" i="14" s="1"/>
  <c r="ALE24" i="14" s="1"/>
  <c r="ALI24" i="14" s="1"/>
  <c r="ALM24" i="14" s="1"/>
  <c r="ALQ24" i="14" s="1"/>
  <c r="ALU24" i="14" s="1"/>
  <c r="ALY24" i="14" s="1"/>
  <c r="AMC24" i="14" s="1"/>
  <c r="AMG24" i="14" s="1"/>
  <c r="AMK24" i="14" s="1"/>
  <c r="AMO24" i="14" s="1"/>
  <c r="AMS24" i="14" s="1"/>
  <c r="AMW24" i="14" s="1"/>
  <c r="ANA24" i="14" s="1"/>
  <c r="ANE24" i="14" s="1"/>
  <c r="ANI24" i="14" s="1"/>
  <c r="ANM24" i="14" s="1"/>
  <c r="ANQ24" i="14" s="1"/>
  <c r="ANU24" i="14" s="1"/>
  <c r="ANY24" i="14" s="1"/>
  <c r="AOC24" i="14" s="1"/>
  <c r="AOG24" i="14" s="1"/>
  <c r="AOK24" i="14" s="1"/>
  <c r="AOO24" i="14" s="1"/>
  <c r="AOS24" i="14" s="1"/>
  <c r="AOW24" i="14" s="1"/>
  <c r="APA24" i="14" s="1"/>
  <c r="APE24" i="14" s="1"/>
  <c r="API24" i="14" s="1"/>
  <c r="APM24" i="14" s="1"/>
  <c r="APQ24" i="14" s="1"/>
  <c r="APU24" i="14" s="1"/>
  <c r="APY24" i="14" s="1"/>
  <c r="AQC24" i="14" s="1"/>
  <c r="AQG24" i="14" s="1"/>
  <c r="AQK24" i="14" s="1"/>
  <c r="AQO24" i="14" s="1"/>
  <c r="AQS24" i="14" s="1"/>
  <c r="AQW24" i="14" s="1"/>
  <c r="ARA24" i="14" s="1"/>
  <c r="ARE24" i="14" s="1"/>
  <c r="ARI24" i="14" s="1"/>
  <c r="ARM24" i="14" s="1"/>
  <c r="ARQ24" i="14" s="1"/>
  <c r="ARU24" i="14" s="1"/>
  <c r="ARY24" i="14" s="1"/>
  <c r="ASC24" i="14" s="1"/>
  <c r="ASG24" i="14" s="1"/>
  <c r="ASK24" i="14" s="1"/>
  <c r="ASO24" i="14" s="1"/>
  <c r="ASS24" i="14" s="1"/>
  <c r="ASW24" i="14" s="1"/>
  <c r="ATA24" i="14" s="1"/>
  <c r="ATE24" i="14" s="1"/>
  <c r="ATI24" i="14" s="1"/>
  <c r="ATM24" i="14" s="1"/>
  <c r="ATQ24" i="14" s="1"/>
  <c r="ATU24" i="14" s="1"/>
  <c r="ATY24" i="14" s="1"/>
  <c r="AUC24" i="14" s="1"/>
  <c r="AUG24" i="14" s="1"/>
  <c r="AUK24" i="14" s="1"/>
  <c r="AUO24" i="14" s="1"/>
  <c r="AUS24" i="14" s="1"/>
  <c r="AUW24" i="14" s="1"/>
  <c r="AVA24" i="14" s="1"/>
  <c r="AVE24" i="14" s="1"/>
  <c r="AVI24" i="14" s="1"/>
  <c r="AVM24" i="14" s="1"/>
  <c r="AVQ24" i="14" s="1"/>
  <c r="AVU24" i="14" s="1"/>
  <c r="AVY24" i="14" s="1"/>
  <c r="AWC24" i="14" s="1"/>
  <c r="AWG24" i="14" s="1"/>
  <c r="AWK24" i="14" s="1"/>
  <c r="AWO24" i="14" s="1"/>
  <c r="AWS24" i="14" s="1"/>
  <c r="AWW24" i="14" s="1"/>
  <c r="AXA24" i="14" s="1"/>
  <c r="AXE24" i="14" s="1"/>
  <c r="AXI24" i="14" s="1"/>
  <c r="AXM24" i="14" s="1"/>
  <c r="AXQ24" i="14" s="1"/>
  <c r="AXU24" i="14" s="1"/>
  <c r="AXY24" i="14" s="1"/>
  <c r="AYC24" i="14" s="1"/>
  <c r="AYG24" i="14" s="1"/>
  <c r="AYK24" i="14" s="1"/>
  <c r="AYO24" i="14" s="1"/>
  <c r="AYS24" i="14" s="1"/>
  <c r="AYW24" i="14" s="1"/>
  <c r="AZA24" i="14" s="1"/>
  <c r="AZE24" i="14" s="1"/>
  <c r="AZI24" i="14" s="1"/>
  <c r="AZM24" i="14" s="1"/>
  <c r="AZQ24" i="14" s="1"/>
  <c r="AZU24" i="14" s="1"/>
  <c r="AZY24" i="14" s="1"/>
  <c r="BAC24" i="14" s="1"/>
  <c r="BAG24" i="14" s="1"/>
  <c r="BAK24" i="14" s="1"/>
  <c r="BAO24" i="14" s="1"/>
  <c r="BAS24" i="14" s="1"/>
  <c r="BAW24" i="14" s="1"/>
  <c r="BBA24" i="14" s="1"/>
  <c r="BBE24" i="14" s="1"/>
  <c r="BBI24" i="14" s="1"/>
  <c r="BBM24" i="14" s="1"/>
  <c r="BBQ24" i="14" s="1"/>
  <c r="BBU24" i="14" s="1"/>
  <c r="BBY24" i="14" s="1"/>
  <c r="BCC24" i="14" s="1"/>
  <c r="BCG24" i="14" s="1"/>
  <c r="BCK24" i="14" s="1"/>
  <c r="BCO24" i="14" s="1"/>
  <c r="BCS24" i="14" s="1"/>
  <c r="BCW24" i="14" s="1"/>
  <c r="BDA24" i="14" s="1"/>
  <c r="BDE24" i="14" s="1"/>
  <c r="BDI24" i="14" s="1"/>
  <c r="BDM24" i="14" s="1"/>
  <c r="BDQ24" i="14" s="1"/>
  <c r="BDU24" i="14" s="1"/>
  <c r="BDY24" i="14" s="1"/>
  <c r="BEC24" i="14" s="1"/>
  <c r="BEG24" i="14" s="1"/>
  <c r="BEK24" i="14" s="1"/>
  <c r="BEO24" i="14" s="1"/>
  <c r="BES24" i="14" s="1"/>
  <c r="BEW24" i="14" s="1"/>
  <c r="BFA24" i="14" s="1"/>
  <c r="BFE24" i="14" s="1"/>
  <c r="BFI24" i="14" s="1"/>
  <c r="BFM24" i="14" s="1"/>
  <c r="BFQ24" i="14" s="1"/>
  <c r="BFU24" i="14" s="1"/>
  <c r="BFY24" i="14" s="1"/>
  <c r="BGC24" i="14" s="1"/>
  <c r="BGG24" i="14" s="1"/>
  <c r="BGK24" i="14" s="1"/>
  <c r="BGO24" i="14" s="1"/>
  <c r="BGS24" i="14" s="1"/>
  <c r="BGW24" i="14" s="1"/>
  <c r="BHA24" i="14" s="1"/>
  <c r="BHE24" i="14" s="1"/>
  <c r="BHI24" i="14" s="1"/>
  <c r="BHM24" i="14" s="1"/>
  <c r="BHQ24" i="14" s="1"/>
  <c r="BHU24" i="14" s="1"/>
  <c r="BHY24" i="14" s="1"/>
  <c r="BIC24" i="14" s="1"/>
  <c r="BIG24" i="14" s="1"/>
  <c r="BIK24" i="14" s="1"/>
  <c r="BIO24" i="14" s="1"/>
  <c r="BIS24" i="14" s="1"/>
  <c r="BIW24" i="14" s="1"/>
  <c r="BJA24" i="14" s="1"/>
  <c r="BJE24" i="14" s="1"/>
  <c r="BJI24" i="14" s="1"/>
  <c r="BJM24" i="14" s="1"/>
  <c r="BJQ24" i="14" s="1"/>
  <c r="BJU24" i="14" s="1"/>
  <c r="BJY24" i="14" s="1"/>
  <c r="BKC24" i="14" s="1"/>
  <c r="BKG24" i="14" s="1"/>
  <c r="BKK24" i="14" s="1"/>
  <c r="BKO24" i="14" s="1"/>
  <c r="BKS24" i="14" s="1"/>
  <c r="BKW24" i="14" s="1"/>
  <c r="BLA24" i="14" s="1"/>
  <c r="BLE24" i="14" s="1"/>
  <c r="BLI24" i="14" s="1"/>
  <c r="BLM24" i="14" s="1"/>
  <c r="BLQ24" i="14" s="1"/>
  <c r="BLU24" i="14" s="1"/>
  <c r="BLY24" i="14" s="1"/>
  <c r="BMC24" i="14" s="1"/>
  <c r="BMG24" i="14" s="1"/>
  <c r="BMK24" i="14" s="1"/>
  <c r="BMO24" i="14" s="1"/>
  <c r="BMS24" i="14" s="1"/>
  <c r="BMW24" i="14" s="1"/>
  <c r="BNA24" i="14" s="1"/>
  <c r="BNE24" i="14" s="1"/>
  <c r="BNI24" i="14" s="1"/>
  <c r="BNM24" i="14" s="1"/>
  <c r="BNQ24" i="14" s="1"/>
  <c r="BNU24" i="14" s="1"/>
  <c r="BNY24" i="14" s="1"/>
  <c r="BOC24" i="14" s="1"/>
  <c r="BOG24" i="14" s="1"/>
  <c r="BOK24" i="14" s="1"/>
  <c r="BOO24" i="14" s="1"/>
  <c r="BOS24" i="14" s="1"/>
  <c r="BOW24" i="14" s="1"/>
  <c r="BPA24" i="14" s="1"/>
  <c r="BPE24" i="14" s="1"/>
  <c r="BPI24" i="14" s="1"/>
  <c r="BPM24" i="14" s="1"/>
  <c r="BPQ24" i="14" s="1"/>
  <c r="BPU24" i="14" s="1"/>
  <c r="BPY24" i="14" s="1"/>
  <c r="BQC24" i="14" s="1"/>
  <c r="BQG24" i="14" s="1"/>
  <c r="BQK24" i="14" s="1"/>
  <c r="BQO24" i="14" s="1"/>
  <c r="BQS24" i="14" s="1"/>
  <c r="BQW24" i="14" s="1"/>
  <c r="BRA24" i="14" s="1"/>
  <c r="BRE24" i="14" s="1"/>
  <c r="BRI24" i="14" s="1"/>
  <c r="BRM24" i="14" s="1"/>
  <c r="BRQ24" i="14" s="1"/>
  <c r="BRU24" i="14" s="1"/>
  <c r="BRY24" i="14" s="1"/>
  <c r="BSC24" i="14" s="1"/>
  <c r="BSG24" i="14" s="1"/>
  <c r="BSK24" i="14" s="1"/>
  <c r="BSO24" i="14" s="1"/>
  <c r="BSS24" i="14" s="1"/>
  <c r="BSW24" i="14" s="1"/>
  <c r="BTA24" i="14" s="1"/>
  <c r="BTE24" i="14" s="1"/>
  <c r="BTI24" i="14" s="1"/>
  <c r="BTM24" i="14" s="1"/>
  <c r="BTQ24" i="14" s="1"/>
  <c r="BTU24" i="14" s="1"/>
  <c r="BTY24" i="14" s="1"/>
  <c r="BUC24" i="14" s="1"/>
  <c r="BUG24" i="14" s="1"/>
  <c r="BUK24" i="14" s="1"/>
  <c r="BUO24" i="14" s="1"/>
  <c r="BUS24" i="14" s="1"/>
  <c r="BUW24" i="14" s="1"/>
  <c r="BVA24" i="14" s="1"/>
  <c r="BVE24" i="14" s="1"/>
  <c r="BVI24" i="14" s="1"/>
  <c r="BVM24" i="14" s="1"/>
  <c r="BVQ24" i="14" s="1"/>
  <c r="BVU24" i="14" s="1"/>
  <c r="BVY24" i="14" s="1"/>
  <c r="BWC24" i="14" s="1"/>
  <c r="BWG24" i="14" s="1"/>
  <c r="BWK24" i="14" s="1"/>
  <c r="BWO24" i="14" s="1"/>
  <c r="BWS24" i="14" s="1"/>
  <c r="BWW24" i="14" s="1"/>
  <c r="BXA24" i="14" s="1"/>
  <c r="BXE24" i="14" s="1"/>
  <c r="BXI24" i="14" s="1"/>
  <c r="BXM24" i="14" s="1"/>
  <c r="BXQ24" i="14" s="1"/>
  <c r="BXU24" i="14" s="1"/>
  <c r="BXY24" i="14" s="1"/>
  <c r="BYC24" i="14" s="1"/>
  <c r="BYG24" i="14" s="1"/>
  <c r="BYK24" i="14" s="1"/>
  <c r="BYO24" i="14" s="1"/>
  <c r="BYS24" i="14" s="1"/>
  <c r="BYW24" i="14" s="1"/>
  <c r="BZA24" i="14" s="1"/>
  <c r="BZE24" i="14" s="1"/>
  <c r="BZI24" i="14" s="1"/>
  <c r="BZM24" i="14" s="1"/>
  <c r="BZQ24" i="14" s="1"/>
  <c r="BZU24" i="14" s="1"/>
  <c r="BZY24" i="14" s="1"/>
  <c r="CAC24" i="14" s="1"/>
  <c r="CAG24" i="14" s="1"/>
  <c r="CAK24" i="14" s="1"/>
  <c r="CAO24" i="14" s="1"/>
  <c r="CAS24" i="14" s="1"/>
  <c r="CAW24" i="14" s="1"/>
  <c r="CBA24" i="14" s="1"/>
  <c r="CBE24" i="14" s="1"/>
  <c r="CBI24" i="14" s="1"/>
  <c r="CBM24" i="14" s="1"/>
  <c r="CBQ24" i="14" s="1"/>
  <c r="CBU24" i="14" s="1"/>
  <c r="CBY24" i="14" s="1"/>
  <c r="CCC24" i="14" s="1"/>
  <c r="CCG24" i="14" s="1"/>
  <c r="CCK24" i="14" s="1"/>
  <c r="CCO24" i="14" s="1"/>
  <c r="CCS24" i="14" s="1"/>
  <c r="CCW24" i="14" s="1"/>
  <c r="CDA24" i="14" s="1"/>
  <c r="CDE24" i="14" s="1"/>
  <c r="CDI24" i="14" s="1"/>
  <c r="CDM24" i="14" s="1"/>
  <c r="CDQ24" i="14" s="1"/>
  <c r="CDU24" i="14" s="1"/>
  <c r="CDY24" i="14" s="1"/>
  <c r="CEC24" i="14" s="1"/>
  <c r="CEG24" i="14" s="1"/>
  <c r="CEK24" i="14" s="1"/>
  <c r="CEO24" i="14" s="1"/>
  <c r="CES24" i="14" s="1"/>
  <c r="CEW24" i="14" s="1"/>
  <c r="CFA24" i="14" s="1"/>
  <c r="CFE24" i="14" s="1"/>
  <c r="CFI24" i="14" s="1"/>
  <c r="CFM24" i="14" s="1"/>
  <c r="CFQ24" i="14" s="1"/>
  <c r="CFU24" i="14" s="1"/>
  <c r="CFY24" i="14" s="1"/>
  <c r="CGC24" i="14" s="1"/>
  <c r="CGG24" i="14" s="1"/>
  <c r="CGK24" i="14" s="1"/>
  <c r="CGO24" i="14" s="1"/>
  <c r="CGS24" i="14" s="1"/>
  <c r="CGW24" i="14" s="1"/>
  <c r="CHA24" i="14" s="1"/>
  <c r="CHE24" i="14" s="1"/>
  <c r="CHI24" i="14" s="1"/>
  <c r="CHM24" i="14" s="1"/>
  <c r="CHQ24" i="14" s="1"/>
  <c r="CHU24" i="14" s="1"/>
  <c r="CHY24" i="14" s="1"/>
  <c r="CIC24" i="14" s="1"/>
  <c r="CIG24" i="14" s="1"/>
  <c r="CIK24" i="14" s="1"/>
  <c r="CIO24" i="14" s="1"/>
  <c r="CIS24" i="14" s="1"/>
  <c r="CIW24" i="14" s="1"/>
  <c r="CJA24" i="14" s="1"/>
  <c r="CJE24" i="14" s="1"/>
  <c r="CJI24" i="14" s="1"/>
  <c r="CJM24" i="14" s="1"/>
  <c r="CJQ24" i="14" s="1"/>
  <c r="CJU24" i="14" s="1"/>
  <c r="CJY24" i="14" s="1"/>
  <c r="CKC24" i="14" s="1"/>
  <c r="CKG24" i="14" s="1"/>
  <c r="CKK24" i="14" s="1"/>
  <c r="CKO24" i="14" s="1"/>
  <c r="CKS24" i="14" s="1"/>
  <c r="CKW24" i="14" s="1"/>
  <c r="CLA24" i="14" s="1"/>
  <c r="CLE24" i="14" s="1"/>
  <c r="CLI24" i="14" s="1"/>
  <c r="CLM24" i="14" s="1"/>
  <c r="CLQ24" i="14" s="1"/>
  <c r="CLU24" i="14" s="1"/>
  <c r="CLY24" i="14" s="1"/>
  <c r="CMC24" i="14" s="1"/>
  <c r="CMG24" i="14" s="1"/>
  <c r="CMK24" i="14" s="1"/>
  <c r="CMO24" i="14" s="1"/>
  <c r="CMS24" i="14" s="1"/>
  <c r="CMW24" i="14" s="1"/>
  <c r="CNA24" i="14" s="1"/>
  <c r="CNE24" i="14" s="1"/>
  <c r="CNI24" i="14" s="1"/>
  <c r="CNM24" i="14" s="1"/>
  <c r="CNQ24" i="14" s="1"/>
  <c r="CNU24" i="14" s="1"/>
  <c r="CNY24" i="14" s="1"/>
  <c r="COC24" i="14" s="1"/>
  <c r="COG24" i="14" s="1"/>
  <c r="COK24" i="14" s="1"/>
  <c r="COO24" i="14" s="1"/>
  <c r="COS24" i="14" s="1"/>
  <c r="COW24" i="14" s="1"/>
  <c r="CPA24" i="14" s="1"/>
  <c r="CPE24" i="14" s="1"/>
  <c r="CPI24" i="14" s="1"/>
  <c r="CPM24" i="14" s="1"/>
  <c r="CPQ24" i="14" s="1"/>
  <c r="CPU24" i="14" s="1"/>
  <c r="CPY24" i="14" s="1"/>
  <c r="CQC24" i="14" s="1"/>
  <c r="CQG24" i="14" s="1"/>
  <c r="CQK24" i="14" s="1"/>
  <c r="CQO24" i="14" s="1"/>
  <c r="CQS24" i="14" s="1"/>
  <c r="CQW24" i="14" s="1"/>
  <c r="CRA24" i="14" s="1"/>
  <c r="CRE24" i="14" s="1"/>
  <c r="CRI24" i="14" s="1"/>
  <c r="CRM24" i="14" s="1"/>
  <c r="CRQ24" i="14" s="1"/>
  <c r="CRU24" i="14" s="1"/>
  <c r="CRY24" i="14" s="1"/>
  <c r="CSC24" i="14" s="1"/>
  <c r="CSG24" i="14" s="1"/>
  <c r="CSK24" i="14" s="1"/>
  <c r="CSO24" i="14" s="1"/>
  <c r="CSS24" i="14" s="1"/>
  <c r="CSW24" i="14" s="1"/>
  <c r="CTA24" i="14" s="1"/>
  <c r="CTE24" i="14" s="1"/>
  <c r="CTI24" i="14" s="1"/>
  <c r="CTM24" i="14" s="1"/>
  <c r="CTQ24" i="14" s="1"/>
  <c r="CTU24" i="14" s="1"/>
  <c r="CTY24" i="14" s="1"/>
  <c r="CUC24" i="14" s="1"/>
  <c r="CUG24" i="14" s="1"/>
  <c r="CUK24" i="14" s="1"/>
  <c r="CUO24" i="14" s="1"/>
  <c r="CUS24" i="14" s="1"/>
  <c r="CUW24" i="14" s="1"/>
  <c r="CVA24" i="14" s="1"/>
  <c r="CVE24" i="14" s="1"/>
  <c r="CVI24" i="14" s="1"/>
  <c r="CVM24" i="14" s="1"/>
  <c r="CVQ24" i="14" s="1"/>
  <c r="CVU24" i="14" s="1"/>
  <c r="CVY24" i="14" s="1"/>
  <c r="CWC24" i="14" s="1"/>
  <c r="CWG24" i="14" s="1"/>
  <c r="CWK24" i="14" s="1"/>
  <c r="CWO24" i="14" s="1"/>
  <c r="CWS24" i="14" s="1"/>
  <c r="CWW24" i="14" s="1"/>
  <c r="CXA24" i="14" s="1"/>
  <c r="CXE24" i="14" s="1"/>
  <c r="CXI24" i="14" s="1"/>
  <c r="CXM24" i="14" s="1"/>
  <c r="CXQ24" i="14" s="1"/>
  <c r="CXU24" i="14" s="1"/>
  <c r="CXY24" i="14" s="1"/>
  <c r="CYC24" i="14" s="1"/>
  <c r="CYG24" i="14" s="1"/>
  <c r="CYK24" i="14" s="1"/>
  <c r="CYO24" i="14" s="1"/>
  <c r="CYS24" i="14" s="1"/>
  <c r="CYW24" i="14" s="1"/>
  <c r="CZA24" i="14" s="1"/>
  <c r="CZE24" i="14" s="1"/>
  <c r="CZI24" i="14" s="1"/>
  <c r="CZM24" i="14" s="1"/>
  <c r="CZQ24" i="14" s="1"/>
  <c r="CZU24" i="14" s="1"/>
  <c r="CZY24" i="14" s="1"/>
  <c r="DAC24" i="14" s="1"/>
  <c r="DAG24" i="14" s="1"/>
  <c r="DAK24" i="14" s="1"/>
  <c r="DAO24" i="14" s="1"/>
  <c r="DAS24" i="14" s="1"/>
  <c r="DAW24" i="14" s="1"/>
  <c r="DBA24" i="14" s="1"/>
  <c r="DBE24" i="14" s="1"/>
  <c r="DBI24" i="14" s="1"/>
  <c r="DBM24" i="14" s="1"/>
  <c r="DBQ24" i="14" s="1"/>
  <c r="DBU24" i="14" s="1"/>
  <c r="DBY24" i="14" s="1"/>
  <c r="DCC24" i="14" s="1"/>
  <c r="DCG24" i="14" s="1"/>
  <c r="DCK24" i="14" s="1"/>
  <c r="DCO24" i="14" s="1"/>
  <c r="DCS24" i="14" s="1"/>
  <c r="DCW24" i="14" s="1"/>
  <c r="DDA24" i="14" s="1"/>
  <c r="DDE24" i="14" s="1"/>
  <c r="DDI24" i="14" s="1"/>
  <c r="DDM24" i="14" s="1"/>
  <c r="DDQ24" i="14" s="1"/>
  <c r="DDU24" i="14" s="1"/>
  <c r="DDY24" i="14" s="1"/>
  <c r="DEC24" i="14" s="1"/>
  <c r="DEG24" i="14" s="1"/>
  <c r="DEK24" i="14" s="1"/>
  <c r="DEO24" i="14" s="1"/>
  <c r="DES24" i="14" s="1"/>
  <c r="DEW24" i="14" s="1"/>
  <c r="DFA24" i="14" s="1"/>
  <c r="DFE24" i="14" s="1"/>
  <c r="DFI24" i="14" s="1"/>
  <c r="DFM24" i="14" s="1"/>
  <c r="DFQ24" i="14" s="1"/>
  <c r="DFU24" i="14" s="1"/>
  <c r="DFY24" i="14" s="1"/>
  <c r="DGC24" i="14" s="1"/>
  <c r="DGG24" i="14" s="1"/>
  <c r="DGK24" i="14" s="1"/>
  <c r="DGO24" i="14" s="1"/>
  <c r="DGS24" i="14" s="1"/>
  <c r="DGW24" i="14" s="1"/>
  <c r="DHA24" i="14" s="1"/>
  <c r="DHE24" i="14" s="1"/>
  <c r="DHI24" i="14" s="1"/>
  <c r="DHM24" i="14" s="1"/>
  <c r="DHQ24" i="14" s="1"/>
  <c r="DHU24" i="14" s="1"/>
  <c r="DHY24" i="14" s="1"/>
  <c r="DIC24" i="14" s="1"/>
  <c r="DIG24" i="14" s="1"/>
  <c r="DIK24" i="14" s="1"/>
  <c r="DIO24" i="14" s="1"/>
  <c r="DIS24" i="14" s="1"/>
  <c r="DIW24" i="14" s="1"/>
  <c r="DJA24" i="14" s="1"/>
  <c r="DJE24" i="14" s="1"/>
  <c r="DJI24" i="14" s="1"/>
  <c r="DJM24" i="14" s="1"/>
  <c r="DJQ24" i="14" s="1"/>
  <c r="DJU24" i="14" s="1"/>
  <c r="DJY24" i="14" s="1"/>
  <c r="DKC24" i="14" s="1"/>
  <c r="DKG24" i="14" s="1"/>
  <c r="DKK24" i="14" s="1"/>
  <c r="DKO24" i="14" s="1"/>
  <c r="DKS24" i="14" s="1"/>
  <c r="DKW24" i="14" s="1"/>
  <c r="DLA24" i="14" s="1"/>
  <c r="DLE24" i="14" s="1"/>
  <c r="DLI24" i="14" s="1"/>
  <c r="DLM24" i="14" s="1"/>
  <c r="DLQ24" i="14" s="1"/>
  <c r="DLU24" i="14" s="1"/>
  <c r="DLY24" i="14" s="1"/>
  <c r="DMC24" i="14" s="1"/>
  <c r="DMG24" i="14" s="1"/>
  <c r="DMK24" i="14" s="1"/>
  <c r="DMO24" i="14" s="1"/>
  <c r="DMS24" i="14" s="1"/>
  <c r="DMW24" i="14" s="1"/>
  <c r="DNA24" i="14" s="1"/>
  <c r="DNE24" i="14" s="1"/>
  <c r="DNI24" i="14" s="1"/>
  <c r="DNM24" i="14" s="1"/>
  <c r="DNQ24" i="14" s="1"/>
  <c r="DNU24" i="14" s="1"/>
  <c r="DNY24" i="14" s="1"/>
  <c r="DOC24" i="14" s="1"/>
  <c r="DOG24" i="14" s="1"/>
  <c r="DOK24" i="14" s="1"/>
  <c r="DOO24" i="14" s="1"/>
  <c r="DOS24" i="14" s="1"/>
  <c r="DOW24" i="14" s="1"/>
  <c r="DPA24" i="14" s="1"/>
  <c r="DPE24" i="14" s="1"/>
  <c r="DPI24" i="14" s="1"/>
  <c r="DPM24" i="14" s="1"/>
  <c r="DPQ24" i="14" s="1"/>
  <c r="DPU24" i="14" s="1"/>
  <c r="DPY24" i="14" s="1"/>
  <c r="DQC24" i="14" s="1"/>
  <c r="DQG24" i="14" s="1"/>
  <c r="DQK24" i="14" s="1"/>
  <c r="DQO24" i="14" s="1"/>
  <c r="DQS24" i="14" s="1"/>
  <c r="DQW24" i="14" s="1"/>
  <c r="DRA24" i="14" s="1"/>
  <c r="DRE24" i="14" s="1"/>
  <c r="DRI24" i="14" s="1"/>
  <c r="DRM24" i="14" s="1"/>
  <c r="DRQ24" i="14" s="1"/>
  <c r="DRU24" i="14" s="1"/>
  <c r="DRY24" i="14" s="1"/>
  <c r="DSC24" i="14" s="1"/>
  <c r="DSG24" i="14" s="1"/>
  <c r="DSK24" i="14" s="1"/>
  <c r="DSO24" i="14" s="1"/>
  <c r="DSS24" i="14" s="1"/>
  <c r="DSW24" i="14" s="1"/>
  <c r="DTA24" i="14" s="1"/>
  <c r="DTE24" i="14" s="1"/>
  <c r="DTI24" i="14" s="1"/>
  <c r="DTM24" i="14" s="1"/>
  <c r="DTQ24" i="14" s="1"/>
  <c r="DTU24" i="14" s="1"/>
  <c r="DTY24" i="14" s="1"/>
  <c r="DUC24" i="14" s="1"/>
  <c r="DUG24" i="14" s="1"/>
  <c r="DUK24" i="14" s="1"/>
  <c r="DUO24" i="14" s="1"/>
  <c r="DUS24" i="14" s="1"/>
  <c r="DUW24" i="14" s="1"/>
  <c r="DVA24" i="14" s="1"/>
  <c r="DVE24" i="14" s="1"/>
  <c r="DVI24" i="14" s="1"/>
  <c r="DVM24" i="14" s="1"/>
  <c r="DVQ24" i="14" s="1"/>
  <c r="DVU24" i="14" s="1"/>
  <c r="DVY24" i="14" s="1"/>
  <c r="DWC24" i="14" s="1"/>
  <c r="DWG24" i="14" s="1"/>
  <c r="DWK24" i="14" s="1"/>
  <c r="DWO24" i="14" s="1"/>
  <c r="DWS24" i="14" s="1"/>
  <c r="DWW24" i="14" s="1"/>
  <c r="DXA24" i="14" s="1"/>
  <c r="DXE24" i="14" s="1"/>
  <c r="DXI24" i="14" s="1"/>
  <c r="DXM24" i="14" s="1"/>
  <c r="DXQ24" i="14" s="1"/>
  <c r="DXU24" i="14" s="1"/>
  <c r="DXY24" i="14" s="1"/>
  <c r="DYC24" i="14" s="1"/>
  <c r="DYG24" i="14" s="1"/>
  <c r="DYK24" i="14" s="1"/>
  <c r="DYO24" i="14" s="1"/>
  <c r="DYS24" i="14" s="1"/>
  <c r="DYW24" i="14" s="1"/>
  <c r="DZA24" i="14" s="1"/>
  <c r="DZE24" i="14" s="1"/>
  <c r="DZI24" i="14" s="1"/>
  <c r="DZM24" i="14" s="1"/>
  <c r="DZQ24" i="14" s="1"/>
  <c r="DZU24" i="14" s="1"/>
  <c r="DZY24" i="14" s="1"/>
  <c r="EAC24" i="14" s="1"/>
  <c r="EAG24" i="14" s="1"/>
  <c r="EAK24" i="14" s="1"/>
  <c r="EAO24" i="14" s="1"/>
  <c r="EAS24" i="14" s="1"/>
  <c r="EAW24" i="14" s="1"/>
  <c r="EBA24" i="14" s="1"/>
  <c r="EBE24" i="14" s="1"/>
  <c r="EBI24" i="14" s="1"/>
  <c r="EBM24" i="14" s="1"/>
  <c r="EBQ24" i="14" s="1"/>
  <c r="EBU24" i="14" s="1"/>
  <c r="EBY24" i="14" s="1"/>
  <c r="ECC24" i="14" s="1"/>
  <c r="ECG24" i="14" s="1"/>
  <c r="ECK24" i="14" s="1"/>
  <c r="ECO24" i="14" s="1"/>
  <c r="ECS24" i="14" s="1"/>
  <c r="ECW24" i="14" s="1"/>
  <c r="EDA24" i="14" s="1"/>
  <c r="EDE24" i="14" s="1"/>
  <c r="EDI24" i="14" s="1"/>
  <c r="EDM24" i="14" s="1"/>
  <c r="EDQ24" i="14" s="1"/>
  <c r="EDU24" i="14" s="1"/>
  <c r="EDY24" i="14" s="1"/>
  <c r="EEC24" i="14" s="1"/>
  <c r="EEG24" i="14" s="1"/>
  <c r="EEK24" i="14" s="1"/>
  <c r="EEO24" i="14" s="1"/>
  <c r="EES24" i="14" s="1"/>
  <c r="EEW24" i="14" s="1"/>
  <c r="EFA24" i="14" s="1"/>
  <c r="EFE24" i="14" s="1"/>
  <c r="EFI24" i="14" s="1"/>
  <c r="EFM24" i="14" s="1"/>
  <c r="EFQ24" i="14" s="1"/>
  <c r="EFU24" i="14" s="1"/>
  <c r="EFY24" i="14" s="1"/>
  <c r="EGC24" i="14" s="1"/>
  <c r="EGG24" i="14" s="1"/>
  <c r="EGK24" i="14" s="1"/>
  <c r="EGO24" i="14" s="1"/>
  <c r="EGS24" i="14" s="1"/>
  <c r="EGW24" i="14" s="1"/>
  <c r="EHA24" i="14" s="1"/>
  <c r="EHE24" i="14" s="1"/>
  <c r="EHI24" i="14" s="1"/>
  <c r="EHM24" i="14" s="1"/>
  <c r="EHQ24" i="14" s="1"/>
  <c r="EHU24" i="14" s="1"/>
  <c r="EHY24" i="14" s="1"/>
  <c r="EIC24" i="14" s="1"/>
  <c r="EIG24" i="14" s="1"/>
  <c r="EIK24" i="14" s="1"/>
  <c r="EIO24" i="14" s="1"/>
  <c r="EIS24" i="14" s="1"/>
  <c r="EIW24" i="14" s="1"/>
  <c r="EJA24" i="14" s="1"/>
  <c r="EJE24" i="14" s="1"/>
  <c r="EJI24" i="14" s="1"/>
  <c r="EJM24" i="14" s="1"/>
  <c r="EJQ24" i="14" s="1"/>
  <c r="EJU24" i="14" s="1"/>
  <c r="EJY24" i="14" s="1"/>
  <c r="EKC24" i="14" s="1"/>
  <c r="EKG24" i="14" s="1"/>
  <c r="EKK24" i="14" s="1"/>
  <c r="EKO24" i="14" s="1"/>
  <c r="EKS24" i="14" s="1"/>
  <c r="EKW24" i="14" s="1"/>
  <c r="ELA24" i="14" s="1"/>
  <c r="ELE24" i="14" s="1"/>
  <c r="ELI24" i="14" s="1"/>
  <c r="ELM24" i="14" s="1"/>
  <c r="ELQ24" i="14" s="1"/>
  <c r="ELU24" i="14" s="1"/>
  <c r="ELY24" i="14" s="1"/>
  <c r="EMC24" i="14" s="1"/>
  <c r="EMG24" i="14" s="1"/>
  <c r="EMK24" i="14" s="1"/>
  <c r="EMO24" i="14" s="1"/>
  <c r="EMS24" i="14" s="1"/>
  <c r="EMW24" i="14" s="1"/>
  <c r="ENA24" i="14" s="1"/>
  <c r="ENE24" i="14" s="1"/>
  <c r="ENI24" i="14" s="1"/>
  <c r="ENM24" i="14" s="1"/>
  <c r="ENQ24" i="14" s="1"/>
  <c r="ENU24" i="14" s="1"/>
  <c r="ENY24" i="14" s="1"/>
  <c r="EOC24" i="14" s="1"/>
  <c r="EOG24" i="14" s="1"/>
  <c r="EOK24" i="14" s="1"/>
  <c r="EOO24" i="14" s="1"/>
  <c r="EOS24" i="14" s="1"/>
  <c r="EOW24" i="14" s="1"/>
  <c r="EPA24" i="14" s="1"/>
  <c r="EPE24" i="14" s="1"/>
  <c r="EPI24" i="14" s="1"/>
  <c r="EPM24" i="14" s="1"/>
  <c r="EPQ24" i="14" s="1"/>
  <c r="EPU24" i="14" s="1"/>
  <c r="EPY24" i="14" s="1"/>
  <c r="EQC24" i="14" s="1"/>
  <c r="EQG24" i="14" s="1"/>
  <c r="EQK24" i="14" s="1"/>
  <c r="EQO24" i="14" s="1"/>
  <c r="EQS24" i="14" s="1"/>
  <c r="EQW24" i="14" s="1"/>
  <c r="ERA24" i="14" s="1"/>
  <c r="ERE24" i="14" s="1"/>
  <c r="ERI24" i="14" s="1"/>
  <c r="ERM24" i="14" s="1"/>
  <c r="ERQ24" i="14" s="1"/>
  <c r="ERU24" i="14" s="1"/>
  <c r="ERY24" i="14" s="1"/>
  <c r="ESC24" i="14" s="1"/>
  <c r="ESG24" i="14" s="1"/>
  <c r="ESK24" i="14" s="1"/>
  <c r="ESO24" i="14" s="1"/>
  <c r="ESS24" i="14" s="1"/>
  <c r="ESW24" i="14" s="1"/>
  <c r="ETA24" i="14" s="1"/>
  <c r="ETE24" i="14" s="1"/>
  <c r="ETI24" i="14" s="1"/>
  <c r="ETM24" i="14" s="1"/>
  <c r="ETQ24" i="14" s="1"/>
  <c r="ETU24" i="14" s="1"/>
  <c r="ETY24" i="14" s="1"/>
  <c r="EUC24" i="14" s="1"/>
  <c r="EUG24" i="14" s="1"/>
  <c r="EUK24" i="14" s="1"/>
  <c r="EUO24" i="14" s="1"/>
  <c r="EUS24" i="14" s="1"/>
  <c r="EUW24" i="14" s="1"/>
  <c r="EVA24" i="14" s="1"/>
  <c r="EVE24" i="14" s="1"/>
  <c r="EVI24" i="14" s="1"/>
  <c r="EVM24" i="14" s="1"/>
  <c r="EVQ24" i="14" s="1"/>
  <c r="EVU24" i="14" s="1"/>
  <c r="EVY24" i="14" s="1"/>
  <c r="EWC24" i="14" s="1"/>
  <c r="EWG24" i="14" s="1"/>
  <c r="EWK24" i="14" s="1"/>
  <c r="EWO24" i="14" s="1"/>
  <c r="EWS24" i="14" s="1"/>
  <c r="EWW24" i="14" s="1"/>
  <c r="EXA24" i="14" s="1"/>
  <c r="EXE24" i="14" s="1"/>
  <c r="EXI24" i="14" s="1"/>
  <c r="EXM24" i="14" s="1"/>
  <c r="EXQ24" i="14" s="1"/>
  <c r="EXU24" i="14" s="1"/>
  <c r="EXY24" i="14" s="1"/>
  <c r="EYC24" i="14" s="1"/>
  <c r="EYG24" i="14" s="1"/>
  <c r="EYK24" i="14" s="1"/>
  <c r="EYO24" i="14" s="1"/>
  <c r="EYS24" i="14" s="1"/>
  <c r="EYW24" i="14" s="1"/>
  <c r="EZA24" i="14" s="1"/>
  <c r="EZE24" i="14" s="1"/>
  <c r="EZI24" i="14" s="1"/>
  <c r="EZM24" i="14" s="1"/>
  <c r="EZQ24" i="14" s="1"/>
  <c r="EZU24" i="14" s="1"/>
  <c r="EZY24" i="14" s="1"/>
  <c r="FAC24" i="14" s="1"/>
  <c r="FAG24" i="14" s="1"/>
  <c r="FAK24" i="14" s="1"/>
  <c r="FAO24" i="14" s="1"/>
  <c r="FAS24" i="14" s="1"/>
  <c r="FAW24" i="14" s="1"/>
  <c r="FBA24" i="14" s="1"/>
  <c r="FBE24" i="14" s="1"/>
  <c r="FBI24" i="14" s="1"/>
  <c r="FBM24" i="14" s="1"/>
  <c r="FBQ24" i="14" s="1"/>
  <c r="FBU24" i="14" s="1"/>
  <c r="FBY24" i="14" s="1"/>
  <c r="FCC24" i="14" s="1"/>
  <c r="FCG24" i="14" s="1"/>
  <c r="FCK24" i="14" s="1"/>
  <c r="FCO24" i="14" s="1"/>
  <c r="FCS24" i="14" s="1"/>
  <c r="FCW24" i="14" s="1"/>
  <c r="FDA24" i="14" s="1"/>
  <c r="FDE24" i="14" s="1"/>
  <c r="FDI24" i="14" s="1"/>
  <c r="FDM24" i="14" s="1"/>
  <c r="FDQ24" i="14" s="1"/>
  <c r="FDU24" i="14" s="1"/>
  <c r="FDY24" i="14" s="1"/>
  <c r="FEC24" i="14" s="1"/>
  <c r="FEG24" i="14" s="1"/>
  <c r="FEK24" i="14" s="1"/>
  <c r="FEO24" i="14" s="1"/>
  <c r="FES24" i="14" s="1"/>
  <c r="FEW24" i="14" s="1"/>
  <c r="FFA24" i="14" s="1"/>
  <c r="FFE24" i="14" s="1"/>
  <c r="FFI24" i="14" s="1"/>
  <c r="FFM24" i="14" s="1"/>
  <c r="FFQ24" i="14" s="1"/>
  <c r="FFU24" i="14" s="1"/>
  <c r="FFY24" i="14" s="1"/>
  <c r="FGC24" i="14" s="1"/>
  <c r="FGG24" i="14" s="1"/>
  <c r="FGK24" i="14" s="1"/>
  <c r="FGO24" i="14" s="1"/>
  <c r="FGS24" i="14" s="1"/>
  <c r="FGW24" i="14" s="1"/>
  <c r="FHA24" i="14" s="1"/>
  <c r="FHE24" i="14" s="1"/>
  <c r="FHI24" i="14" s="1"/>
  <c r="FHM24" i="14" s="1"/>
  <c r="FHQ24" i="14" s="1"/>
  <c r="FHU24" i="14" s="1"/>
  <c r="FHY24" i="14" s="1"/>
  <c r="FIC24" i="14" s="1"/>
  <c r="FIG24" i="14" s="1"/>
  <c r="FIK24" i="14" s="1"/>
  <c r="FIO24" i="14" s="1"/>
  <c r="FIS24" i="14" s="1"/>
  <c r="FIW24" i="14" s="1"/>
  <c r="FJA24" i="14" s="1"/>
  <c r="FJE24" i="14" s="1"/>
  <c r="FJI24" i="14" s="1"/>
  <c r="FJM24" i="14" s="1"/>
  <c r="FJQ24" i="14" s="1"/>
  <c r="FJU24" i="14" s="1"/>
  <c r="FJY24" i="14" s="1"/>
  <c r="FKC24" i="14" s="1"/>
  <c r="FKG24" i="14" s="1"/>
  <c r="FKK24" i="14" s="1"/>
  <c r="FKO24" i="14" s="1"/>
  <c r="FKS24" i="14" s="1"/>
  <c r="FKW24" i="14" s="1"/>
  <c r="FLA24" i="14" s="1"/>
  <c r="FLE24" i="14" s="1"/>
  <c r="FLI24" i="14" s="1"/>
  <c r="FLM24" i="14" s="1"/>
  <c r="FLQ24" i="14" s="1"/>
  <c r="FLU24" i="14" s="1"/>
  <c r="FLY24" i="14" s="1"/>
  <c r="FMC24" i="14" s="1"/>
  <c r="FMG24" i="14" s="1"/>
  <c r="FMK24" i="14" s="1"/>
  <c r="FMO24" i="14" s="1"/>
  <c r="FMS24" i="14" s="1"/>
  <c r="FMW24" i="14" s="1"/>
  <c r="FNA24" i="14" s="1"/>
  <c r="FNE24" i="14" s="1"/>
  <c r="FNI24" i="14" s="1"/>
  <c r="FNM24" i="14" s="1"/>
  <c r="FNQ24" i="14" s="1"/>
  <c r="FNU24" i="14" s="1"/>
  <c r="FNY24" i="14" s="1"/>
  <c r="FOC24" i="14" s="1"/>
  <c r="FOG24" i="14" s="1"/>
  <c r="FOK24" i="14" s="1"/>
  <c r="FOO24" i="14" s="1"/>
  <c r="FOS24" i="14" s="1"/>
  <c r="FOW24" i="14" s="1"/>
  <c r="FPA24" i="14" s="1"/>
  <c r="FPE24" i="14" s="1"/>
  <c r="FPI24" i="14" s="1"/>
  <c r="FPM24" i="14" s="1"/>
  <c r="FPQ24" i="14" s="1"/>
  <c r="FPU24" i="14" s="1"/>
  <c r="FPY24" i="14" s="1"/>
  <c r="FQC24" i="14" s="1"/>
  <c r="FQG24" i="14" s="1"/>
  <c r="FQK24" i="14" s="1"/>
  <c r="FQO24" i="14" s="1"/>
  <c r="FQS24" i="14" s="1"/>
  <c r="FQW24" i="14" s="1"/>
  <c r="FRA24" i="14" s="1"/>
  <c r="FRE24" i="14" s="1"/>
  <c r="FRI24" i="14" s="1"/>
  <c r="FRM24" i="14" s="1"/>
  <c r="FRQ24" i="14" s="1"/>
  <c r="FRU24" i="14" s="1"/>
  <c r="FRY24" i="14" s="1"/>
  <c r="FSC24" i="14" s="1"/>
  <c r="FSG24" i="14" s="1"/>
  <c r="FSK24" i="14" s="1"/>
  <c r="FSO24" i="14" s="1"/>
  <c r="FSS24" i="14" s="1"/>
  <c r="FSW24" i="14" s="1"/>
  <c r="FTA24" i="14" s="1"/>
  <c r="FTE24" i="14" s="1"/>
  <c r="FTI24" i="14" s="1"/>
  <c r="FTM24" i="14" s="1"/>
  <c r="FTQ24" i="14" s="1"/>
  <c r="FTU24" i="14" s="1"/>
  <c r="FTY24" i="14" s="1"/>
  <c r="FUC24" i="14" s="1"/>
  <c r="FUG24" i="14" s="1"/>
  <c r="FUK24" i="14" s="1"/>
  <c r="FUO24" i="14" s="1"/>
  <c r="FUS24" i="14" s="1"/>
  <c r="FUW24" i="14" s="1"/>
  <c r="FVA24" i="14" s="1"/>
  <c r="FVE24" i="14" s="1"/>
  <c r="FVI24" i="14" s="1"/>
  <c r="FVM24" i="14" s="1"/>
  <c r="FVQ24" i="14" s="1"/>
  <c r="FVU24" i="14" s="1"/>
  <c r="FVY24" i="14" s="1"/>
  <c r="FWC24" i="14" s="1"/>
  <c r="FWG24" i="14" s="1"/>
  <c r="FWK24" i="14" s="1"/>
  <c r="FWO24" i="14" s="1"/>
  <c r="FWS24" i="14" s="1"/>
  <c r="FWW24" i="14" s="1"/>
  <c r="FXA24" i="14" s="1"/>
  <c r="FXE24" i="14" s="1"/>
  <c r="FXI24" i="14" s="1"/>
  <c r="FXM24" i="14" s="1"/>
  <c r="FXQ24" i="14" s="1"/>
  <c r="FXU24" i="14" s="1"/>
  <c r="FXY24" i="14" s="1"/>
  <c r="FYC24" i="14" s="1"/>
  <c r="FYG24" i="14" s="1"/>
  <c r="FYK24" i="14" s="1"/>
  <c r="FYO24" i="14" s="1"/>
  <c r="FYS24" i="14" s="1"/>
  <c r="FYW24" i="14" s="1"/>
  <c r="FZA24" i="14" s="1"/>
  <c r="FZE24" i="14" s="1"/>
  <c r="FZI24" i="14" s="1"/>
  <c r="FZM24" i="14" s="1"/>
  <c r="FZQ24" i="14" s="1"/>
  <c r="FZU24" i="14" s="1"/>
  <c r="FZY24" i="14" s="1"/>
  <c r="GAC24" i="14" s="1"/>
  <c r="GAG24" i="14" s="1"/>
  <c r="GAK24" i="14" s="1"/>
  <c r="GAO24" i="14" s="1"/>
  <c r="GAS24" i="14" s="1"/>
  <c r="GAW24" i="14" s="1"/>
  <c r="GBA24" i="14" s="1"/>
  <c r="GBE24" i="14" s="1"/>
  <c r="GBI24" i="14" s="1"/>
  <c r="GBM24" i="14" s="1"/>
  <c r="GBQ24" i="14" s="1"/>
  <c r="GBU24" i="14" s="1"/>
  <c r="GBY24" i="14" s="1"/>
  <c r="GCC24" i="14" s="1"/>
  <c r="GCG24" i="14" s="1"/>
  <c r="GCK24" i="14" s="1"/>
  <c r="GCO24" i="14" s="1"/>
  <c r="GCS24" i="14" s="1"/>
  <c r="GCW24" i="14" s="1"/>
  <c r="GDA24" i="14" s="1"/>
  <c r="GDE24" i="14" s="1"/>
  <c r="GDI24" i="14" s="1"/>
  <c r="GDM24" i="14" s="1"/>
  <c r="GDQ24" i="14" s="1"/>
  <c r="GDU24" i="14" s="1"/>
  <c r="GDY24" i="14" s="1"/>
  <c r="GEC24" i="14" s="1"/>
  <c r="GEG24" i="14" s="1"/>
  <c r="GEK24" i="14" s="1"/>
  <c r="GEO24" i="14" s="1"/>
  <c r="GES24" i="14" s="1"/>
  <c r="GEW24" i="14" s="1"/>
  <c r="GFA24" i="14" s="1"/>
  <c r="GFE24" i="14" s="1"/>
  <c r="GFI24" i="14" s="1"/>
  <c r="GFM24" i="14" s="1"/>
  <c r="GFQ24" i="14" s="1"/>
  <c r="GFU24" i="14" s="1"/>
  <c r="GFY24" i="14" s="1"/>
  <c r="GGC24" i="14" s="1"/>
  <c r="GGG24" i="14" s="1"/>
  <c r="GGK24" i="14" s="1"/>
  <c r="GGO24" i="14" s="1"/>
  <c r="GGS24" i="14" s="1"/>
  <c r="GGW24" i="14" s="1"/>
  <c r="GHA24" i="14" s="1"/>
  <c r="GHE24" i="14" s="1"/>
  <c r="GHI24" i="14" s="1"/>
  <c r="GHM24" i="14" s="1"/>
  <c r="GHQ24" i="14" s="1"/>
  <c r="GHU24" i="14" s="1"/>
  <c r="GHY24" i="14" s="1"/>
  <c r="GIC24" i="14" s="1"/>
  <c r="GIG24" i="14" s="1"/>
  <c r="GIK24" i="14" s="1"/>
  <c r="GIO24" i="14" s="1"/>
  <c r="GIS24" i="14" s="1"/>
  <c r="GIW24" i="14" s="1"/>
  <c r="GJA24" i="14" s="1"/>
  <c r="GJE24" i="14" s="1"/>
  <c r="GJI24" i="14" s="1"/>
  <c r="GJM24" i="14" s="1"/>
  <c r="GJQ24" i="14" s="1"/>
  <c r="GJU24" i="14" s="1"/>
  <c r="GJY24" i="14" s="1"/>
  <c r="GKC24" i="14" s="1"/>
  <c r="GKG24" i="14" s="1"/>
  <c r="GKK24" i="14" s="1"/>
  <c r="GKO24" i="14" s="1"/>
  <c r="GKS24" i="14" s="1"/>
  <c r="GKW24" i="14" s="1"/>
  <c r="GLA24" i="14" s="1"/>
  <c r="GLE24" i="14" s="1"/>
  <c r="GLI24" i="14" s="1"/>
  <c r="GLM24" i="14" s="1"/>
  <c r="GLQ24" i="14" s="1"/>
  <c r="GLU24" i="14" s="1"/>
  <c r="GLY24" i="14" s="1"/>
  <c r="GMC24" i="14" s="1"/>
  <c r="GMG24" i="14" s="1"/>
  <c r="GMK24" i="14" s="1"/>
  <c r="GMO24" i="14" s="1"/>
  <c r="GMS24" i="14" s="1"/>
  <c r="GMW24" i="14" s="1"/>
  <c r="GNA24" i="14" s="1"/>
  <c r="GNE24" i="14" s="1"/>
  <c r="GNI24" i="14" s="1"/>
  <c r="GNM24" i="14" s="1"/>
  <c r="GNQ24" i="14" s="1"/>
  <c r="GNU24" i="14" s="1"/>
  <c r="GNY24" i="14" s="1"/>
  <c r="GOC24" i="14" s="1"/>
  <c r="GOG24" i="14" s="1"/>
  <c r="GOK24" i="14" s="1"/>
  <c r="GOO24" i="14" s="1"/>
  <c r="GOS24" i="14" s="1"/>
  <c r="GOW24" i="14" s="1"/>
  <c r="GPA24" i="14" s="1"/>
  <c r="GPE24" i="14" s="1"/>
  <c r="GPI24" i="14" s="1"/>
  <c r="GPM24" i="14" s="1"/>
  <c r="GPQ24" i="14" s="1"/>
  <c r="GPU24" i="14" s="1"/>
  <c r="GPY24" i="14" s="1"/>
  <c r="GQC24" i="14" s="1"/>
  <c r="GQG24" i="14" s="1"/>
  <c r="GQK24" i="14" s="1"/>
  <c r="GQO24" i="14" s="1"/>
  <c r="GQS24" i="14" s="1"/>
  <c r="GQW24" i="14" s="1"/>
  <c r="GRA24" i="14" s="1"/>
  <c r="GRE24" i="14" s="1"/>
  <c r="GRI24" i="14" s="1"/>
  <c r="GRM24" i="14" s="1"/>
  <c r="GRQ24" i="14" s="1"/>
  <c r="GRU24" i="14" s="1"/>
  <c r="GRY24" i="14" s="1"/>
  <c r="GSC24" i="14" s="1"/>
  <c r="GSG24" i="14" s="1"/>
  <c r="GSK24" i="14" s="1"/>
  <c r="GSO24" i="14" s="1"/>
  <c r="GSS24" i="14" s="1"/>
  <c r="GSW24" i="14" s="1"/>
  <c r="GTA24" i="14" s="1"/>
  <c r="GTE24" i="14" s="1"/>
  <c r="GTI24" i="14" s="1"/>
  <c r="GTM24" i="14" s="1"/>
  <c r="GTQ24" i="14" s="1"/>
  <c r="GTU24" i="14" s="1"/>
  <c r="GTY24" i="14" s="1"/>
  <c r="GUC24" i="14" s="1"/>
  <c r="GUG24" i="14" s="1"/>
  <c r="GUK24" i="14" s="1"/>
  <c r="GUO24" i="14" s="1"/>
  <c r="GUS24" i="14" s="1"/>
  <c r="GUW24" i="14" s="1"/>
  <c r="GVA24" i="14" s="1"/>
  <c r="GVE24" i="14" s="1"/>
  <c r="GVI24" i="14" s="1"/>
  <c r="GVM24" i="14" s="1"/>
  <c r="GVQ24" i="14" s="1"/>
  <c r="GVU24" i="14" s="1"/>
  <c r="GVY24" i="14" s="1"/>
  <c r="GWC24" i="14" s="1"/>
  <c r="GWG24" i="14" s="1"/>
  <c r="GWK24" i="14" s="1"/>
  <c r="GWO24" i="14" s="1"/>
  <c r="GWS24" i="14" s="1"/>
  <c r="GWW24" i="14" s="1"/>
  <c r="GXA24" i="14" s="1"/>
  <c r="GXE24" i="14" s="1"/>
  <c r="GXI24" i="14" s="1"/>
  <c r="GXM24" i="14" s="1"/>
  <c r="GXQ24" i="14" s="1"/>
  <c r="GXU24" i="14" s="1"/>
  <c r="GXY24" i="14" s="1"/>
  <c r="GYC24" i="14" s="1"/>
  <c r="GYG24" i="14" s="1"/>
  <c r="GYK24" i="14" s="1"/>
  <c r="GYO24" i="14" s="1"/>
  <c r="GYS24" i="14" s="1"/>
  <c r="GYW24" i="14" s="1"/>
  <c r="GZA24" i="14" s="1"/>
  <c r="GZE24" i="14" s="1"/>
  <c r="GZI24" i="14" s="1"/>
  <c r="GZM24" i="14" s="1"/>
  <c r="GZQ24" i="14" s="1"/>
  <c r="GZU24" i="14" s="1"/>
  <c r="GZY24" i="14" s="1"/>
  <c r="HAC24" i="14" s="1"/>
  <c r="HAG24" i="14" s="1"/>
  <c r="HAK24" i="14" s="1"/>
  <c r="HAO24" i="14" s="1"/>
  <c r="HAS24" i="14" s="1"/>
  <c r="HAW24" i="14" s="1"/>
  <c r="HBA24" i="14" s="1"/>
  <c r="HBE24" i="14" s="1"/>
  <c r="HBI24" i="14" s="1"/>
  <c r="HBM24" i="14" s="1"/>
  <c r="HBQ24" i="14" s="1"/>
  <c r="HBU24" i="14" s="1"/>
  <c r="HBY24" i="14" s="1"/>
  <c r="HCC24" i="14" s="1"/>
  <c r="HCG24" i="14" s="1"/>
  <c r="HCK24" i="14" s="1"/>
  <c r="HCO24" i="14" s="1"/>
  <c r="HCS24" i="14" s="1"/>
  <c r="HCW24" i="14" s="1"/>
  <c r="HDA24" i="14" s="1"/>
  <c r="HDE24" i="14" s="1"/>
  <c r="HDI24" i="14" s="1"/>
  <c r="HDM24" i="14" s="1"/>
  <c r="HDQ24" i="14" s="1"/>
  <c r="HDU24" i="14" s="1"/>
  <c r="HDY24" i="14" s="1"/>
  <c r="HEC24" i="14" s="1"/>
  <c r="HEG24" i="14" s="1"/>
  <c r="HEK24" i="14" s="1"/>
  <c r="HEO24" i="14" s="1"/>
  <c r="HES24" i="14" s="1"/>
  <c r="HEW24" i="14" s="1"/>
  <c r="HFA24" i="14" s="1"/>
  <c r="HFE24" i="14" s="1"/>
  <c r="HFI24" i="14" s="1"/>
  <c r="HFM24" i="14" s="1"/>
  <c r="HFQ24" i="14" s="1"/>
  <c r="HFU24" i="14" s="1"/>
  <c r="HFY24" i="14" s="1"/>
  <c r="HGC24" i="14" s="1"/>
  <c r="HGG24" i="14" s="1"/>
  <c r="HGK24" i="14" s="1"/>
  <c r="HGO24" i="14" s="1"/>
  <c r="HGS24" i="14" s="1"/>
  <c r="HGW24" i="14" s="1"/>
  <c r="HHA24" i="14" s="1"/>
  <c r="HHE24" i="14" s="1"/>
  <c r="HHI24" i="14" s="1"/>
  <c r="HHM24" i="14" s="1"/>
  <c r="HHQ24" i="14" s="1"/>
  <c r="HHU24" i="14" s="1"/>
  <c r="HHY24" i="14" s="1"/>
  <c r="HIC24" i="14" s="1"/>
  <c r="HIG24" i="14" s="1"/>
  <c r="HIK24" i="14" s="1"/>
  <c r="HIO24" i="14" s="1"/>
  <c r="HIS24" i="14" s="1"/>
  <c r="HIW24" i="14" s="1"/>
  <c r="HJA24" i="14" s="1"/>
  <c r="HJE24" i="14" s="1"/>
  <c r="HJI24" i="14" s="1"/>
  <c r="HJM24" i="14" s="1"/>
  <c r="HJQ24" i="14" s="1"/>
  <c r="HJU24" i="14" s="1"/>
  <c r="HJY24" i="14" s="1"/>
  <c r="HKC24" i="14" s="1"/>
  <c r="HKG24" i="14" s="1"/>
  <c r="HKK24" i="14" s="1"/>
  <c r="HKO24" i="14" s="1"/>
  <c r="HKS24" i="14" s="1"/>
  <c r="HKW24" i="14" s="1"/>
  <c r="HLA24" i="14" s="1"/>
  <c r="HLE24" i="14" s="1"/>
  <c r="HLI24" i="14" s="1"/>
  <c r="HLM24" i="14" s="1"/>
  <c r="HLQ24" i="14" s="1"/>
  <c r="HLU24" i="14" s="1"/>
  <c r="HLY24" i="14" s="1"/>
  <c r="HMC24" i="14" s="1"/>
  <c r="HMG24" i="14" s="1"/>
  <c r="HMK24" i="14" s="1"/>
  <c r="HMO24" i="14" s="1"/>
  <c r="HMS24" i="14" s="1"/>
  <c r="HMW24" i="14" s="1"/>
  <c r="HNA24" i="14" s="1"/>
  <c r="HNE24" i="14" s="1"/>
  <c r="HNI24" i="14" s="1"/>
  <c r="HNM24" i="14" s="1"/>
  <c r="HNQ24" i="14" s="1"/>
  <c r="HNU24" i="14" s="1"/>
  <c r="HNY24" i="14" s="1"/>
  <c r="HOC24" i="14" s="1"/>
  <c r="HOG24" i="14" s="1"/>
  <c r="HOK24" i="14" s="1"/>
  <c r="HOO24" i="14" s="1"/>
  <c r="HOS24" i="14" s="1"/>
  <c r="HOW24" i="14" s="1"/>
  <c r="HPA24" i="14" s="1"/>
  <c r="HPE24" i="14" s="1"/>
  <c r="HPI24" i="14" s="1"/>
  <c r="HPM24" i="14" s="1"/>
  <c r="HPQ24" i="14" s="1"/>
  <c r="HPU24" i="14" s="1"/>
  <c r="HPY24" i="14" s="1"/>
  <c r="HQC24" i="14" s="1"/>
  <c r="HQG24" i="14" s="1"/>
  <c r="HQK24" i="14" s="1"/>
  <c r="HQO24" i="14" s="1"/>
  <c r="HQS24" i="14" s="1"/>
  <c r="HQW24" i="14" s="1"/>
  <c r="HRA24" i="14" s="1"/>
  <c r="HRE24" i="14" s="1"/>
  <c r="HRI24" i="14" s="1"/>
  <c r="HRM24" i="14" s="1"/>
  <c r="HRQ24" i="14" s="1"/>
  <c r="HRU24" i="14" s="1"/>
  <c r="HRY24" i="14" s="1"/>
  <c r="HSC24" i="14" s="1"/>
  <c r="HSG24" i="14" s="1"/>
  <c r="HSK24" i="14" s="1"/>
  <c r="HSO24" i="14" s="1"/>
  <c r="HSS24" i="14" s="1"/>
  <c r="HSW24" i="14" s="1"/>
  <c r="HTA24" i="14" s="1"/>
  <c r="HTE24" i="14" s="1"/>
  <c r="HTI24" i="14" s="1"/>
  <c r="HTM24" i="14" s="1"/>
  <c r="HTQ24" i="14" s="1"/>
  <c r="HTU24" i="14" s="1"/>
  <c r="HTY24" i="14" s="1"/>
  <c r="HUC24" i="14" s="1"/>
  <c r="HUG24" i="14" s="1"/>
  <c r="HUK24" i="14" s="1"/>
  <c r="HUO24" i="14" s="1"/>
  <c r="HUS24" i="14" s="1"/>
  <c r="HUW24" i="14" s="1"/>
  <c r="HVA24" i="14" s="1"/>
  <c r="HVE24" i="14" s="1"/>
  <c r="HVI24" i="14" s="1"/>
  <c r="HVM24" i="14" s="1"/>
  <c r="HVQ24" i="14" s="1"/>
  <c r="HVU24" i="14" s="1"/>
  <c r="HVY24" i="14" s="1"/>
  <c r="HWC24" i="14" s="1"/>
  <c r="HWG24" i="14" s="1"/>
  <c r="HWK24" i="14" s="1"/>
  <c r="HWO24" i="14" s="1"/>
  <c r="HWS24" i="14" s="1"/>
  <c r="HWW24" i="14" s="1"/>
  <c r="HXA24" i="14" s="1"/>
  <c r="HXE24" i="14" s="1"/>
  <c r="HXI24" i="14" s="1"/>
  <c r="HXM24" i="14" s="1"/>
  <c r="HXQ24" i="14" s="1"/>
  <c r="HXU24" i="14" s="1"/>
  <c r="HXY24" i="14" s="1"/>
  <c r="HYC24" i="14" s="1"/>
  <c r="HYG24" i="14" s="1"/>
  <c r="HYK24" i="14" s="1"/>
  <c r="HYO24" i="14" s="1"/>
  <c r="HYS24" i="14" s="1"/>
  <c r="HYW24" i="14" s="1"/>
  <c r="HZA24" i="14" s="1"/>
  <c r="HZE24" i="14" s="1"/>
  <c r="HZI24" i="14" s="1"/>
  <c r="HZM24" i="14" s="1"/>
  <c r="HZQ24" i="14" s="1"/>
  <c r="HZU24" i="14" s="1"/>
  <c r="HZY24" i="14" s="1"/>
  <c r="IAC24" i="14" s="1"/>
  <c r="IAG24" i="14" s="1"/>
  <c r="IAK24" i="14" s="1"/>
  <c r="IAO24" i="14" s="1"/>
  <c r="IAS24" i="14" s="1"/>
  <c r="IAW24" i="14" s="1"/>
  <c r="IBA24" i="14" s="1"/>
  <c r="IBE24" i="14" s="1"/>
  <c r="IBI24" i="14" s="1"/>
  <c r="IBM24" i="14" s="1"/>
  <c r="IBQ24" i="14" s="1"/>
  <c r="IBU24" i="14" s="1"/>
  <c r="IBY24" i="14" s="1"/>
  <c r="ICC24" i="14" s="1"/>
  <c r="ICG24" i="14" s="1"/>
  <c r="ICK24" i="14" s="1"/>
  <c r="ICO24" i="14" s="1"/>
  <c r="ICS24" i="14" s="1"/>
  <c r="ICW24" i="14" s="1"/>
  <c r="IDA24" i="14" s="1"/>
  <c r="IDE24" i="14" s="1"/>
  <c r="IDI24" i="14" s="1"/>
  <c r="IDM24" i="14" s="1"/>
  <c r="IDQ24" i="14" s="1"/>
  <c r="IDU24" i="14" s="1"/>
  <c r="IDY24" i="14" s="1"/>
  <c r="IEC24" i="14" s="1"/>
  <c r="IEG24" i="14" s="1"/>
  <c r="IEK24" i="14" s="1"/>
  <c r="IEO24" i="14" s="1"/>
  <c r="IES24" i="14" s="1"/>
  <c r="IEW24" i="14" s="1"/>
  <c r="IFA24" i="14" s="1"/>
  <c r="IFE24" i="14" s="1"/>
  <c r="IFI24" i="14" s="1"/>
  <c r="IFM24" i="14" s="1"/>
  <c r="IFQ24" i="14" s="1"/>
  <c r="IFU24" i="14" s="1"/>
  <c r="IFY24" i="14" s="1"/>
  <c r="IGC24" i="14" s="1"/>
  <c r="IGG24" i="14" s="1"/>
  <c r="IGK24" i="14" s="1"/>
  <c r="IGO24" i="14" s="1"/>
  <c r="IGS24" i="14" s="1"/>
  <c r="IGW24" i="14" s="1"/>
  <c r="IHA24" i="14" s="1"/>
  <c r="IHE24" i="14" s="1"/>
  <c r="IHI24" i="14" s="1"/>
  <c r="IHM24" i="14" s="1"/>
  <c r="IHQ24" i="14" s="1"/>
  <c r="IHU24" i="14" s="1"/>
  <c r="IHY24" i="14" s="1"/>
  <c r="IIC24" i="14" s="1"/>
  <c r="IIG24" i="14" s="1"/>
  <c r="IIK24" i="14" s="1"/>
  <c r="IIO24" i="14" s="1"/>
  <c r="IIS24" i="14" s="1"/>
  <c r="IIW24" i="14" s="1"/>
  <c r="IJA24" i="14" s="1"/>
  <c r="IJE24" i="14" s="1"/>
  <c r="IJI24" i="14" s="1"/>
  <c r="IJM24" i="14" s="1"/>
  <c r="IJQ24" i="14" s="1"/>
  <c r="IJU24" i="14" s="1"/>
  <c r="IJY24" i="14" s="1"/>
  <c r="IKC24" i="14" s="1"/>
  <c r="IKG24" i="14" s="1"/>
  <c r="IKK24" i="14" s="1"/>
  <c r="IKO24" i="14" s="1"/>
  <c r="IKS24" i="14" s="1"/>
  <c r="IKW24" i="14" s="1"/>
  <c r="ILA24" i="14" s="1"/>
  <c r="ILE24" i="14" s="1"/>
  <c r="ILI24" i="14" s="1"/>
  <c r="ILM24" i="14" s="1"/>
  <c r="ILQ24" i="14" s="1"/>
  <c r="ILU24" i="14" s="1"/>
  <c r="ILY24" i="14" s="1"/>
  <c r="IMC24" i="14" s="1"/>
  <c r="IMG24" i="14" s="1"/>
  <c r="IMK24" i="14" s="1"/>
  <c r="IMO24" i="14" s="1"/>
  <c r="IMS24" i="14" s="1"/>
  <c r="IMW24" i="14" s="1"/>
  <c r="INA24" i="14" s="1"/>
  <c r="INE24" i="14" s="1"/>
  <c r="INI24" i="14" s="1"/>
  <c r="INM24" i="14" s="1"/>
  <c r="INQ24" i="14" s="1"/>
  <c r="INU24" i="14" s="1"/>
  <c r="INY24" i="14" s="1"/>
  <c r="IOC24" i="14" s="1"/>
  <c r="IOG24" i="14" s="1"/>
  <c r="IOK24" i="14" s="1"/>
  <c r="IOO24" i="14" s="1"/>
  <c r="IOS24" i="14" s="1"/>
  <c r="IOW24" i="14" s="1"/>
  <c r="IPA24" i="14" s="1"/>
  <c r="IPE24" i="14" s="1"/>
  <c r="IPI24" i="14" s="1"/>
  <c r="IPM24" i="14" s="1"/>
  <c r="IPQ24" i="14" s="1"/>
  <c r="IPU24" i="14" s="1"/>
  <c r="IPY24" i="14" s="1"/>
  <c r="IQC24" i="14" s="1"/>
  <c r="IQG24" i="14" s="1"/>
  <c r="IQK24" i="14" s="1"/>
  <c r="IQO24" i="14" s="1"/>
  <c r="IQS24" i="14" s="1"/>
  <c r="IQW24" i="14" s="1"/>
  <c r="IRA24" i="14" s="1"/>
  <c r="IRE24" i="14" s="1"/>
  <c r="IRI24" i="14" s="1"/>
  <c r="IRM24" i="14" s="1"/>
  <c r="IRQ24" i="14" s="1"/>
  <c r="IRU24" i="14" s="1"/>
  <c r="IRY24" i="14" s="1"/>
  <c r="ISC24" i="14" s="1"/>
  <c r="ISG24" i="14" s="1"/>
  <c r="ISK24" i="14" s="1"/>
  <c r="ISO24" i="14" s="1"/>
  <c r="ISS24" i="14" s="1"/>
  <c r="ISW24" i="14" s="1"/>
  <c r="ITA24" i="14" s="1"/>
  <c r="ITE24" i="14" s="1"/>
  <c r="ITI24" i="14" s="1"/>
  <c r="ITM24" i="14" s="1"/>
  <c r="ITQ24" i="14" s="1"/>
  <c r="ITU24" i="14" s="1"/>
  <c r="ITY24" i="14" s="1"/>
  <c r="IUC24" i="14" s="1"/>
  <c r="IUG24" i="14" s="1"/>
  <c r="IUK24" i="14" s="1"/>
  <c r="IUO24" i="14" s="1"/>
  <c r="IUS24" i="14" s="1"/>
  <c r="IUW24" i="14" s="1"/>
  <c r="IVA24" i="14" s="1"/>
  <c r="IVE24" i="14" s="1"/>
  <c r="IVI24" i="14" s="1"/>
  <c r="IVM24" i="14" s="1"/>
  <c r="IVQ24" i="14" s="1"/>
  <c r="IVU24" i="14" s="1"/>
  <c r="IVY24" i="14" s="1"/>
  <c r="IWC24" i="14" s="1"/>
  <c r="IWG24" i="14" s="1"/>
  <c r="IWK24" i="14" s="1"/>
  <c r="IWO24" i="14" s="1"/>
  <c r="IWS24" i="14" s="1"/>
  <c r="IWW24" i="14" s="1"/>
  <c r="IXA24" i="14" s="1"/>
  <c r="IXE24" i="14" s="1"/>
  <c r="IXI24" i="14" s="1"/>
  <c r="IXM24" i="14" s="1"/>
  <c r="IXQ24" i="14" s="1"/>
  <c r="IXU24" i="14" s="1"/>
  <c r="IXY24" i="14" s="1"/>
  <c r="IYC24" i="14" s="1"/>
  <c r="IYG24" i="14" s="1"/>
  <c r="IYK24" i="14" s="1"/>
  <c r="IYO24" i="14" s="1"/>
  <c r="IYS24" i="14" s="1"/>
  <c r="IYW24" i="14" s="1"/>
  <c r="IZA24" i="14" s="1"/>
  <c r="IZE24" i="14" s="1"/>
  <c r="IZI24" i="14" s="1"/>
  <c r="IZM24" i="14" s="1"/>
  <c r="IZQ24" i="14" s="1"/>
  <c r="IZU24" i="14" s="1"/>
  <c r="IZY24" i="14" s="1"/>
  <c r="JAC24" i="14" s="1"/>
  <c r="JAG24" i="14" s="1"/>
  <c r="JAK24" i="14" s="1"/>
  <c r="JAO24" i="14" s="1"/>
  <c r="JAS24" i="14" s="1"/>
  <c r="JAW24" i="14" s="1"/>
  <c r="JBA24" i="14" s="1"/>
  <c r="JBE24" i="14" s="1"/>
  <c r="JBI24" i="14" s="1"/>
  <c r="JBM24" i="14" s="1"/>
  <c r="JBQ24" i="14" s="1"/>
  <c r="JBU24" i="14" s="1"/>
  <c r="JBY24" i="14" s="1"/>
  <c r="JCC24" i="14" s="1"/>
  <c r="JCG24" i="14" s="1"/>
  <c r="JCK24" i="14" s="1"/>
  <c r="JCO24" i="14" s="1"/>
  <c r="JCS24" i="14" s="1"/>
  <c r="JCW24" i="14" s="1"/>
  <c r="JDA24" i="14" s="1"/>
  <c r="JDE24" i="14" s="1"/>
  <c r="JDI24" i="14" s="1"/>
  <c r="JDM24" i="14" s="1"/>
  <c r="JDQ24" i="14" s="1"/>
  <c r="JDU24" i="14" s="1"/>
  <c r="JDY24" i="14" s="1"/>
  <c r="JEC24" i="14" s="1"/>
  <c r="JEG24" i="14" s="1"/>
  <c r="JEK24" i="14" s="1"/>
  <c r="JEO24" i="14" s="1"/>
  <c r="JES24" i="14" s="1"/>
  <c r="JEW24" i="14" s="1"/>
  <c r="JFA24" i="14" s="1"/>
  <c r="JFE24" i="14" s="1"/>
  <c r="JFI24" i="14" s="1"/>
  <c r="JFM24" i="14" s="1"/>
  <c r="JFQ24" i="14" s="1"/>
  <c r="JFU24" i="14" s="1"/>
  <c r="JFY24" i="14" s="1"/>
  <c r="JGC24" i="14" s="1"/>
  <c r="JGG24" i="14" s="1"/>
  <c r="JGK24" i="14" s="1"/>
  <c r="JGO24" i="14" s="1"/>
  <c r="JGS24" i="14" s="1"/>
  <c r="JGW24" i="14" s="1"/>
  <c r="JHA24" i="14" s="1"/>
  <c r="JHE24" i="14" s="1"/>
  <c r="JHI24" i="14" s="1"/>
  <c r="JHM24" i="14" s="1"/>
  <c r="JHQ24" i="14" s="1"/>
  <c r="JHU24" i="14" s="1"/>
  <c r="JHY24" i="14" s="1"/>
  <c r="JIC24" i="14" s="1"/>
  <c r="JIG24" i="14" s="1"/>
  <c r="JIK24" i="14" s="1"/>
  <c r="JIO24" i="14" s="1"/>
  <c r="JIS24" i="14" s="1"/>
  <c r="JIW24" i="14" s="1"/>
  <c r="JJA24" i="14" s="1"/>
  <c r="JJE24" i="14" s="1"/>
  <c r="JJI24" i="14" s="1"/>
  <c r="JJM24" i="14" s="1"/>
  <c r="JJQ24" i="14" s="1"/>
  <c r="JJU24" i="14" s="1"/>
  <c r="JJY24" i="14" s="1"/>
  <c r="JKC24" i="14" s="1"/>
  <c r="JKG24" i="14" s="1"/>
  <c r="JKK24" i="14" s="1"/>
  <c r="JKO24" i="14" s="1"/>
  <c r="JKS24" i="14" s="1"/>
  <c r="JKW24" i="14" s="1"/>
  <c r="JLA24" i="14" s="1"/>
  <c r="JLE24" i="14" s="1"/>
  <c r="JLI24" i="14" s="1"/>
  <c r="JLM24" i="14" s="1"/>
  <c r="JLQ24" i="14" s="1"/>
  <c r="JLU24" i="14" s="1"/>
  <c r="JLY24" i="14" s="1"/>
  <c r="JMC24" i="14" s="1"/>
  <c r="JMG24" i="14" s="1"/>
  <c r="JMK24" i="14" s="1"/>
  <c r="JMO24" i="14" s="1"/>
  <c r="JMS24" i="14" s="1"/>
  <c r="JMW24" i="14" s="1"/>
  <c r="JNA24" i="14" s="1"/>
  <c r="JNE24" i="14" s="1"/>
  <c r="JNI24" i="14" s="1"/>
  <c r="JNM24" i="14" s="1"/>
  <c r="JNQ24" i="14" s="1"/>
  <c r="JNU24" i="14" s="1"/>
  <c r="JNY24" i="14" s="1"/>
  <c r="JOC24" i="14" s="1"/>
  <c r="JOG24" i="14" s="1"/>
  <c r="JOK24" i="14" s="1"/>
  <c r="JOO24" i="14" s="1"/>
  <c r="JOS24" i="14" s="1"/>
  <c r="JOW24" i="14" s="1"/>
  <c r="JPA24" i="14" s="1"/>
  <c r="JPE24" i="14" s="1"/>
  <c r="JPI24" i="14" s="1"/>
  <c r="JPM24" i="14" s="1"/>
  <c r="JPQ24" i="14" s="1"/>
  <c r="JPU24" i="14" s="1"/>
  <c r="JPY24" i="14" s="1"/>
  <c r="JQC24" i="14" s="1"/>
  <c r="JQG24" i="14" s="1"/>
  <c r="JQK24" i="14" s="1"/>
  <c r="JQO24" i="14" s="1"/>
  <c r="JQS24" i="14" s="1"/>
  <c r="JQW24" i="14" s="1"/>
  <c r="JRA24" i="14" s="1"/>
  <c r="JRE24" i="14" s="1"/>
  <c r="JRI24" i="14" s="1"/>
  <c r="JRM24" i="14" s="1"/>
  <c r="JRQ24" i="14" s="1"/>
  <c r="JRU24" i="14" s="1"/>
  <c r="JRY24" i="14" s="1"/>
  <c r="JSC24" i="14" s="1"/>
  <c r="JSG24" i="14" s="1"/>
  <c r="JSK24" i="14" s="1"/>
  <c r="JSO24" i="14" s="1"/>
  <c r="JSS24" i="14" s="1"/>
  <c r="JSW24" i="14" s="1"/>
  <c r="JTA24" i="14" s="1"/>
  <c r="JTE24" i="14" s="1"/>
  <c r="JTI24" i="14" s="1"/>
  <c r="JTM24" i="14" s="1"/>
  <c r="JTQ24" i="14" s="1"/>
  <c r="JTU24" i="14" s="1"/>
  <c r="JTY24" i="14" s="1"/>
  <c r="JUC24" i="14" s="1"/>
  <c r="JUG24" i="14" s="1"/>
  <c r="JUK24" i="14" s="1"/>
  <c r="JUO24" i="14" s="1"/>
  <c r="JUS24" i="14" s="1"/>
  <c r="JUW24" i="14" s="1"/>
  <c r="JVA24" i="14" s="1"/>
  <c r="JVE24" i="14" s="1"/>
  <c r="JVI24" i="14" s="1"/>
  <c r="JVM24" i="14" s="1"/>
  <c r="JVQ24" i="14" s="1"/>
  <c r="JVU24" i="14" s="1"/>
  <c r="JVY24" i="14" s="1"/>
  <c r="JWC24" i="14" s="1"/>
  <c r="JWG24" i="14" s="1"/>
  <c r="JWK24" i="14" s="1"/>
  <c r="JWO24" i="14" s="1"/>
  <c r="JWS24" i="14" s="1"/>
  <c r="JWW24" i="14" s="1"/>
  <c r="JXA24" i="14" s="1"/>
  <c r="JXE24" i="14" s="1"/>
  <c r="JXI24" i="14" s="1"/>
  <c r="JXM24" i="14" s="1"/>
  <c r="JXQ24" i="14" s="1"/>
  <c r="JXU24" i="14" s="1"/>
  <c r="JXY24" i="14" s="1"/>
  <c r="JYC24" i="14" s="1"/>
  <c r="JYG24" i="14" s="1"/>
  <c r="JYK24" i="14" s="1"/>
  <c r="JYO24" i="14" s="1"/>
  <c r="JYS24" i="14" s="1"/>
  <c r="JYW24" i="14" s="1"/>
  <c r="JZA24" i="14" s="1"/>
  <c r="JZE24" i="14" s="1"/>
  <c r="JZI24" i="14" s="1"/>
  <c r="JZM24" i="14" s="1"/>
  <c r="JZQ24" i="14" s="1"/>
  <c r="JZU24" i="14" s="1"/>
  <c r="JZY24" i="14" s="1"/>
  <c r="KAC24" i="14" s="1"/>
  <c r="KAG24" i="14" s="1"/>
  <c r="KAK24" i="14" s="1"/>
  <c r="KAO24" i="14" s="1"/>
  <c r="KAS24" i="14" s="1"/>
  <c r="KAW24" i="14" s="1"/>
  <c r="KBA24" i="14" s="1"/>
  <c r="KBE24" i="14" s="1"/>
  <c r="KBI24" i="14" s="1"/>
  <c r="KBM24" i="14" s="1"/>
  <c r="KBQ24" i="14" s="1"/>
  <c r="KBU24" i="14" s="1"/>
  <c r="KBY24" i="14" s="1"/>
  <c r="KCC24" i="14" s="1"/>
  <c r="KCG24" i="14" s="1"/>
  <c r="KCK24" i="14" s="1"/>
  <c r="KCO24" i="14" s="1"/>
  <c r="KCS24" i="14" s="1"/>
  <c r="KCW24" i="14" s="1"/>
  <c r="KDA24" i="14" s="1"/>
  <c r="KDE24" i="14" s="1"/>
  <c r="KDI24" i="14" s="1"/>
  <c r="KDM24" i="14" s="1"/>
  <c r="KDQ24" i="14" s="1"/>
  <c r="KDU24" i="14" s="1"/>
  <c r="KDY24" i="14" s="1"/>
  <c r="KEC24" i="14" s="1"/>
  <c r="KEG24" i="14" s="1"/>
  <c r="KEK24" i="14" s="1"/>
  <c r="KEO24" i="14" s="1"/>
  <c r="KES24" i="14" s="1"/>
  <c r="KEW24" i="14" s="1"/>
  <c r="KFA24" i="14" s="1"/>
  <c r="KFE24" i="14" s="1"/>
  <c r="KFI24" i="14" s="1"/>
  <c r="KFM24" i="14" s="1"/>
  <c r="KFQ24" i="14" s="1"/>
  <c r="KFU24" i="14" s="1"/>
  <c r="KFY24" i="14" s="1"/>
  <c r="KGC24" i="14" s="1"/>
  <c r="KGG24" i="14" s="1"/>
  <c r="KGK24" i="14" s="1"/>
  <c r="KGO24" i="14" s="1"/>
  <c r="KGS24" i="14" s="1"/>
  <c r="KGW24" i="14" s="1"/>
  <c r="KHA24" i="14" s="1"/>
  <c r="KHE24" i="14" s="1"/>
  <c r="KHI24" i="14" s="1"/>
  <c r="KHM24" i="14" s="1"/>
  <c r="KHQ24" i="14" s="1"/>
  <c r="KHU24" i="14" s="1"/>
  <c r="KHY24" i="14" s="1"/>
  <c r="KIC24" i="14" s="1"/>
  <c r="KIG24" i="14" s="1"/>
  <c r="KIK24" i="14" s="1"/>
  <c r="KIO24" i="14" s="1"/>
  <c r="KIS24" i="14" s="1"/>
  <c r="KIW24" i="14" s="1"/>
  <c r="KJA24" i="14" s="1"/>
  <c r="KJE24" i="14" s="1"/>
  <c r="KJI24" i="14" s="1"/>
  <c r="KJM24" i="14" s="1"/>
  <c r="KJQ24" i="14" s="1"/>
  <c r="KJU24" i="14" s="1"/>
  <c r="KJY24" i="14" s="1"/>
  <c r="KKC24" i="14" s="1"/>
  <c r="KKG24" i="14" s="1"/>
  <c r="KKK24" i="14" s="1"/>
  <c r="KKO24" i="14" s="1"/>
  <c r="KKS24" i="14" s="1"/>
  <c r="KKW24" i="14" s="1"/>
  <c r="KLA24" i="14" s="1"/>
  <c r="KLE24" i="14" s="1"/>
  <c r="KLI24" i="14" s="1"/>
  <c r="KLM24" i="14" s="1"/>
  <c r="KLQ24" i="14" s="1"/>
  <c r="KLU24" i="14" s="1"/>
  <c r="KLY24" i="14" s="1"/>
  <c r="KMC24" i="14" s="1"/>
  <c r="KMG24" i="14" s="1"/>
  <c r="KMK24" i="14" s="1"/>
  <c r="KMO24" i="14" s="1"/>
  <c r="KMS24" i="14" s="1"/>
  <c r="KMW24" i="14" s="1"/>
  <c r="KNA24" i="14" s="1"/>
  <c r="KNE24" i="14" s="1"/>
  <c r="KNI24" i="14" s="1"/>
  <c r="KNM24" i="14" s="1"/>
  <c r="KNQ24" i="14" s="1"/>
  <c r="KNU24" i="14" s="1"/>
  <c r="KNY24" i="14" s="1"/>
  <c r="KOC24" i="14" s="1"/>
  <c r="KOG24" i="14" s="1"/>
  <c r="KOK24" i="14" s="1"/>
  <c r="KOO24" i="14" s="1"/>
  <c r="KOS24" i="14" s="1"/>
  <c r="KOW24" i="14" s="1"/>
  <c r="KPA24" i="14" s="1"/>
  <c r="KPE24" i="14" s="1"/>
  <c r="KPI24" i="14" s="1"/>
  <c r="KPM24" i="14" s="1"/>
  <c r="KPQ24" i="14" s="1"/>
  <c r="KPU24" i="14" s="1"/>
  <c r="KPY24" i="14" s="1"/>
  <c r="KQC24" i="14" s="1"/>
  <c r="KQG24" i="14" s="1"/>
  <c r="KQK24" i="14" s="1"/>
  <c r="KQO24" i="14" s="1"/>
  <c r="KQS24" i="14" s="1"/>
  <c r="KQW24" i="14" s="1"/>
  <c r="KRA24" i="14" s="1"/>
  <c r="KRE24" i="14" s="1"/>
  <c r="KRI24" i="14" s="1"/>
  <c r="KRM24" i="14" s="1"/>
  <c r="KRQ24" i="14" s="1"/>
  <c r="KRU24" i="14" s="1"/>
  <c r="KRY24" i="14" s="1"/>
  <c r="KSC24" i="14" s="1"/>
  <c r="KSG24" i="14" s="1"/>
  <c r="KSK24" i="14" s="1"/>
  <c r="KSO24" i="14" s="1"/>
  <c r="KSS24" i="14" s="1"/>
  <c r="KSW24" i="14" s="1"/>
  <c r="KTA24" i="14" s="1"/>
  <c r="KTE24" i="14" s="1"/>
  <c r="KTI24" i="14" s="1"/>
  <c r="KTM24" i="14" s="1"/>
  <c r="KTQ24" i="14" s="1"/>
  <c r="KTU24" i="14" s="1"/>
  <c r="KTY24" i="14" s="1"/>
  <c r="KUC24" i="14" s="1"/>
  <c r="KUG24" i="14" s="1"/>
  <c r="KUK24" i="14" s="1"/>
  <c r="KUO24" i="14" s="1"/>
  <c r="KUS24" i="14" s="1"/>
  <c r="KUW24" i="14" s="1"/>
  <c r="KVA24" i="14" s="1"/>
  <c r="KVE24" i="14" s="1"/>
  <c r="KVI24" i="14" s="1"/>
  <c r="KVM24" i="14" s="1"/>
  <c r="KVQ24" i="14" s="1"/>
  <c r="KVU24" i="14" s="1"/>
  <c r="KVY24" i="14" s="1"/>
  <c r="KWC24" i="14" s="1"/>
  <c r="KWG24" i="14" s="1"/>
  <c r="KWK24" i="14" s="1"/>
  <c r="KWO24" i="14" s="1"/>
  <c r="KWS24" i="14" s="1"/>
  <c r="KWW24" i="14" s="1"/>
  <c r="KXA24" i="14" s="1"/>
  <c r="KXE24" i="14" s="1"/>
  <c r="KXI24" i="14" s="1"/>
  <c r="KXM24" i="14" s="1"/>
  <c r="KXQ24" i="14" s="1"/>
  <c r="KXU24" i="14" s="1"/>
  <c r="KXY24" i="14" s="1"/>
  <c r="KYC24" i="14" s="1"/>
  <c r="KYG24" i="14" s="1"/>
  <c r="KYK24" i="14" s="1"/>
  <c r="KYO24" i="14" s="1"/>
  <c r="KYS24" i="14" s="1"/>
  <c r="KYW24" i="14" s="1"/>
  <c r="KZA24" i="14" s="1"/>
  <c r="KZE24" i="14" s="1"/>
  <c r="KZI24" i="14" s="1"/>
  <c r="KZM24" i="14" s="1"/>
  <c r="KZQ24" i="14" s="1"/>
  <c r="KZU24" i="14" s="1"/>
  <c r="KZY24" i="14" s="1"/>
  <c r="LAC24" i="14" s="1"/>
  <c r="LAG24" i="14" s="1"/>
  <c r="LAK24" i="14" s="1"/>
  <c r="LAO24" i="14" s="1"/>
  <c r="LAS24" i="14" s="1"/>
  <c r="LAW24" i="14" s="1"/>
  <c r="LBA24" i="14" s="1"/>
  <c r="LBE24" i="14" s="1"/>
  <c r="LBI24" i="14" s="1"/>
  <c r="LBM24" i="14" s="1"/>
  <c r="LBQ24" i="14" s="1"/>
  <c r="LBU24" i="14" s="1"/>
  <c r="LBY24" i="14" s="1"/>
  <c r="LCC24" i="14" s="1"/>
  <c r="LCG24" i="14" s="1"/>
  <c r="LCK24" i="14" s="1"/>
  <c r="LCO24" i="14" s="1"/>
  <c r="LCS24" i="14" s="1"/>
  <c r="LCW24" i="14" s="1"/>
  <c r="LDA24" i="14" s="1"/>
  <c r="LDE24" i="14" s="1"/>
  <c r="LDI24" i="14" s="1"/>
  <c r="LDM24" i="14" s="1"/>
  <c r="LDQ24" i="14" s="1"/>
  <c r="LDU24" i="14" s="1"/>
  <c r="LDY24" i="14" s="1"/>
  <c r="LEC24" i="14" s="1"/>
  <c r="LEG24" i="14" s="1"/>
  <c r="LEK24" i="14" s="1"/>
  <c r="LEO24" i="14" s="1"/>
  <c r="LES24" i="14" s="1"/>
  <c r="LEW24" i="14" s="1"/>
  <c r="LFA24" i="14" s="1"/>
  <c r="LFE24" i="14" s="1"/>
  <c r="LFI24" i="14" s="1"/>
  <c r="LFM24" i="14" s="1"/>
  <c r="LFQ24" i="14" s="1"/>
  <c r="LFU24" i="14" s="1"/>
  <c r="LFY24" i="14" s="1"/>
  <c r="LGC24" i="14" s="1"/>
  <c r="LGG24" i="14" s="1"/>
  <c r="LGK24" i="14" s="1"/>
  <c r="LGO24" i="14" s="1"/>
  <c r="LGS24" i="14" s="1"/>
  <c r="LGW24" i="14" s="1"/>
  <c r="LHA24" i="14" s="1"/>
  <c r="LHE24" i="14" s="1"/>
  <c r="LHI24" i="14" s="1"/>
  <c r="LHM24" i="14" s="1"/>
  <c r="LHQ24" i="14" s="1"/>
  <c r="LHU24" i="14" s="1"/>
  <c r="LHY24" i="14" s="1"/>
  <c r="LIC24" i="14" s="1"/>
  <c r="LIG24" i="14" s="1"/>
  <c r="LIK24" i="14" s="1"/>
  <c r="LIO24" i="14" s="1"/>
  <c r="LIS24" i="14" s="1"/>
  <c r="LIW24" i="14" s="1"/>
  <c r="LJA24" i="14" s="1"/>
  <c r="LJE24" i="14" s="1"/>
  <c r="LJI24" i="14" s="1"/>
  <c r="LJM24" i="14" s="1"/>
  <c r="LJQ24" i="14" s="1"/>
  <c r="LJU24" i="14" s="1"/>
  <c r="LJY24" i="14" s="1"/>
  <c r="LKC24" i="14" s="1"/>
  <c r="LKG24" i="14" s="1"/>
  <c r="LKK24" i="14" s="1"/>
  <c r="LKO24" i="14" s="1"/>
  <c r="LKS24" i="14" s="1"/>
  <c r="LKW24" i="14" s="1"/>
  <c r="LLA24" i="14" s="1"/>
  <c r="LLE24" i="14" s="1"/>
  <c r="LLI24" i="14" s="1"/>
  <c r="LLM24" i="14" s="1"/>
  <c r="LLQ24" i="14" s="1"/>
  <c r="LLU24" i="14" s="1"/>
  <c r="LLY24" i="14" s="1"/>
  <c r="LMC24" i="14" s="1"/>
  <c r="LMG24" i="14" s="1"/>
  <c r="LMK24" i="14" s="1"/>
  <c r="LMO24" i="14" s="1"/>
  <c r="LMS24" i="14" s="1"/>
  <c r="LMW24" i="14" s="1"/>
  <c r="LNA24" i="14" s="1"/>
  <c r="LNE24" i="14" s="1"/>
  <c r="LNI24" i="14" s="1"/>
  <c r="LNM24" i="14" s="1"/>
  <c r="LNQ24" i="14" s="1"/>
  <c r="LNU24" i="14" s="1"/>
  <c r="LNY24" i="14" s="1"/>
  <c r="LOC24" i="14" s="1"/>
  <c r="LOG24" i="14" s="1"/>
  <c r="LOK24" i="14" s="1"/>
  <c r="LOO24" i="14" s="1"/>
  <c r="LOS24" i="14" s="1"/>
  <c r="LOW24" i="14" s="1"/>
  <c r="LPA24" i="14" s="1"/>
  <c r="LPE24" i="14" s="1"/>
  <c r="LPI24" i="14" s="1"/>
  <c r="LPM24" i="14" s="1"/>
  <c r="LPQ24" i="14" s="1"/>
  <c r="LPU24" i="14" s="1"/>
  <c r="LPY24" i="14" s="1"/>
  <c r="LQC24" i="14" s="1"/>
  <c r="LQG24" i="14" s="1"/>
  <c r="LQK24" i="14" s="1"/>
  <c r="LQO24" i="14" s="1"/>
  <c r="LQS24" i="14" s="1"/>
  <c r="LQW24" i="14" s="1"/>
  <c r="LRA24" i="14" s="1"/>
  <c r="LRE24" i="14" s="1"/>
  <c r="LRI24" i="14" s="1"/>
  <c r="LRM24" i="14" s="1"/>
  <c r="LRQ24" i="14" s="1"/>
  <c r="LRU24" i="14" s="1"/>
  <c r="LRY24" i="14" s="1"/>
  <c r="LSC24" i="14" s="1"/>
  <c r="LSG24" i="14" s="1"/>
  <c r="LSK24" i="14" s="1"/>
  <c r="LSO24" i="14" s="1"/>
  <c r="LSS24" i="14" s="1"/>
  <c r="LSW24" i="14" s="1"/>
  <c r="LTA24" i="14" s="1"/>
  <c r="LTE24" i="14" s="1"/>
  <c r="LTI24" i="14" s="1"/>
  <c r="LTM24" i="14" s="1"/>
  <c r="LTQ24" i="14" s="1"/>
  <c r="LTU24" i="14" s="1"/>
  <c r="LTY24" i="14" s="1"/>
  <c r="LUC24" i="14" s="1"/>
  <c r="LUG24" i="14" s="1"/>
  <c r="LUK24" i="14" s="1"/>
  <c r="LUO24" i="14" s="1"/>
  <c r="LUS24" i="14" s="1"/>
  <c r="LUW24" i="14" s="1"/>
  <c r="LVA24" i="14" s="1"/>
  <c r="LVE24" i="14" s="1"/>
  <c r="LVI24" i="14" s="1"/>
  <c r="LVM24" i="14" s="1"/>
  <c r="LVQ24" i="14" s="1"/>
  <c r="LVU24" i="14" s="1"/>
  <c r="LVY24" i="14" s="1"/>
  <c r="LWC24" i="14" s="1"/>
  <c r="LWG24" i="14" s="1"/>
  <c r="LWK24" i="14" s="1"/>
  <c r="LWO24" i="14" s="1"/>
  <c r="LWS24" i="14" s="1"/>
  <c r="LWW24" i="14" s="1"/>
  <c r="LXA24" i="14" s="1"/>
  <c r="LXE24" i="14" s="1"/>
  <c r="LXI24" i="14" s="1"/>
  <c r="LXM24" i="14" s="1"/>
  <c r="LXQ24" i="14" s="1"/>
  <c r="LXU24" i="14" s="1"/>
  <c r="LXY24" i="14" s="1"/>
  <c r="LYC24" i="14" s="1"/>
  <c r="LYG24" i="14" s="1"/>
  <c r="LYK24" i="14" s="1"/>
  <c r="LYO24" i="14" s="1"/>
  <c r="LYS24" i="14" s="1"/>
  <c r="LYW24" i="14" s="1"/>
  <c r="LZA24" i="14" s="1"/>
  <c r="LZE24" i="14" s="1"/>
  <c r="LZI24" i="14" s="1"/>
  <c r="LZM24" i="14" s="1"/>
  <c r="LZQ24" i="14" s="1"/>
  <c r="LZU24" i="14" s="1"/>
  <c r="LZY24" i="14" s="1"/>
  <c r="MAC24" i="14" s="1"/>
  <c r="MAG24" i="14" s="1"/>
  <c r="MAK24" i="14" s="1"/>
  <c r="MAO24" i="14" s="1"/>
  <c r="MAS24" i="14" s="1"/>
  <c r="MAW24" i="14" s="1"/>
  <c r="MBA24" i="14" s="1"/>
  <c r="MBE24" i="14" s="1"/>
  <c r="MBI24" i="14" s="1"/>
  <c r="MBM24" i="14" s="1"/>
  <c r="MBQ24" i="14" s="1"/>
  <c r="MBU24" i="14" s="1"/>
  <c r="MBY24" i="14" s="1"/>
  <c r="MCC24" i="14" s="1"/>
  <c r="MCG24" i="14" s="1"/>
  <c r="MCK24" i="14" s="1"/>
  <c r="MCO24" i="14" s="1"/>
  <c r="MCS24" i="14" s="1"/>
  <c r="MCW24" i="14" s="1"/>
  <c r="MDA24" i="14" s="1"/>
  <c r="MDE24" i="14" s="1"/>
  <c r="MDI24" i="14" s="1"/>
  <c r="MDM24" i="14" s="1"/>
  <c r="MDQ24" i="14" s="1"/>
  <c r="MDU24" i="14" s="1"/>
  <c r="MDY24" i="14" s="1"/>
  <c r="MEC24" i="14" s="1"/>
  <c r="MEG24" i="14" s="1"/>
  <c r="MEK24" i="14" s="1"/>
  <c r="MEO24" i="14" s="1"/>
  <c r="MES24" i="14" s="1"/>
  <c r="MEW24" i="14" s="1"/>
  <c r="MFA24" i="14" s="1"/>
  <c r="MFE24" i="14" s="1"/>
  <c r="MFI24" i="14" s="1"/>
  <c r="MFM24" i="14" s="1"/>
  <c r="MFQ24" i="14" s="1"/>
  <c r="MFU24" i="14" s="1"/>
  <c r="MFY24" i="14" s="1"/>
  <c r="MGC24" i="14" s="1"/>
  <c r="MGG24" i="14" s="1"/>
  <c r="MGK24" i="14" s="1"/>
  <c r="MGO24" i="14" s="1"/>
  <c r="MGS24" i="14" s="1"/>
  <c r="MGW24" i="14" s="1"/>
  <c r="MHA24" i="14" s="1"/>
  <c r="MHE24" i="14" s="1"/>
  <c r="MHI24" i="14" s="1"/>
  <c r="MHM24" i="14" s="1"/>
  <c r="MHQ24" i="14" s="1"/>
  <c r="MHU24" i="14" s="1"/>
  <c r="MHY24" i="14" s="1"/>
  <c r="MIC24" i="14" s="1"/>
  <c r="MIG24" i="14" s="1"/>
  <c r="MIK24" i="14" s="1"/>
  <c r="MIO24" i="14" s="1"/>
  <c r="MIS24" i="14" s="1"/>
  <c r="MIW24" i="14" s="1"/>
  <c r="MJA24" i="14" s="1"/>
  <c r="MJE24" i="14" s="1"/>
  <c r="MJI24" i="14" s="1"/>
  <c r="MJM24" i="14" s="1"/>
  <c r="MJQ24" i="14" s="1"/>
  <c r="MJU24" i="14" s="1"/>
  <c r="MJY24" i="14" s="1"/>
  <c r="MKC24" i="14" s="1"/>
  <c r="MKG24" i="14" s="1"/>
  <c r="MKK24" i="14" s="1"/>
  <c r="MKO24" i="14" s="1"/>
  <c r="MKS24" i="14" s="1"/>
  <c r="MKW24" i="14" s="1"/>
  <c r="MLA24" i="14" s="1"/>
  <c r="MLE24" i="14" s="1"/>
  <c r="MLI24" i="14" s="1"/>
  <c r="MLM24" i="14" s="1"/>
  <c r="MLQ24" i="14" s="1"/>
  <c r="MLU24" i="14" s="1"/>
  <c r="MLY24" i="14" s="1"/>
  <c r="MMC24" i="14" s="1"/>
  <c r="MMG24" i="14" s="1"/>
  <c r="MMK24" i="14" s="1"/>
  <c r="MMO24" i="14" s="1"/>
  <c r="MMS24" i="14" s="1"/>
  <c r="MMW24" i="14" s="1"/>
  <c r="MNA24" i="14" s="1"/>
  <c r="MNE24" i="14" s="1"/>
  <c r="MNI24" i="14" s="1"/>
  <c r="MNM24" i="14" s="1"/>
  <c r="MNQ24" i="14" s="1"/>
  <c r="MNU24" i="14" s="1"/>
  <c r="MNY24" i="14" s="1"/>
  <c r="MOC24" i="14" s="1"/>
  <c r="MOG24" i="14" s="1"/>
  <c r="MOK24" i="14" s="1"/>
  <c r="MOO24" i="14" s="1"/>
  <c r="MOS24" i="14" s="1"/>
  <c r="MOW24" i="14" s="1"/>
  <c r="MPA24" i="14" s="1"/>
  <c r="MPE24" i="14" s="1"/>
  <c r="MPI24" i="14" s="1"/>
  <c r="MPM24" i="14" s="1"/>
  <c r="MPQ24" i="14" s="1"/>
  <c r="MPU24" i="14" s="1"/>
  <c r="MPY24" i="14" s="1"/>
  <c r="MQC24" i="14" s="1"/>
  <c r="MQG24" i="14" s="1"/>
  <c r="MQK24" i="14" s="1"/>
  <c r="MQO24" i="14" s="1"/>
  <c r="MQS24" i="14" s="1"/>
  <c r="MQW24" i="14" s="1"/>
  <c r="MRA24" i="14" s="1"/>
  <c r="MRE24" i="14" s="1"/>
  <c r="MRI24" i="14" s="1"/>
  <c r="MRM24" i="14" s="1"/>
  <c r="MRQ24" i="14" s="1"/>
  <c r="MRU24" i="14" s="1"/>
  <c r="MRY24" i="14" s="1"/>
  <c r="MSC24" i="14" s="1"/>
  <c r="MSG24" i="14" s="1"/>
  <c r="MSK24" i="14" s="1"/>
  <c r="MSO24" i="14" s="1"/>
  <c r="MSS24" i="14" s="1"/>
  <c r="MSW24" i="14" s="1"/>
  <c r="MTA24" i="14" s="1"/>
  <c r="MTE24" i="14" s="1"/>
  <c r="MTI24" i="14" s="1"/>
  <c r="MTM24" i="14" s="1"/>
  <c r="MTQ24" i="14" s="1"/>
  <c r="MTU24" i="14" s="1"/>
  <c r="MTY24" i="14" s="1"/>
  <c r="MUC24" i="14" s="1"/>
  <c r="MUG24" i="14" s="1"/>
  <c r="MUK24" i="14" s="1"/>
  <c r="MUO24" i="14" s="1"/>
  <c r="MUS24" i="14" s="1"/>
  <c r="MUW24" i="14" s="1"/>
  <c r="MVA24" i="14" s="1"/>
  <c r="MVE24" i="14" s="1"/>
  <c r="MVI24" i="14" s="1"/>
  <c r="MVM24" i="14" s="1"/>
  <c r="MVQ24" i="14" s="1"/>
  <c r="MVU24" i="14" s="1"/>
  <c r="MVY24" i="14" s="1"/>
  <c r="MWC24" i="14" s="1"/>
  <c r="MWG24" i="14" s="1"/>
  <c r="MWK24" i="14" s="1"/>
  <c r="MWO24" i="14" s="1"/>
  <c r="MWS24" i="14" s="1"/>
  <c r="MWW24" i="14" s="1"/>
  <c r="MXA24" i="14" s="1"/>
  <c r="MXE24" i="14" s="1"/>
  <c r="MXI24" i="14" s="1"/>
  <c r="MXM24" i="14" s="1"/>
  <c r="MXQ24" i="14" s="1"/>
  <c r="MXU24" i="14" s="1"/>
  <c r="MXY24" i="14" s="1"/>
  <c r="MYC24" i="14" s="1"/>
  <c r="MYG24" i="14" s="1"/>
  <c r="MYK24" i="14" s="1"/>
  <c r="MYO24" i="14" s="1"/>
  <c r="MYS24" i="14" s="1"/>
  <c r="MYW24" i="14" s="1"/>
  <c r="MZA24" i="14" s="1"/>
  <c r="MZE24" i="14" s="1"/>
  <c r="MZI24" i="14" s="1"/>
  <c r="MZM24" i="14" s="1"/>
  <c r="MZQ24" i="14" s="1"/>
  <c r="MZU24" i="14" s="1"/>
  <c r="MZY24" i="14" s="1"/>
  <c r="NAC24" i="14" s="1"/>
  <c r="NAG24" i="14" s="1"/>
  <c r="NAK24" i="14" s="1"/>
  <c r="NAO24" i="14" s="1"/>
  <c r="NAS24" i="14" s="1"/>
  <c r="NAW24" i="14" s="1"/>
  <c r="NBA24" i="14" s="1"/>
  <c r="NBE24" i="14" s="1"/>
  <c r="NBI24" i="14" s="1"/>
  <c r="NBM24" i="14" s="1"/>
  <c r="NBQ24" i="14" s="1"/>
  <c r="NBU24" i="14" s="1"/>
  <c r="NBY24" i="14" s="1"/>
  <c r="NCC24" i="14" s="1"/>
  <c r="NCG24" i="14" s="1"/>
  <c r="NCK24" i="14" s="1"/>
  <c r="NCO24" i="14" s="1"/>
  <c r="NCS24" i="14" s="1"/>
  <c r="NCW24" i="14" s="1"/>
  <c r="NDA24" i="14" s="1"/>
  <c r="NDE24" i="14" s="1"/>
  <c r="NDI24" i="14" s="1"/>
  <c r="NDM24" i="14" s="1"/>
  <c r="NDQ24" i="14" s="1"/>
  <c r="NDU24" i="14" s="1"/>
  <c r="NDY24" i="14" s="1"/>
  <c r="NEC24" i="14" s="1"/>
  <c r="NEG24" i="14" s="1"/>
  <c r="NEK24" i="14" s="1"/>
  <c r="NEO24" i="14" s="1"/>
  <c r="NES24" i="14" s="1"/>
  <c r="NEW24" i="14" s="1"/>
  <c r="NFA24" i="14" s="1"/>
  <c r="NFE24" i="14" s="1"/>
  <c r="NFI24" i="14" s="1"/>
  <c r="NFM24" i="14" s="1"/>
  <c r="NFQ24" i="14" s="1"/>
  <c r="NFU24" i="14" s="1"/>
  <c r="NFY24" i="14" s="1"/>
  <c r="NGC24" i="14" s="1"/>
  <c r="NGG24" i="14" s="1"/>
  <c r="NGK24" i="14" s="1"/>
  <c r="NGO24" i="14" s="1"/>
  <c r="NGS24" i="14" s="1"/>
  <c r="NGW24" i="14" s="1"/>
  <c r="NHA24" i="14" s="1"/>
  <c r="NHE24" i="14" s="1"/>
  <c r="NHI24" i="14" s="1"/>
  <c r="NHM24" i="14" s="1"/>
  <c r="NHQ24" i="14" s="1"/>
  <c r="NHU24" i="14" s="1"/>
  <c r="NHY24" i="14" s="1"/>
  <c r="NIC24" i="14" s="1"/>
  <c r="NIG24" i="14" s="1"/>
  <c r="NIK24" i="14" s="1"/>
  <c r="NIO24" i="14" s="1"/>
  <c r="NIS24" i="14" s="1"/>
  <c r="NIW24" i="14" s="1"/>
  <c r="NJA24" i="14" s="1"/>
  <c r="NJE24" i="14" s="1"/>
  <c r="NJI24" i="14" s="1"/>
  <c r="NJM24" i="14" s="1"/>
  <c r="NJQ24" i="14" s="1"/>
  <c r="NJU24" i="14" s="1"/>
  <c r="NJY24" i="14" s="1"/>
  <c r="NKC24" i="14" s="1"/>
  <c r="NKG24" i="14" s="1"/>
  <c r="NKK24" i="14" s="1"/>
  <c r="NKO24" i="14" s="1"/>
  <c r="NKS24" i="14" s="1"/>
  <c r="NKW24" i="14" s="1"/>
  <c r="NLA24" i="14" s="1"/>
  <c r="NLE24" i="14" s="1"/>
  <c r="NLI24" i="14" s="1"/>
  <c r="NLM24" i="14" s="1"/>
  <c r="NLQ24" i="14" s="1"/>
  <c r="NLU24" i="14" s="1"/>
  <c r="NLY24" i="14" s="1"/>
  <c r="NMC24" i="14" s="1"/>
  <c r="NMG24" i="14" s="1"/>
  <c r="NMK24" i="14" s="1"/>
  <c r="NMO24" i="14" s="1"/>
  <c r="NMS24" i="14" s="1"/>
  <c r="NMW24" i="14" s="1"/>
  <c r="NNA24" i="14" s="1"/>
  <c r="NNE24" i="14" s="1"/>
  <c r="NNI24" i="14" s="1"/>
  <c r="NNM24" i="14" s="1"/>
  <c r="NNQ24" i="14" s="1"/>
  <c r="NNU24" i="14" s="1"/>
  <c r="NNY24" i="14" s="1"/>
  <c r="NOC24" i="14" s="1"/>
  <c r="NOG24" i="14" s="1"/>
  <c r="NOK24" i="14" s="1"/>
  <c r="NOO24" i="14" s="1"/>
  <c r="NOS24" i="14" s="1"/>
  <c r="NOW24" i="14" s="1"/>
  <c r="NPA24" i="14" s="1"/>
  <c r="NPE24" i="14" s="1"/>
  <c r="NPI24" i="14" s="1"/>
  <c r="NPM24" i="14" s="1"/>
  <c r="NPQ24" i="14" s="1"/>
  <c r="NPU24" i="14" s="1"/>
  <c r="NPY24" i="14" s="1"/>
  <c r="NQC24" i="14" s="1"/>
  <c r="NQG24" i="14" s="1"/>
  <c r="NQK24" i="14" s="1"/>
  <c r="NQO24" i="14" s="1"/>
  <c r="NQS24" i="14" s="1"/>
  <c r="NQW24" i="14" s="1"/>
  <c r="NRA24" i="14" s="1"/>
  <c r="NRE24" i="14" s="1"/>
  <c r="NRI24" i="14" s="1"/>
  <c r="NRM24" i="14" s="1"/>
  <c r="NRQ24" i="14" s="1"/>
  <c r="NRU24" i="14" s="1"/>
  <c r="NRY24" i="14" s="1"/>
  <c r="NSC24" i="14" s="1"/>
  <c r="NSG24" i="14" s="1"/>
  <c r="NSK24" i="14" s="1"/>
  <c r="NSO24" i="14" s="1"/>
  <c r="NSS24" i="14" s="1"/>
  <c r="NSW24" i="14" s="1"/>
  <c r="NTA24" i="14" s="1"/>
  <c r="NTE24" i="14" s="1"/>
  <c r="NTI24" i="14" s="1"/>
  <c r="NTM24" i="14" s="1"/>
  <c r="NTQ24" i="14" s="1"/>
  <c r="NTU24" i="14" s="1"/>
  <c r="NTY24" i="14" s="1"/>
  <c r="NUC24" i="14" s="1"/>
  <c r="NUG24" i="14" s="1"/>
  <c r="NUK24" i="14" s="1"/>
  <c r="NUO24" i="14" s="1"/>
  <c r="NUS24" i="14" s="1"/>
  <c r="NUW24" i="14" s="1"/>
  <c r="NVA24" i="14" s="1"/>
  <c r="NVE24" i="14" s="1"/>
  <c r="NVI24" i="14" s="1"/>
  <c r="NVM24" i="14" s="1"/>
  <c r="NVQ24" i="14" s="1"/>
  <c r="NVU24" i="14" s="1"/>
  <c r="NVY24" i="14" s="1"/>
  <c r="NWC24" i="14" s="1"/>
  <c r="NWG24" i="14" s="1"/>
  <c r="NWK24" i="14" s="1"/>
  <c r="NWO24" i="14" s="1"/>
  <c r="NWS24" i="14" s="1"/>
  <c r="NWW24" i="14" s="1"/>
  <c r="NXA24" i="14" s="1"/>
  <c r="NXE24" i="14" s="1"/>
  <c r="NXI24" i="14" s="1"/>
  <c r="NXM24" i="14" s="1"/>
  <c r="NXQ24" i="14" s="1"/>
  <c r="NXU24" i="14" s="1"/>
  <c r="NXY24" i="14" s="1"/>
  <c r="NYC24" i="14" s="1"/>
  <c r="NYG24" i="14" s="1"/>
  <c r="NYK24" i="14" s="1"/>
  <c r="NYO24" i="14" s="1"/>
  <c r="NYS24" i="14" s="1"/>
  <c r="NYW24" i="14" s="1"/>
  <c r="NZA24" i="14" s="1"/>
  <c r="NZE24" i="14" s="1"/>
  <c r="NZI24" i="14" s="1"/>
  <c r="NZM24" i="14" s="1"/>
  <c r="NZQ24" i="14" s="1"/>
  <c r="NZU24" i="14" s="1"/>
  <c r="NZY24" i="14" s="1"/>
  <c r="OAC24" i="14" s="1"/>
  <c r="OAG24" i="14" s="1"/>
  <c r="OAK24" i="14" s="1"/>
  <c r="OAO24" i="14" s="1"/>
  <c r="OAS24" i="14" s="1"/>
  <c r="OAW24" i="14" s="1"/>
  <c r="OBA24" i="14" s="1"/>
  <c r="OBE24" i="14" s="1"/>
  <c r="OBI24" i="14" s="1"/>
  <c r="OBM24" i="14" s="1"/>
  <c r="OBQ24" i="14" s="1"/>
  <c r="OBU24" i="14" s="1"/>
  <c r="OBY24" i="14" s="1"/>
  <c r="OCC24" i="14" s="1"/>
  <c r="OCG24" i="14" s="1"/>
  <c r="OCK24" i="14" s="1"/>
  <c r="OCO24" i="14" s="1"/>
  <c r="OCS24" i="14" s="1"/>
  <c r="OCW24" i="14" s="1"/>
  <c r="ODA24" i="14" s="1"/>
  <c r="ODE24" i="14" s="1"/>
  <c r="ODI24" i="14" s="1"/>
  <c r="ODM24" i="14" s="1"/>
  <c r="ODQ24" i="14" s="1"/>
  <c r="ODU24" i="14" s="1"/>
  <c r="ODY24" i="14" s="1"/>
  <c r="OEC24" i="14" s="1"/>
  <c r="OEG24" i="14" s="1"/>
  <c r="OEK24" i="14" s="1"/>
  <c r="OEO24" i="14" s="1"/>
  <c r="OES24" i="14" s="1"/>
  <c r="OEW24" i="14" s="1"/>
  <c r="OFA24" i="14" s="1"/>
  <c r="OFE24" i="14" s="1"/>
  <c r="OFI24" i="14" s="1"/>
  <c r="OFM24" i="14" s="1"/>
  <c r="OFQ24" i="14" s="1"/>
  <c r="OFU24" i="14" s="1"/>
  <c r="OFY24" i="14" s="1"/>
  <c r="OGC24" i="14" s="1"/>
  <c r="OGG24" i="14" s="1"/>
  <c r="OGK24" i="14" s="1"/>
  <c r="OGO24" i="14" s="1"/>
  <c r="OGS24" i="14" s="1"/>
  <c r="OGW24" i="14" s="1"/>
  <c r="OHA24" i="14" s="1"/>
  <c r="OHE24" i="14" s="1"/>
  <c r="OHI24" i="14" s="1"/>
  <c r="OHM24" i="14" s="1"/>
  <c r="OHQ24" i="14" s="1"/>
  <c r="OHU24" i="14" s="1"/>
  <c r="OHY24" i="14" s="1"/>
  <c r="OIC24" i="14" s="1"/>
  <c r="OIG24" i="14" s="1"/>
  <c r="OIK24" i="14" s="1"/>
  <c r="OIO24" i="14" s="1"/>
  <c r="OIS24" i="14" s="1"/>
  <c r="OIW24" i="14" s="1"/>
  <c r="OJA24" i="14" s="1"/>
  <c r="OJE24" i="14" s="1"/>
  <c r="OJI24" i="14" s="1"/>
  <c r="OJM24" i="14" s="1"/>
  <c r="OJQ24" i="14" s="1"/>
  <c r="OJU24" i="14" s="1"/>
  <c r="OJY24" i="14" s="1"/>
  <c r="OKC24" i="14" s="1"/>
  <c r="OKG24" i="14" s="1"/>
  <c r="OKK24" i="14" s="1"/>
  <c r="OKO24" i="14" s="1"/>
  <c r="OKS24" i="14" s="1"/>
  <c r="OKW24" i="14" s="1"/>
  <c r="OLA24" i="14" s="1"/>
  <c r="OLE24" i="14" s="1"/>
  <c r="OLI24" i="14" s="1"/>
  <c r="OLM24" i="14" s="1"/>
  <c r="OLQ24" i="14" s="1"/>
  <c r="OLU24" i="14" s="1"/>
  <c r="OLY24" i="14" s="1"/>
  <c r="OMC24" i="14" s="1"/>
  <c r="OMG24" i="14" s="1"/>
  <c r="OMK24" i="14" s="1"/>
  <c r="OMO24" i="14" s="1"/>
  <c r="OMS24" i="14" s="1"/>
  <c r="OMW24" i="14" s="1"/>
  <c r="ONA24" i="14" s="1"/>
  <c r="ONE24" i="14" s="1"/>
  <c r="ONI24" i="14" s="1"/>
  <c r="ONM24" i="14" s="1"/>
  <c r="ONQ24" i="14" s="1"/>
  <c r="ONU24" i="14" s="1"/>
  <c r="ONY24" i="14" s="1"/>
  <c r="OOC24" i="14" s="1"/>
  <c r="OOG24" i="14" s="1"/>
  <c r="OOK24" i="14" s="1"/>
  <c r="OOO24" i="14" s="1"/>
  <c r="OOS24" i="14" s="1"/>
  <c r="OOW24" i="14" s="1"/>
  <c r="OPA24" i="14" s="1"/>
  <c r="OPE24" i="14" s="1"/>
  <c r="OPI24" i="14" s="1"/>
  <c r="OPM24" i="14" s="1"/>
  <c r="OPQ24" i="14" s="1"/>
  <c r="OPU24" i="14" s="1"/>
  <c r="OPY24" i="14" s="1"/>
  <c r="OQC24" i="14" s="1"/>
  <c r="OQG24" i="14" s="1"/>
  <c r="OQK24" i="14" s="1"/>
  <c r="OQO24" i="14" s="1"/>
  <c r="OQS24" i="14" s="1"/>
  <c r="OQW24" i="14" s="1"/>
  <c r="ORA24" i="14" s="1"/>
  <c r="ORE24" i="14" s="1"/>
  <c r="ORI24" i="14" s="1"/>
  <c r="ORM24" i="14" s="1"/>
  <c r="ORQ24" i="14" s="1"/>
  <c r="ORU24" i="14" s="1"/>
  <c r="ORY24" i="14" s="1"/>
  <c r="OSC24" i="14" s="1"/>
  <c r="OSG24" i="14" s="1"/>
  <c r="OSK24" i="14" s="1"/>
  <c r="OSO24" i="14" s="1"/>
  <c r="OSS24" i="14" s="1"/>
  <c r="OSW24" i="14" s="1"/>
  <c r="OTA24" i="14" s="1"/>
  <c r="OTE24" i="14" s="1"/>
  <c r="OTI24" i="14" s="1"/>
  <c r="OTM24" i="14" s="1"/>
  <c r="OTQ24" i="14" s="1"/>
  <c r="OTU24" i="14" s="1"/>
  <c r="OTY24" i="14" s="1"/>
  <c r="OUC24" i="14" s="1"/>
  <c r="OUG24" i="14" s="1"/>
  <c r="OUK24" i="14" s="1"/>
  <c r="OUO24" i="14" s="1"/>
  <c r="OUS24" i="14" s="1"/>
  <c r="OUW24" i="14" s="1"/>
  <c r="OVA24" i="14" s="1"/>
  <c r="OVE24" i="14" s="1"/>
  <c r="OVI24" i="14" s="1"/>
  <c r="OVM24" i="14" s="1"/>
  <c r="OVQ24" i="14" s="1"/>
  <c r="OVU24" i="14" s="1"/>
  <c r="OVY24" i="14" s="1"/>
  <c r="OWC24" i="14" s="1"/>
  <c r="OWG24" i="14" s="1"/>
  <c r="OWK24" i="14" s="1"/>
  <c r="OWO24" i="14" s="1"/>
  <c r="OWS24" i="14" s="1"/>
  <c r="OWW24" i="14" s="1"/>
  <c r="OXA24" i="14" s="1"/>
  <c r="OXE24" i="14" s="1"/>
  <c r="OXI24" i="14" s="1"/>
  <c r="OXM24" i="14" s="1"/>
  <c r="OXQ24" i="14" s="1"/>
  <c r="OXU24" i="14" s="1"/>
  <c r="OXY24" i="14" s="1"/>
  <c r="OYC24" i="14" s="1"/>
  <c r="OYG24" i="14" s="1"/>
  <c r="OYK24" i="14" s="1"/>
  <c r="OYO24" i="14" s="1"/>
  <c r="OYS24" i="14" s="1"/>
  <c r="OYW24" i="14" s="1"/>
  <c r="OZA24" i="14" s="1"/>
  <c r="OZE24" i="14" s="1"/>
  <c r="OZI24" i="14" s="1"/>
  <c r="OZM24" i="14" s="1"/>
  <c r="OZQ24" i="14" s="1"/>
  <c r="OZU24" i="14" s="1"/>
  <c r="OZY24" i="14" s="1"/>
  <c r="PAC24" i="14" s="1"/>
  <c r="PAG24" i="14" s="1"/>
  <c r="PAK24" i="14" s="1"/>
  <c r="PAO24" i="14" s="1"/>
  <c r="PAS24" i="14" s="1"/>
  <c r="PAW24" i="14" s="1"/>
  <c r="PBA24" i="14" s="1"/>
  <c r="PBE24" i="14" s="1"/>
  <c r="PBI24" i="14" s="1"/>
  <c r="PBM24" i="14" s="1"/>
  <c r="PBQ24" i="14" s="1"/>
  <c r="PBU24" i="14" s="1"/>
  <c r="PBY24" i="14" s="1"/>
  <c r="PCC24" i="14" s="1"/>
  <c r="PCG24" i="14" s="1"/>
  <c r="PCK24" i="14" s="1"/>
  <c r="PCO24" i="14" s="1"/>
  <c r="PCS24" i="14" s="1"/>
  <c r="PCW24" i="14" s="1"/>
  <c r="PDA24" i="14" s="1"/>
  <c r="PDE24" i="14" s="1"/>
  <c r="PDI24" i="14" s="1"/>
  <c r="PDM24" i="14" s="1"/>
  <c r="PDQ24" i="14" s="1"/>
  <c r="PDU24" i="14" s="1"/>
  <c r="PDY24" i="14" s="1"/>
  <c r="PEC24" i="14" s="1"/>
  <c r="PEG24" i="14" s="1"/>
  <c r="PEK24" i="14" s="1"/>
  <c r="PEO24" i="14" s="1"/>
  <c r="PES24" i="14" s="1"/>
  <c r="PEW24" i="14" s="1"/>
  <c r="PFA24" i="14" s="1"/>
  <c r="PFE24" i="14" s="1"/>
  <c r="PFI24" i="14" s="1"/>
  <c r="PFM24" i="14" s="1"/>
  <c r="PFQ24" i="14" s="1"/>
  <c r="PFU24" i="14" s="1"/>
  <c r="PFY24" i="14" s="1"/>
  <c r="PGC24" i="14" s="1"/>
  <c r="PGG24" i="14" s="1"/>
  <c r="PGK24" i="14" s="1"/>
  <c r="PGO24" i="14" s="1"/>
  <c r="PGS24" i="14" s="1"/>
  <c r="PGW24" i="14" s="1"/>
  <c r="PHA24" i="14" s="1"/>
  <c r="PHE24" i="14" s="1"/>
  <c r="PHI24" i="14" s="1"/>
  <c r="PHM24" i="14" s="1"/>
  <c r="PHQ24" i="14" s="1"/>
  <c r="PHU24" i="14" s="1"/>
  <c r="PHY24" i="14" s="1"/>
  <c r="PIC24" i="14" s="1"/>
  <c r="PIG24" i="14" s="1"/>
  <c r="PIK24" i="14" s="1"/>
  <c r="PIO24" i="14" s="1"/>
  <c r="PIS24" i="14" s="1"/>
  <c r="PIW24" i="14" s="1"/>
  <c r="PJA24" i="14" s="1"/>
  <c r="PJE24" i="14" s="1"/>
  <c r="PJI24" i="14" s="1"/>
  <c r="PJM24" i="14" s="1"/>
  <c r="PJQ24" i="14" s="1"/>
  <c r="PJU24" i="14" s="1"/>
  <c r="PJY24" i="14" s="1"/>
  <c r="PKC24" i="14" s="1"/>
  <c r="PKG24" i="14" s="1"/>
  <c r="PKK24" i="14" s="1"/>
  <c r="PKO24" i="14" s="1"/>
  <c r="PKS24" i="14" s="1"/>
  <c r="PKW24" i="14" s="1"/>
  <c r="PLA24" i="14" s="1"/>
  <c r="PLE24" i="14" s="1"/>
  <c r="PLI24" i="14" s="1"/>
  <c r="PLM24" i="14" s="1"/>
  <c r="PLQ24" i="14" s="1"/>
  <c r="PLU24" i="14" s="1"/>
  <c r="PLY24" i="14" s="1"/>
  <c r="PMC24" i="14" s="1"/>
  <c r="PMG24" i="14" s="1"/>
  <c r="PMK24" i="14" s="1"/>
  <c r="PMO24" i="14" s="1"/>
  <c r="PMS24" i="14" s="1"/>
  <c r="PMW24" i="14" s="1"/>
  <c r="PNA24" i="14" s="1"/>
  <c r="PNE24" i="14" s="1"/>
  <c r="PNI24" i="14" s="1"/>
  <c r="PNM24" i="14" s="1"/>
  <c r="PNQ24" i="14" s="1"/>
  <c r="PNU24" i="14" s="1"/>
  <c r="PNY24" i="14" s="1"/>
  <c r="POC24" i="14" s="1"/>
  <c r="POG24" i="14" s="1"/>
  <c r="POK24" i="14" s="1"/>
  <c r="POO24" i="14" s="1"/>
  <c r="POS24" i="14" s="1"/>
  <c r="POW24" i="14" s="1"/>
  <c r="PPA24" i="14" s="1"/>
  <c r="PPE24" i="14" s="1"/>
  <c r="PPI24" i="14" s="1"/>
  <c r="PPM24" i="14" s="1"/>
  <c r="PPQ24" i="14" s="1"/>
  <c r="PPU24" i="14" s="1"/>
  <c r="PPY24" i="14" s="1"/>
  <c r="PQC24" i="14" s="1"/>
  <c r="PQG24" i="14" s="1"/>
  <c r="PQK24" i="14" s="1"/>
  <c r="PQO24" i="14" s="1"/>
  <c r="PQS24" i="14" s="1"/>
  <c r="PQW24" i="14" s="1"/>
  <c r="PRA24" i="14" s="1"/>
  <c r="PRE24" i="14" s="1"/>
  <c r="PRI24" i="14" s="1"/>
  <c r="PRM24" i="14" s="1"/>
  <c r="PRQ24" i="14" s="1"/>
  <c r="PRU24" i="14" s="1"/>
  <c r="PRY24" i="14" s="1"/>
  <c r="PSC24" i="14" s="1"/>
  <c r="PSG24" i="14" s="1"/>
  <c r="PSK24" i="14" s="1"/>
  <c r="PSO24" i="14" s="1"/>
  <c r="PSS24" i="14" s="1"/>
  <c r="PSW24" i="14" s="1"/>
  <c r="PTA24" i="14" s="1"/>
  <c r="PTE24" i="14" s="1"/>
  <c r="PTI24" i="14" s="1"/>
  <c r="PTM24" i="14" s="1"/>
  <c r="PTQ24" i="14" s="1"/>
  <c r="PTU24" i="14" s="1"/>
  <c r="PTY24" i="14" s="1"/>
  <c r="PUC24" i="14" s="1"/>
  <c r="PUG24" i="14" s="1"/>
  <c r="PUK24" i="14" s="1"/>
  <c r="PUO24" i="14" s="1"/>
  <c r="PUS24" i="14" s="1"/>
  <c r="PUW24" i="14" s="1"/>
  <c r="PVA24" i="14" s="1"/>
  <c r="PVE24" i="14" s="1"/>
  <c r="PVI24" i="14" s="1"/>
  <c r="PVM24" i="14" s="1"/>
  <c r="PVQ24" i="14" s="1"/>
  <c r="PVU24" i="14" s="1"/>
  <c r="PVY24" i="14" s="1"/>
  <c r="PWC24" i="14" s="1"/>
  <c r="PWG24" i="14" s="1"/>
  <c r="PWK24" i="14" s="1"/>
  <c r="PWO24" i="14" s="1"/>
  <c r="PWS24" i="14" s="1"/>
  <c r="PWW24" i="14" s="1"/>
  <c r="PXA24" i="14" s="1"/>
  <c r="PXE24" i="14" s="1"/>
  <c r="PXI24" i="14" s="1"/>
  <c r="PXM24" i="14" s="1"/>
  <c r="PXQ24" i="14" s="1"/>
  <c r="PXU24" i="14" s="1"/>
  <c r="PXY24" i="14" s="1"/>
  <c r="PYC24" i="14" s="1"/>
  <c r="PYG24" i="14" s="1"/>
  <c r="PYK24" i="14" s="1"/>
  <c r="PYO24" i="14" s="1"/>
  <c r="PYS24" i="14" s="1"/>
  <c r="PYW24" i="14" s="1"/>
  <c r="PZA24" i="14" s="1"/>
  <c r="PZE24" i="14" s="1"/>
  <c r="PZI24" i="14" s="1"/>
  <c r="PZM24" i="14" s="1"/>
  <c r="PZQ24" i="14" s="1"/>
  <c r="PZU24" i="14" s="1"/>
  <c r="PZY24" i="14" s="1"/>
  <c r="QAC24" i="14" s="1"/>
  <c r="QAG24" i="14" s="1"/>
  <c r="QAK24" i="14" s="1"/>
  <c r="QAO24" i="14" s="1"/>
  <c r="QAS24" i="14" s="1"/>
  <c r="QAW24" i="14" s="1"/>
  <c r="QBA24" i="14" s="1"/>
  <c r="QBE24" i="14" s="1"/>
  <c r="QBI24" i="14" s="1"/>
  <c r="QBM24" i="14" s="1"/>
  <c r="QBQ24" i="14" s="1"/>
  <c r="QBU24" i="14" s="1"/>
  <c r="QBY24" i="14" s="1"/>
  <c r="QCC24" i="14" s="1"/>
  <c r="QCG24" i="14" s="1"/>
  <c r="QCK24" i="14" s="1"/>
  <c r="QCO24" i="14" s="1"/>
  <c r="QCS24" i="14" s="1"/>
  <c r="QCW24" i="14" s="1"/>
  <c r="QDA24" i="14" s="1"/>
  <c r="QDE24" i="14" s="1"/>
  <c r="QDI24" i="14" s="1"/>
  <c r="QDM24" i="14" s="1"/>
  <c r="QDQ24" i="14" s="1"/>
  <c r="QDU24" i="14" s="1"/>
  <c r="QDY24" i="14" s="1"/>
  <c r="QEC24" i="14" s="1"/>
  <c r="QEG24" i="14" s="1"/>
  <c r="QEK24" i="14" s="1"/>
  <c r="QEO24" i="14" s="1"/>
  <c r="QES24" i="14" s="1"/>
  <c r="QEW24" i="14" s="1"/>
  <c r="QFA24" i="14" s="1"/>
  <c r="QFE24" i="14" s="1"/>
  <c r="QFI24" i="14" s="1"/>
  <c r="QFM24" i="14" s="1"/>
  <c r="QFQ24" i="14" s="1"/>
  <c r="QFU24" i="14" s="1"/>
  <c r="QFY24" i="14" s="1"/>
  <c r="QGC24" i="14" s="1"/>
  <c r="QGG24" i="14" s="1"/>
  <c r="QGK24" i="14" s="1"/>
  <c r="QGO24" i="14" s="1"/>
  <c r="QGS24" i="14" s="1"/>
  <c r="QGW24" i="14" s="1"/>
  <c r="QHA24" i="14" s="1"/>
  <c r="QHE24" i="14" s="1"/>
  <c r="QHI24" i="14" s="1"/>
  <c r="QHM24" i="14" s="1"/>
  <c r="QHQ24" i="14" s="1"/>
  <c r="QHU24" i="14" s="1"/>
  <c r="QHY24" i="14" s="1"/>
  <c r="QIC24" i="14" s="1"/>
  <c r="QIG24" i="14" s="1"/>
  <c r="QIK24" i="14" s="1"/>
  <c r="QIO24" i="14" s="1"/>
  <c r="QIS24" i="14" s="1"/>
  <c r="QIW24" i="14" s="1"/>
  <c r="QJA24" i="14" s="1"/>
  <c r="QJE24" i="14" s="1"/>
  <c r="QJI24" i="14" s="1"/>
  <c r="QJM24" i="14" s="1"/>
  <c r="QJQ24" i="14" s="1"/>
  <c r="QJU24" i="14" s="1"/>
  <c r="QJY24" i="14" s="1"/>
  <c r="QKC24" i="14" s="1"/>
  <c r="QKG24" i="14" s="1"/>
  <c r="QKK24" i="14" s="1"/>
  <c r="QKO24" i="14" s="1"/>
  <c r="QKS24" i="14" s="1"/>
  <c r="QKW24" i="14" s="1"/>
  <c r="QLA24" i="14" s="1"/>
  <c r="QLE24" i="14" s="1"/>
  <c r="QLI24" i="14" s="1"/>
  <c r="QLM24" i="14" s="1"/>
  <c r="QLQ24" i="14" s="1"/>
  <c r="QLU24" i="14" s="1"/>
  <c r="QLY24" i="14" s="1"/>
  <c r="QMC24" i="14" s="1"/>
  <c r="QMG24" i="14" s="1"/>
  <c r="QMK24" i="14" s="1"/>
  <c r="QMO24" i="14" s="1"/>
  <c r="QMS24" i="14" s="1"/>
  <c r="QMW24" i="14" s="1"/>
  <c r="QNA24" i="14" s="1"/>
  <c r="QNE24" i="14" s="1"/>
  <c r="QNI24" i="14" s="1"/>
  <c r="QNM24" i="14" s="1"/>
  <c r="QNQ24" i="14" s="1"/>
  <c r="QNU24" i="14" s="1"/>
  <c r="QNY24" i="14" s="1"/>
  <c r="QOC24" i="14" s="1"/>
  <c r="QOG24" i="14" s="1"/>
  <c r="QOK24" i="14" s="1"/>
  <c r="QOO24" i="14" s="1"/>
  <c r="QOS24" i="14" s="1"/>
  <c r="QOW24" i="14" s="1"/>
  <c r="QPA24" i="14" s="1"/>
  <c r="QPE24" i="14" s="1"/>
  <c r="QPI24" i="14" s="1"/>
  <c r="QPM24" i="14" s="1"/>
  <c r="QPQ24" i="14" s="1"/>
  <c r="QPU24" i="14" s="1"/>
  <c r="QPY24" i="14" s="1"/>
  <c r="QQC24" i="14" s="1"/>
  <c r="QQG24" i="14" s="1"/>
  <c r="QQK24" i="14" s="1"/>
  <c r="QQO24" i="14" s="1"/>
  <c r="QQS24" i="14" s="1"/>
  <c r="QQW24" i="14" s="1"/>
  <c r="QRA24" i="14" s="1"/>
  <c r="QRE24" i="14" s="1"/>
  <c r="QRI24" i="14" s="1"/>
  <c r="QRM24" i="14" s="1"/>
  <c r="QRQ24" i="14" s="1"/>
  <c r="QRU24" i="14" s="1"/>
  <c r="QRY24" i="14" s="1"/>
  <c r="QSC24" i="14" s="1"/>
  <c r="QSG24" i="14" s="1"/>
  <c r="QSK24" i="14" s="1"/>
  <c r="QSO24" i="14" s="1"/>
  <c r="QSS24" i="14" s="1"/>
  <c r="QSW24" i="14" s="1"/>
  <c r="QTA24" i="14" s="1"/>
  <c r="QTE24" i="14" s="1"/>
  <c r="QTI24" i="14" s="1"/>
  <c r="QTM24" i="14" s="1"/>
  <c r="QTQ24" i="14" s="1"/>
  <c r="QTU24" i="14" s="1"/>
  <c r="QTY24" i="14" s="1"/>
  <c r="QUC24" i="14" s="1"/>
  <c r="QUG24" i="14" s="1"/>
  <c r="QUK24" i="14" s="1"/>
  <c r="QUO24" i="14" s="1"/>
  <c r="QUS24" i="14" s="1"/>
  <c r="QUW24" i="14" s="1"/>
  <c r="QVA24" i="14" s="1"/>
  <c r="QVE24" i="14" s="1"/>
  <c r="QVI24" i="14" s="1"/>
  <c r="QVM24" i="14" s="1"/>
  <c r="QVQ24" i="14" s="1"/>
  <c r="QVU24" i="14" s="1"/>
  <c r="QVY24" i="14" s="1"/>
  <c r="QWC24" i="14" s="1"/>
  <c r="QWG24" i="14" s="1"/>
  <c r="QWK24" i="14" s="1"/>
  <c r="QWO24" i="14" s="1"/>
  <c r="QWS24" i="14" s="1"/>
  <c r="QWW24" i="14" s="1"/>
  <c r="QXA24" i="14" s="1"/>
  <c r="QXE24" i="14" s="1"/>
  <c r="QXI24" i="14" s="1"/>
  <c r="QXM24" i="14" s="1"/>
  <c r="QXQ24" i="14" s="1"/>
  <c r="QXU24" i="14" s="1"/>
  <c r="QXY24" i="14" s="1"/>
  <c r="QYC24" i="14" s="1"/>
  <c r="QYG24" i="14" s="1"/>
  <c r="QYK24" i="14" s="1"/>
  <c r="QYO24" i="14" s="1"/>
  <c r="QYS24" i="14" s="1"/>
  <c r="QYW24" i="14" s="1"/>
  <c r="QZA24" i="14" s="1"/>
  <c r="QZE24" i="14" s="1"/>
  <c r="QZI24" i="14" s="1"/>
  <c r="QZM24" i="14" s="1"/>
  <c r="QZQ24" i="14" s="1"/>
  <c r="QZU24" i="14" s="1"/>
  <c r="QZY24" i="14" s="1"/>
  <c r="RAC24" i="14" s="1"/>
  <c r="RAG24" i="14" s="1"/>
  <c r="RAK24" i="14" s="1"/>
  <c r="RAO24" i="14" s="1"/>
  <c r="RAS24" i="14" s="1"/>
  <c r="RAW24" i="14" s="1"/>
  <c r="RBA24" i="14" s="1"/>
  <c r="RBE24" i="14" s="1"/>
  <c r="RBI24" i="14" s="1"/>
  <c r="RBM24" i="14" s="1"/>
  <c r="RBQ24" i="14" s="1"/>
  <c r="RBU24" i="14" s="1"/>
  <c r="RBY24" i="14" s="1"/>
  <c r="RCC24" i="14" s="1"/>
  <c r="RCG24" i="14" s="1"/>
  <c r="RCK24" i="14" s="1"/>
  <c r="RCO24" i="14" s="1"/>
  <c r="RCS24" i="14" s="1"/>
  <c r="RCW24" i="14" s="1"/>
  <c r="RDA24" i="14" s="1"/>
  <c r="RDE24" i="14" s="1"/>
  <c r="RDI24" i="14" s="1"/>
  <c r="RDM24" i="14" s="1"/>
  <c r="RDQ24" i="14" s="1"/>
  <c r="RDU24" i="14" s="1"/>
  <c r="RDY24" i="14" s="1"/>
  <c r="REC24" i="14" s="1"/>
  <c r="REG24" i="14" s="1"/>
  <c r="REK24" i="14" s="1"/>
  <c r="REO24" i="14" s="1"/>
  <c r="RES24" i="14" s="1"/>
  <c r="REW24" i="14" s="1"/>
  <c r="RFA24" i="14" s="1"/>
  <c r="RFE24" i="14" s="1"/>
  <c r="RFI24" i="14" s="1"/>
  <c r="RFM24" i="14" s="1"/>
  <c r="RFQ24" i="14" s="1"/>
  <c r="RFU24" i="14" s="1"/>
  <c r="RFY24" i="14" s="1"/>
  <c r="RGC24" i="14" s="1"/>
  <c r="RGG24" i="14" s="1"/>
  <c r="RGK24" i="14" s="1"/>
  <c r="RGO24" i="14" s="1"/>
  <c r="RGS24" i="14" s="1"/>
  <c r="RGW24" i="14" s="1"/>
  <c r="RHA24" i="14" s="1"/>
  <c r="RHE24" i="14" s="1"/>
  <c r="RHI24" i="14" s="1"/>
  <c r="RHM24" i="14" s="1"/>
  <c r="RHQ24" i="14" s="1"/>
  <c r="RHU24" i="14" s="1"/>
  <c r="RHY24" i="14" s="1"/>
  <c r="RIC24" i="14" s="1"/>
  <c r="RIG24" i="14" s="1"/>
  <c r="RIK24" i="14" s="1"/>
  <c r="RIO24" i="14" s="1"/>
  <c r="RIS24" i="14" s="1"/>
  <c r="RIW24" i="14" s="1"/>
  <c r="RJA24" i="14" s="1"/>
  <c r="RJE24" i="14" s="1"/>
  <c r="RJI24" i="14" s="1"/>
  <c r="RJM24" i="14" s="1"/>
  <c r="RJQ24" i="14" s="1"/>
  <c r="RJU24" i="14" s="1"/>
  <c r="RJY24" i="14" s="1"/>
  <c r="RKC24" i="14" s="1"/>
  <c r="RKG24" i="14" s="1"/>
  <c r="RKK24" i="14" s="1"/>
  <c r="RKO24" i="14" s="1"/>
  <c r="RKS24" i="14" s="1"/>
  <c r="RKW24" i="14" s="1"/>
  <c r="RLA24" i="14" s="1"/>
  <c r="RLE24" i="14" s="1"/>
  <c r="RLI24" i="14" s="1"/>
  <c r="RLM24" i="14" s="1"/>
  <c r="RLQ24" i="14" s="1"/>
  <c r="RLU24" i="14" s="1"/>
  <c r="RLY24" i="14" s="1"/>
  <c r="RMC24" i="14" s="1"/>
  <c r="RMG24" i="14" s="1"/>
  <c r="RMK24" i="14" s="1"/>
  <c r="RMO24" i="14" s="1"/>
  <c r="RMS24" i="14" s="1"/>
  <c r="RMW24" i="14" s="1"/>
  <c r="RNA24" i="14" s="1"/>
  <c r="RNE24" i="14" s="1"/>
  <c r="RNI24" i="14" s="1"/>
  <c r="RNM24" i="14" s="1"/>
  <c r="RNQ24" i="14" s="1"/>
  <c r="RNU24" i="14" s="1"/>
  <c r="RNY24" i="14" s="1"/>
  <c r="ROC24" i="14" s="1"/>
  <c r="ROG24" i="14" s="1"/>
  <c r="ROK24" i="14" s="1"/>
  <c r="ROO24" i="14" s="1"/>
  <c r="ROS24" i="14" s="1"/>
  <c r="ROW24" i="14" s="1"/>
  <c r="RPA24" i="14" s="1"/>
  <c r="RPE24" i="14" s="1"/>
  <c r="RPI24" i="14" s="1"/>
  <c r="RPM24" i="14" s="1"/>
  <c r="RPQ24" i="14" s="1"/>
  <c r="RPU24" i="14" s="1"/>
  <c r="RPY24" i="14" s="1"/>
  <c r="RQC24" i="14" s="1"/>
  <c r="RQG24" i="14" s="1"/>
  <c r="RQK24" i="14" s="1"/>
  <c r="RQO24" i="14" s="1"/>
  <c r="RQS24" i="14" s="1"/>
  <c r="RQW24" i="14" s="1"/>
  <c r="RRA24" i="14" s="1"/>
  <c r="RRE24" i="14" s="1"/>
  <c r="RRI24" i="14" s="1"/>
  <c r="RRM24" i="14" s="1"/>
  <c r="RRQ24" i="14" s="1"/>
  <c r="RRU24" i="14" s="1"/>
  <c r="RRY24" i="14" s="1"/>
  <c r="RSC24" i="14" s="1"/>
  <c r="RSG24" i="14" s="1"/>
  <c r="RSK24" i="14" s="1"/>
  <c r="RSO24" i="14" s="1"/>
  <c r="RSS24" i="14" s="1"/>
  <c r="RSW24" i="14" s="1"/>
  <c r="RTA24" i="14" s="1"/>
  <c r="RTE24" i="14" s="1"/>
  <c r="RTI24" i="14" s="1"/>
  <c r="RTM24" i="14" s="1"/>
  <c r="RTQ24" i="14" s="1"/>
  <c r="RTU24" i="14" s="1"/>
  <c r="RTY24" i="14" s="1"/>
  <c r="RUC24" i="14" s="1"/>
  <c r="RUG24" i="14" s="1"/>
  <c r="RUK24" i="14" s="1"/>
  <c r="RUO24" i="14" s="1"/>
  <c r="RUS24" i="14" s="1"/>
  <c r="RUW24" i="14" s="1"/>
  <c r="RVA24" i="14" s="1"/>
  <c r="RVE24" i="14" s="1"/>
  <c r="RVI24" i="14" s="1"/>
  <c r="RVM24" i="14" s="1"/>
  <c r="RVQ24" i="14" s="1"/>
  <c r="RVU24" i="14" s="1"/>
  <c r="RVY24" i="14" s="1"/>
  <c r="RWC24" i="14" s="1"/>
  <c r="RWG24" i="14" s="1"/>
  <c r="RWK24" i="14" s="1"/>
  <c r="RWO24" i="14" s="1"/>
  <c r="RWS24" i="14" s="1"/>
  <c r="RWW24" i="14" s="1"/>
  <c r="RXA24" i="14" s="1"/>
  <c r="RXE24" i="14" s="1"/>
  <c r="RXI24" i="14" s="1"/>
  <c r="RXM24" i="14" s="1"/>
  <c r="RXQ24" i="14" s="1"/>
  <c r="RXU24" i="14" s="1"/>
  <c r="RXY24" i="14" s="1"/>
  <c r="RYC24" i="14" s="1"/>
  <c r="RYG24" i="14" s="1"/>
  <c r="RYK24" i="14" s="1"/>
  <c r="RYO24" i="14" s="1"/>
  <c r="RYS24" i="14" s="1"/>
  <c r="RYW24" i="14" s="1"/>
  <c r="RZA24" i="14" s="1"/>
  <c r="RZE24" i="14" s="1"/>
  <c r="RZI24" i="14" s="1"/>
  <c r="RZM24" i="14" s="1"/>
  <c r="RZQ24" i="14" s="1"/>
  <c r="RZU24" i="14" s="1"/>
  <c r="RZY24" i="14" s="1"/>
  <c r="SAC24" i="14" s="1"/>
  <c r="SAG24" i="14" s="1"/>
  <c r="SAK24" i="14" s="1"/>
  <c r="SAO24" i="14" s="1"/>
  <c r="SAS24" i="14" s="1"/>
  <c r="SAW24" i="14" s="1"/>
  <c r="SBA24" i="14" s="1"/>
  <c r="SBE24" i="14" s="1"/>
  <c r="SBI24" i="14" s="1"/>
  <c r="SBM24" i="14" s="1"/>
  <c r="SBQ24" i="14" s="1"/>
  <c r="SBU24" i="14" s="1"/>
  <c r="SBY24" i="14" s="1"/>
  <c r="SCC24" i="14" s="1"/>
  <c r="SCG24" i="14" s="1"/>
  <c r="SCK24" i="14" s="1"/>
  <c r="SCO24" i="14" s="1"/>
  <c r="SCS24" i="14" s="1"/>
  <c r="SCW24" i="14" s="1"/>
  <c r="SDA24" i="14" s="1"/>
  <c r="SDE24" i="14" s="1"/>
  <c r="SDI24" i="14" s="1"/>
  <c r="SDM24" i="14" s="1"/>
  <c r="SDQ24" i="14" s="1"/>
  <c r="SDU24" i="14" s="1"/>
  <c r="SDY24" i="14" s="1"/>
  <c r="SEC24" i="14" s="1"/>
  <c r="SEG24" i="14" s="1"/>
  <c r="SEK24" i="14" s="1"/>
  <c r="SEO24" i="14" s="1"/>
  <c r="SES24" i="14" s="1"/>
  <c r="SEW24" i="14" s="1"/>
  <c r="SFA24" i="14" s="1"/>
  <c r="SFE24" i="14" s="1"/>
  <c r="SFI24" i="14" s="1"/>
  <c r="SFM24" i="14" s="1"/>
  <c r="SFQ24" i="14" s="1"/>
  <c r="SFU24" i="14" s="1"/>
  <c r="SFY24" i="14" s="1"/>
  <c r="SGC24" i="14" s="1"/>
  <c r="SGG24" i="14" s="1"/>
  <c r="SGK24" i="14" s="1"/>
  <c r="SGO24" i="14" s="1"/>
  <c r="SGS24" i="14" s="1"/>
  <c r="SGW24" i="14" s="1"/>
  <c r="SHA24" i="14" s="1"/>
  <c r="SHE24" i="14" s="1"/>
  <c r="SHI24" i="14" s="1"/>
  <c r="SHM24" i="14" s="1"/>
  <c r="SHQ24" i="14" s="1"/>
  <c r="SHU24" i="14" s="1"/>
  <c r="SHY24" i="14" s="1"/>
  <c r="SIC24" i="14" s="1"/>
  <c r="SIG24" i="14" s="1"/>
  <c r="SIK24" i="14" s="1"/>
  <c r="SIO24" i="14" s="1"/>
  <c r="SIS24" i="14" s="1"/>
  <c r="SIW24" i="14" s="1"/>
  <c r="SJA24" i="14" s="1"/>
  <c r="SJE24" i="14" s="1"/>
  <c r="SJI24" i="14" s="1"/>
  <c r="SJM24" i="14" s="1"/>
  <c r="SJQ24" i="14" s="1"/>
  <c r="SJU24" i="14" s="1"/>
  <c r="SJY24" i="14" s="1"/>
  <c r="SKC24" i="14" s="1"/>
  <c r="SKG24" i="14" s="1"/>
  <c r="SKK24" i="14" s="1"/>
  <c r="SKO24" i="14" s="1"/>
  <c r="SKS24" i="14" s="1"/>
  <c r="SKW24" i="14" s="1"/>
  <c r="SLA24" i="14" s="1"/>
  <c r="SLE24" i="14" s="1"/>
  <c r="SLI24" i="14" s="1"/>
  <c r="SLM24" i="14" s="1"/>
  <c r="SLQ24" i="14" s="1"/>
  <c r="SLU24" i="14" s="1"/>
  <c r="SLY24" i="14" s="1"/>
  <c r="SMC24" i="14" s="1"/>
  <c r="SMG24" i="14" s="1"/>
  <c r="SMK24" i="14" s="1"/>
  <c r="SMO24" i="14" s="1"/>
  <c r="SMS24" i="14" s="1"/>
  <c r="SMW24" i="14" s="1"/>
  <c r="SNA24" i="14" s="1"/>
  <c r="SNE24" i="14" s="1"/>
  <c r="SNI24" i="14" s="1"/>
  <c r="SNM24" i="14" s="1"/>
  <c r="SNQ24" i="14" s="1"/>
  <c r="SNU24" i="14" s="1"/>
  <c r="SNY24" i="14" s="1"/>
  <c r="SOC24" i="14" s="1"/>
  <c r="SOG24" i="14" s="1"/>
  <c r="SOK24" i="14" s="1"/>
  <c r="SOO24" i="14" s="1"/>
  <c r="SOS24" i="14" s="1"/>
  <c r="SOW24" i="14" s="1"/>
  <c r="SPA24" i="14" s="1"/>
  <c r="SPE24" i="14" s="1"/>
  <c r="SPI24" i="14" s="1"/>
  <c r="SPM24" i="14" s="1"/>
  <c r="SPQ24" i="14" s="1"/>
  <c r="SPU24" i="14" s="1"/>
  <c r="SPY24" i="14" s="1"/>
  <c r="SQC24" i="14" s="1"/>
  <c r="SQG24" i="14" s="1"/>
  <c r="SQK24" i="14" s="1"/>
  <c r="SQO24" i="14" s="1"/>
  <c r="SQS24" i="14" s="1"/>
  <c r="SQW24" i="14" s="1"/>
  <c r="SRA24" i="14" s="1"/>
  <c r="SRE24" i="14" s="1"/>
  <c r="SRI24" i="14" s="1"/>
  <c r="SRM24" i="14" s="1"/>
  <c r="SRQ24" i="14" s="1"/>
  <c r="SRU24" i="14" s="1"/>
  <c r="SRY24" i="14" s="1"/>
  <c r="SSC24" i="14" s="1"/>
  <c r="SSG24" i="14" s="1"/>
  <c r="SSK24" i="14" s="1"/>
  <c r="SSO24" i="14" s="1"/>
  <c r="SSS24" i="14" s="1"/>
  <c r="SSW24" i="14" s="1"/>
  <c r="STA24" i="14" s="1"/>
  <c r="STE24" i="14" s="1"/>
  <c r="STI24" i="14" s="1"/>
  <c r="STM24" i="14" s="1"/>
  <c r="STQ24" i="14" s="1"/>
  <c r="STU24" i="14" s="1"/>
  <c r="STY24" i="14" s="1"/>
  <c r="SUC24" i="14" s="1"/>
  <c r="SUG24" i="14" s="1"/>
  <c r="SUK24" i="14" s="1"/>
  <c r="SUO24" i="14" s="1"/>
  <c r="SUS24" i="14" s="1"/>
  <c r="SUW24" i="14" s="1"/>
  <c r="SVA24" i="14" s="1"/>
  <c r="SVE24" i="14" s="1"/>
  <c r="SVI24" i="14" s="1"/>
  <c r="SVM24" i="14" s="1"/>
  <c r="SVQ24" i="14" s="1"/>
  <c r="SVU24" i="14" s="1"/>
  <c r="SVY24" i="14" s="1"/>
  <c r="SWC24" i="14" s="1"/>
  <c r="SWG24" i="14" s="1"/>
  <c r="SWK24" i="14" s="1"/>
  <c r="SWO24" i="14" s="1"/>
  <c r="SWS24" i="14" s="1"/>
  <c r="SWW24" i="14" s="1"/>
  <c r="SXA24" i="14" s="1"/>
  <c r="SXE24" i="14" s="1"/>
  <c r="SXI24" i="14" s="1"/>
  <c r="SXM24" i="14" s="1"/>
  <c r="SXQ24" i="14" s="1"/>
  <c r="SXU24" i="14" s="1"/>
  <c r="SXY24" i="14" s="1"/>
  <c r="SYC24" i="14" s="1"/>
  <c r="SYG24" i="14" s="1"/>
  <c r="SYK24" i="14" s="1"/>
  <c r="SYO24" i="14" s="1"/>
  <c r="SYS24" i="14" s="1"/>
  <c r="SYW24" i="14" s="1"/>
  <c r="SZA24" i="14" s="1"/>
  <c r="SZE24" i="14" s="1"/>
  <c r="SZI24" i="14" s="1"/>
  <c r="SZM24" i="14" s="1"/>
  <c r="SZQ24" i="14" s="1"/>
  <c r="SZU24" i="14" s="1"/>
  <c r="SZY24" i="14" s="1"/>
  <c r="TAC24" i="14" s="1"/>
  <c r="TAG24" i="14" s="1"/>
  <c r="TAK24" i="14" s="1"/>
  <c r="TAO24" i="14" s="1"/>
  <c r="TAS24" i="14" s="1"/>
  <c r="TAW24" i="14" s="1"/>
  <c r="TBA24" i="14" s="1"/>
  <c r="TBE24" i="14" s="1"/>
  <c r="TBI24" i="14" s="1"/>
  <c r="TBM24" i="14" s="1"/>
  <c r="TBQ24" i="14" s="1"/>
  <c r="TBU24" i="14" s="1"/>
  <c r="TBY24" i="14" s="1"/>
  <c r="TCC24" i="14" s="1"/>
  <c r="TCG24" i="14" s="1"/>
  <c r="TCK24" i="14" s="1"/>
  <c r="TCO24" i="14" s="1"/>
  <c r="TCS24" i="14" s="1"/>
  <c r="TCW24" i="14" s="1"/>
  <c r="TDA24" i="14" s="1"/>
  <c r="TDE24" i="14" s="1"/>
  <c r="TDI24" i="14" s="1"/>
  <c r="TDM24" i="14" s="1"/>
  <c r="TDQ24" i="14" s="1"/>
  <c r="TDU24" i="14" s="1"/>
  <c r="TDY24" i="14" s="1"/>
  <c r="TEC24" i="14" s="1"/>
  <c r="TEG24" i="14" s="1"/>
  <c r="TEK24" i="14" s="1"/>
  <c r="TEO24" i="14" s="1"/>
  <c r="TES24" i="14" s="1"/>
  <c r="TEW24" i="14" s="1"/>
  <c r="TFA24" i="14" s="1"/>
  <c r="TFE24" i="14" s="1"/>
  <c r="TFI24" i="14" s="1"/>
  <c r="TFM24" i="14" s="1"/>
  <c r="TFQ24" i="14" s="1"/>
  <c r="TFU24" i="14" s="1"/>
  <c r="TFY24" i="14" s="1"/>
  <c r="TGC24" i="14" s="1"/>
  <c r="TGG24" i="14" s="1"/>
  <c r="TGK24" i="14" s="1"/>
  <c r="TGO24" i="14" s="1"/>
  <c r="TGS24" i="14" s="1"/>
  <c r="TGW24" i="14" s="1"/>
  <c r="THA24" i="14" s="1"/>
  <c r="THE24" i="14" s="1"/>
  <c r="THI24" i="14" s="1"/>
  <c r="THM24" i="14" s="1"/>
  <c r="THQ24" i="14" s="1"/>
  <c r="THU24" i="14" s="1"/>
  <c r="THY24" i="14" s="1"/>
  <c r="TIC24" i="14" s="1"/>
  <c r="TIG24" i="14" s="1"/>
  <c r="TIK24" i="14" s="1"/>
  <c r="TIO24" i="14" s="1"/>
  <c r="TIS24" i="14" s="1"/>
  <c r="TIW24" i="14" s="1"/>
  <c r="TJA24" i="14" s="1"/>
  <c r="TJE24" i="14" s="1"/>
  <c r="TJI24" i="14" s="1"/>
  <c r="TJM24" i="14" s="1"/>
  <c r="TJQ24" i="14" s="1"/>
  <c r="TJU24" i="14" s="1"/>
  <c r="TJY24" i="14" s="1"/>
  <c r="TKC24" i="14" s="1"/>
  <c r="TKG24" i="14" s="1"/>
  <c r="TKK24" i="14" s="1"/>
  <c r="TKO24" i="14" s="1"/>
  <c r="TKS24" i="14" s="1"/>
  <c r="TKW24" i="14" s="1"/>
  <c r="TLA24" i="14" s="1"/>
  <c r="TLE24" i="14" s="1"/>
  <c r="TLI24" i="14" s="1"/>
  <c r="TLM24" i="14" s="1"/>
  <c r="TLQ24" i="14" s="1"/>
  <c r="TLU24" i="14" s="1"/>
  <c r="TLY24" i="14" s="1"/>
  <c r="TMC24" i="14" s="1"/>
  <c r="TMG24" i="14" s="1"/>
  <c r="TMK24" i="14" s="1"/>
  <c r="TMO24" i="14" s="1"/>
  <c r="TMS24" i="14" s="1"/>
  <c r="TMW24" i="14" s="1"/>
  <c r="TNA24" i="14" s="1"/>
  <c r="TNE24" i="14" s="1"/>
  <c r="TNI24" i="14" s="1"/>
  <c r="TNM24" i="14" s="1"/>
  <c r="TNQ24" i="14" s="1"/>
  <c r="TNU24" i="14" s="1"/>
  <c r="TNY24" i="14" s="1"/>
  <c r="TOC24" i="14" s="1"/>
  <c r="TOG24" i="14" s="1"/>
  <c r="TOK24" i="14" s="1"/>
  <c r="TOO24" i="14" s="1"/>
  <c r="TOS24" i="14" s="1"/>
  <c r="TOW24" i="14" s="1"/>
  <c r="TPA24" i="14" s="1"/>
  <c r="TPE24" i="14" s="1"/>
  <c r="TPI24" i="14" s="1"/>
  <c r="TPM24" i="14" s="1"/>
  <c r="TPQ24" i="14" s="1"/>
  <c r="TPU24" i="14" s="1"/>
  <c r="TPY24" i="14" s="1"/>
  <c r="TQC24" i="14" s="1"/>
  <c r="TQG24" i="14" s="1"/>
  <c r="TQK24" i="14" s="1"/>
  <c r="TQO24" i="14" s="1"/>
  <c r="TQS24" i="14" s="1"/>
  <c r="TQW24" i="14" s="1"/>
  <c r="TRA24" i="14" s="1"/>
  <c r="TRE24" i="14" s="1"/>
  <c r="TRI24" i="14" s="1"/>
  <c r="TRM24" i="14" s="1"/>
  <c r="TRQ24" i="14" s="1"/>
  <c r="TRU24" i="14" s="1"/>
  <c r="TRY24" i="14" s="1"/>
  <c r="TSC24" i="14" s="1"/>
  <c r="TSG24" i="14" s="1"/>
  <c r="TSK24" i="14" s="1"/>
  <c r="TSO24" i="14" s="1"/>
  <c r="TSS24" i="14" s="1"/>
  <c r="TSW24" i="14" s="1"/>
  <c r="TTA24" i="14" s="1"/>
  <c r="TTE24" i="14" s="1"/>
  <c r="TTI24" i="14" s="1"/>
  <c r="TTM24" i="14" s="1"/>
  <c r="TTQ24" i="14" s="1"/>
  <c r="TTU24" i="14" s="1"/>
  <c r="TTY24" i="14" s="1"/>
  <c r="TUC24" i="14" s="1"/>
  <c r="TUG24" i="14" s="1"/>
  <c r="TUK24" i="14" s="1"/>
  <c r="TUO24" i="14" s="1"/>
  <c r="TUS24" i="14" s="1"/>
  <c r="TUW24" i="14" s="1"/>
  <c r="TVA24" i="14" s="1"/>
  <c r="TVE24" i="14" s="1"/>
  <c r="TVI24" i="14" s="1"/>
  <c r="TVM24" i="14" s="1"/>
  <c r="TVQ24" i="14" s="1"/>
  <c r="TVU24" i="14" s="1"/>
  <c r="TVY24" i="14" s="1"/>
  <c r="TWC24" i="14" s="1"/>
  <c r="TWG24" i="14" s="1"/>
  <c r="TWK24" i="14" s="1"/>
  <c r="TWO24" i="14" s="1"/>
  <c r="TWS24" i="14" s="1"/>
  <c r="TWW24" i="14" s="1"/>
  <c r="TXA24" i="14" s="1"/>
  <c r="TXE24" i="14" s="1"/>
  <c r="TXI24" i="14" s="1"/>
  <c r="TXM24" i="14" s="1"/>
  <c r="TXQ24" i="14" s="1"/>
  <c r="TXU24" i="14" s="1"/>
  <c r="TXY24" i="14" s="1"/>
  <c r="TYC24" i="14" s="1"/>
  <c r="TYG24" i="14" s="1"/>
  <c r="TYK24" i="14" s="1"/>
  <c r="TYO24" i="14" s="1"/>
  <c r="TYS24" i="14" s="1"/>
  <c r="TYW24" i="14" s="1"/>
  <c r="TZA24" i="14" s="1"/>
  <c r="TZE24" i="14" s="1"/>
  <c r="TZI24" i="14" s="1"/>
  <c r="TZM24" i="14" s="1"/>
  <c r="TZQ24" i="14" s="1"/>
  <c r="TZU24" i="14" s="1"/>
  <c r="TZY24" i="14" s="1"/>
  <c r="UAC24" i="14" s="1"/>
  <c r="UAG24" i="14" s="1"/>
  <c r="UAK24" i="14" s="1"/>
  <c r="UAO24" i="14" s="1"/>
  <c r="UAS24" i="14" s="1"/>
  <c r="UAW24" i="14" s="1"/>
  <c r="UBA24" i="14" s="1"/>
  <c r="UBE24" i="14" s="1"/>
  <c r="UBI24" i="14" s="1"/>
  <c r="UBM24" i="14" s="1"/>
  <c r="UBQ24" i="14" s="1"/>
  <c r="UBU24" i="14" s="1"/>
  <c r="UBY24" i="14" s="1"/>
  <c r="UCC24" i="14" s="1"/>
  <c r="UCG24" i="14" s="1"/>
  <c r="UCK24" i="14" s="1"/>
  <c r="UCO24" i="14" s="1"/>
  <c r="UCS24" i="14" s="1"/>
  <c r="UCW24" i="14" s="1"/>
  <c r="UDA24" i="14" s="1"/>
  <c r="UDE24" i="14" s="1"/>
  <c r="UDI24" i="14" s="1"/>
  <c r="UDM24" i="14" s="1"/>
  <c r="UDQ24" i="14" s="1"/>
  <c r="UDU24" i="14" s="1"/>
  <c r="UDY24" i="14" s="1"/>
  <c r="UEC24" i="14" s="1"/>
  <c r="UEG24" i="14" s="1"/>
  <c r="UEK24" i="14" s="1"/>
  <c r="UEO24" i="14" s="1"/>
  <c r="UES24" i="14" s="1"/>
  <c r="UEW24" i="14" s="1"/>
  <c r="UFA24" i="14" s="1"/>
  <c r="UFE24" i="14" s="1"/>
  <c r="UFI24" i="14" s="1"/>
  <c r="UFM24" i="14" s="1"/>
  <c r="UFQ24" i="14" s="1"/>
  <c r="UFU24" i="14" s="1"/>
  <c r="UFY24" i="14" s="1"/>
  <c r="UGC24" i="14" s="1"/>
  <c r="UGG24" i="14" s="1"/>
  <c r="UGK24" i="14" s="1"/>
  <c r="UGO24" i="14" s="1"/>
  <c r="UGS24" i="14" s="1"/>
  <c r="UGW24" i="14" s="1"/>
  <c r="UHA24" i="14" s="1"/>
  <c r="UHE24" i="14" s="1"/>
  <c r="UHI24" i="14" s="1"/>
  <c r="UHM24" i="14" s="1"/>
  <c r="UHQ24" i="14" s="1"/>
  <c r="UHU24" i="14" s="1"/>
  <c r="UHY24" i="14" s="1"/>
  <c r="UIC24" i="14" s="1"/>
  <c r="UIG24" i="14" s="1"/>
  <c r="UIK24" i="14" s="1"/>
  <c r="UIO24" i="14" s="1"/>
  <c r="UIS24" i="14" s="1"/>
  <c r="UIW24" i="14" s="1"/>
  <c r="UJA24" i="14" s="1"/>
  <c r="UJE24" i="14" s="1"/>
  <c r="UJI24" i="14" s="1"/>
  <c r="UJM24" i="14" s="1"/>
  <c r="UJQ24" i="14" s="1"/>
  <c r="UJU24" i="14" s="1"/>
  <c r="UJY24" i="14" s="1"/>
  <c r="UKC24" i="14" s="1"/>
  <c r="UKG24" i="14" s="1"/>
  <c r="UKK24" i="14" s="1"/>
  <c r="UKO24" i="14" s="1"/>
  <c r="UKS24" i="14" s="1"/>
  <c r="UKW24" i="14" s="1"/>
  <c r="ULA24" i="14" s="1"/>
  <c r="ULE24" i="14" s="1"/>
  <c r="ULI24" i="14" s="1"/>
  <c r="ULM24" i="14" s="1"/>
  <c r="ULQ24" i="14" s="1"/>
  <c r="ULU24" i="14" s="1"/>
  <c r="ULY24" i="14" s="1"/>
  <c r="UMC24" i="14" s="1"/>
  <c r="UMG24" i="14" s="1"/>
  <c r="UMK24" i="14" s="1"/>
  <c r="UMO24" i="14" s="1"/>
  <c r="UMS24" i="14" s="1"/>
  <c r="UMW24" i="14" s="1"/>
  <c r="UNA24" i="14" s="1"/>
  <c r="UNE24" i="14" s="1"/>
  <c r="UNI24" i="14" s="1"/>
  <c r="UNM24" i="14" s="1"/>
  <c r="UNQ24" i="14" s="1"/>
  <c r="UNU24" i="14" s="1"/>
  <c r="UNY24" i="14" s="1"/>
  <c r="UOC24" i="14" s="1"/>
  <c r="UOG24" i="14" s="1"/>
  <c r="UOK24" i="14" s="1"/>
  <c r="UOO24" i="14" s="1"/>
  <c r="UOS24" i="14" s="1"/>
  <c r="UOW24" i="14" s="1"/>
  <c r="UPA24" i="14" s="1"/>
  <c r="UPE24" i="14" s="1"/>
  <c r="UPI24" i="14" s="1"/>
  <c r="UPM24" i="14" s="1"/>
  <c r="UPQ24" i="14" s="1"/>
  <c r="UPU24" i="14" s="1"/>
  <c r="UPY24" i="14" s="1"/>
  <c r="UQC24" i="14" s="1"/>
  <c r="UQG24" i="14" s="1"/>
  <c r="UQK24" i="14" s="1"/>
  <c r="UQO24" i="14" s="1"/>
  <c r="UQS24" i="14" s="1"/>
  <c r="UQW24" i="14" s="1"/>
  <c r="URA24" i="14" s="1"/>
  <c r="URE24" i="14" s="1"/>
  <c r="URI24" i="14" s="1"/>
  <c r="URM24" i="14" s="1"/>
  <c r="URQ24" i="14" s="1"/>
  <c r="URU24" i="14" s="1"/>
  <c r="URY24" i="14" s="1"/>
  <c r="USC24" i="14" s="1"/>
  <c r="USG24" i="14" s="1"/>
  <c r="USK24" i="14" s="1"/>
  <c r="USO24" i="14" s="1"/>
  <c r="USS24" i="14" s="1"/>
  <c r="USW24" i="14" s="1"/>
  <c r="UTA24" i="14" s="1"/>
  <c r="UTE24" i="14" s="1"/>
  <c r="UTI24" i="14" s="1"/>
  <c r="UTM24" i="14" s="1"/>
  <c r="UTQ24" i="14" s="1"/>
  <c r="UTU24" i="14" s="1"/>
  <c r="UTY24" i="14" s="1"/>
  <c r="UUC24" i="14" s="1"/>
  <c r="UUG24" i="14" s="1"/>
  <c r="UUK24" i="14" s="1"/>
  <c r="UUO24" i="14" s="1"/>
  <c r="UUS24" i="14" s="1"/>
  <c r="UUW24" i="14" s="1"/>
  <c r="UVA24" i="14" s="1"/>
  <c r="UVE24" i="14" s="1"/>
  <c r="UVI24" i="14" s="1"/>
  <c r="UVM24" i="14" s="1"/>
  <c r="UVQ24" i="14" s="1"/>
  <c r="UVU24" i="14" s="1"/>
  <c r="UVY24" i="14" s="1"/>
  <c r="UWC24" i="14" s="1"/>
  <c r="UWG24" i="14" s="1"/>
  <c r="UWK24" i="14" s="1"/>
  <c r="UWO24" i="14" s="1"/>
  <c r="UWS24" i="14" s="1"/>
  <c r="UWW24" i="14" s="1"/>
  <c r="UXA24" i="14" s="1"/>
  <c r="UXE24" i="14" s="1"/>
  <c r="UXI24" i="14" s="1"/>
  <c r="UXM24" i="14" s="1"/>
  <c r="UXQ24" i="14" s="1"/>
  <c r="UXU24" i="14" s="1"/>
  <c r="UXY24" i="14" s="1"/>
  <c r="UYC24" i="14" s="1"/>
  <c r="UYG24" i="14" s="1"/>
  <c r="UYK24" i="14" s="1"/>
  <c r="UYO24" i="14" s="1"/>
  <c r="UYS24" i="14" s="1"/>
  <c r="UYW24" i="14" s="1"/>
  <c r="UZA24" i="14" s="1"/>
  <c r="UZE24" i="14" s="1"/>
  <c r="UZI24" i="14" s="1"/>
  <c r="UZM24" i="14" s="1"/>
  <c r="UZQ24" i="14" s="1"/>
  <c r="UZU24" i="14" s="1"/>
  <c r="UZY24" i="14" s="1"/>
  <c r="VAC24" i="14" s="1"/>
  <c r="VAG24" i="14" s="1"/>
  <c r="VAK24" i="14" s="1"/>
  <c r="VAO24" i="14" s="1"/>
  <c r="VAS24" i="14" s="1"/>
  <c r="VAW24" i="14" s="1"/>
  <c r="VBA24" i="14" s="1"/>
  <c r="VBE24" i="14" s="1"/>
  <c r="VBI24" i="14" s="1"/>
  <c r="VBM24" i="14" s="1"/>
  <c r="VBQ24" i="14" s="1"/>
  <c r="VBU24" i="14" s="1"/>
  <c r="VBY24" i="14" s="1"/>
  <c r="VCC24" i="14" s="1"/>
  <c r="VCG24" i="14" s="1"/>
  <c r="VCK24" i="14" s="1"/>
  <c r="VCO24" i="14" s="1"/>
  <c r="VCS24" i="14" s="1"/>
  <c r="VCW24" i="14" s="1"/>
  <c r="VDA24" i="14" s="1"/>
  <c r="VDE24" i="14" s="1"/>
  <c r="VDI24" i="14" s="1"/>
  <c r="VDM24" i="14" s="1"/>
  <c r="VDQ24" i="14" s="1"/>
  <c r="VDU24" i="14" s="1"/>
  <c r="VDY24" i="14" s="1"/>
  <c r="VEC24" i="14" s="1"/>
  <c r="VEG24" i="14" s="1"/>
  <c r="VEK24" i="14" s="1"/>
  <c r="VEO24" i="14" s="1"/>
  <c r="VES24" i="14" s="1"/>
  <c r="VEW24" i="14" s="1"/>
  <c r="VFA24" i="14" s="1"/>
  <c r="VFE24" i="14" s="1"/>
  <c r="VFI24" i="14" s="1"/>
  <c r="VFM24" i="14" s="1"/>
  <c r="VFQ24" i="14" s="1"/>
  <c r="VFU24" i="14" s="1"/>
  <c r="VFY24" i="14" s="1"/>
  <c r="VGC24" i="14" s="1"/>
  <c r="VGG24" i="14" s="1"/>
  <c r="VGK24" i="14" s="1"/>
  <c r="VGO24" i="14" s="1"/>
  <c r="VGS24" i="14" s="1"/>
  <c r="VGW24" i="14" s="1"/>
  <c r="VHA24" i="14" s="1"/>
  <c r="VHE24" i="14" s="1"/>
  <c r="VHI24" i="14" s="1"/>
  <c r="VHM24" i="14" s="1"/>
  <c r="VHQ24" i="14" s="1"/>
  <c r="VHU24" i="14" s="1"/>
  <c r="VHY24" i="14" s="1"/>
  <c r="VIC24" i="14" s="1"/>
  <c r="VIG24" i="14" s="1"/>
  <c r="VIK24" i="14" s="1"/>
  <c r="VIO24" i="14" s="1"/>
  <c r="VIS24" i="14" s="1"/>
  <c r="VIW24" i="14" s="1"/>
  <c r="VJA24" i="14" s="1"/>
  <c r="VJE24" i="14" s="1"/>
  <c r="VJI24" i="14" s="1"/>
  <c r="VJM24" i="14" s="1"/>
  <c r="VJQ24" i="14" s="1"/>
  <c r="VJU24" i="14" s="1"/>
  <c r="VJY24" i="14" s="1"/>
  <c r="VKC24" i="14" s="1"/>
  <c r="VKG24" i="14" s="1"/>
  <c r="VKK24" i="14" s="1"/>
  <c r="VKO24" i="14" s="1"/>
  <c r="VKS24" i="14" s="1"/>
  <c r="VKW24" i="14" s="1"/>
  <c r="VLA24" i="14" s="1"/>
  <c r="VLE24" i="14" s="1"/>
  <c r="VLI24" i="14" s="1"/>
  <c r="VLM24" i="14" s="1"/>
  <c r="VLQ24" i="14" s="1"/>
  <c r="VLU24" i="14" s="1"/>
  <c r="VLY24" i="14" s="1"/>
  <c r="VMC24" i="14" s="1"/>
  <c r="VMG24" i="14" s="1"/>
  <c r="VMK24" i="14" s="1"/>
  <c r="VMO24" i="14" s="1"/>
  <c r="VMS24" i="14" s="1"/>
  <c r="VMW24" i="14" s="1"/>
  <c r="VNA24" i="14" s="1"/>
  <c r="VNE24" i="14" s="1"/>
  <c r="VNI24" i="14" s="1"/>
  <c r="VNM24" i="14" s="1"/>
  <c r="VNQ24" i="14" s="1"/>
  <c r="VNU24" i="14" s="1"/>
  <c r="VNY24" i="14" s="1"/>
  <c r="VOC24" i="14" s="1"/>
  <c r="VOG24" i="14" s="1"/>
  <c r="VOK24" i="14" s="1"/>
  <c r="VOO24" i="14" s="1"/>
  <c r="VOS24" i="14" s="1"/>
  <c r="VOW24" i="14" s="1"/>
  <c r="VPA24" i="14" s="1"/>
  <c r="VPE24" i="14" s="1"/>
  <c r="VPI24" i="14" s="1"/>
  <c r="VPM24" i="14" s="1"/>
  <c r="VPQ24" i="14" s="1"/>
  <c r="VPU24" i="14" s="1"/>
  <c r="VPY24" i="14" s="1"/>
  <c r="VQC24" i="14" s="1"/>
  <c r="VQG24" i="14" s="1"/>
  <c r="VQK24" i="14" s="1"/>
  <c r="VQO24" i="14" s="1"/>
  <c r="VQS24" i="14" s="1"/>
  <c r="VQW24" i="14" s="1"/>
  <c r="VRA24" i="14" s="1"/>
  <c r="VRE24" i="14" s="1"/>
  <c r="VRI24" i="14" s="1"/>
  <c r="VRM24" i="14" s="1"/>
  <c r="VRQ24" i="14" s="1"/>
  <c r="VRU24" i="14" s="1"/>
  <c r="VRY24" i="14" s="1"/>
  <c r="VSC24" i="14" s="1"/>
  <c r="VSG24" i="14" s="1"/>
  <c r="VSK24" i="14" s="1"/>
  <c r="VSO24" i="14" s="1"/>
  <c r="VSS24" i="14" s="1"/>
  <c r="VSW24" i="14" s="1"/>
  <c r="VTA24" i="14" s="1"/>
  <c r="VTE24" i="14" s="1"/>
  <c r="VTI24" i="14" s="1"/>
  <c r="VTM24" i="14" s="1"/>
  <c r="VTQ24" i="14" s="1"/>
  <c r="VTU24" i="14" s="1"/>
  <c r="VTY24" i="14" s="1"/>
  <c r="VUC24" i="14" s="1"/>
  <c r="VUG24" i="14" s="1"/>
  <c r="VUK24" i="14" s="1"/>
  <c r="VUO24" i="14" s="1"/>
  <c r="VUS24" i="14" s="1"/>
  <c r="VUW24" i="14" s="1"/>
  <c r="VVA24" i="14" s="1"/>
  <c r="VVE24" i="14" s="1"/>
  <c r="VVI24" i="14" s="1"/>
  <c r="VVM24" i="14" s="1"/>
  <c r="VVQ24" i="14" s="1"/>
  <c r="VVU24" i="14" s="1"/>
  <c r="VVY24" i="14" s="1"/>
  <c r="VWC24" i="14" s="1"/>
  <c r="VWG24" i="14" s="1"/>
  <c r="VWK24" i="14" s="1"/>
  <c r="VWO24" i="14" s="1"/>
  <c r="VWS24" i="14" s="1"/>
  <c r="VWW24" i="14" s="1"/>
  <c r="VXA24" i="14" s="1"/>
  <c r="VXE24" i="14" s="1"/>
  <c r="VXI24" i="14" s="1"/>
  <c r="VXM24" i="14" s="1"/>
  <c r="VXQ24" i="14" s="1"/>
  <c r="VXU24" i="14" s="1"/>
  <c r="VXY24" i="14" s="1"/>
  <c r="VYC24" i="14" s="1"/>
  <c r="VYG24" i="14" s="1"/>
  <c r="VYK24" i="14" s="1"/>
  <c r="VYO24" i="14" s="1"/>
  <c r="VYS24" i="14" s="1"/>
  <c r="VYW24" i="14" s="1"/>
  <c r="VZA24" i="14" s="1"/>
  <c r="VZE24" i="14" s="1"/>
  <c r="VZI24" i="14" s="1"/>
  <c r="VZM24" i="14" s="1"/>
  <c r="VZQ24" i="14" s="1"/>
  <c r="VZU24" i="14" s="1"/>
  <c r="VZY24" i="14" s="1"/>
  <c r="WAC24" i="14" s="1"/>
  <c r="WAG24" i="14" s="1"/>
  <c r="WAK24" i="14" s="1"/>
  <c r="WAO24" i="14" s="1"/>
  <c r="WAS24" i="14" s="1"/>
  <c r="WAW24" i="14" s="1"/>
  <c r="WBA24" i="14" s="1"/>
  <c r="WBE24" i="14" s="1"/>
  <c r="WBI24" i="14" s="1"/>
  <c r="WBM24" i="14" s="1"/>
  <c r="WBQ24" i="14" s="1"/>
  <c r="WBU24" i="14" s="1"/>
  <c r="WBY24" i="14" s="1"/>
  <c r="WCC24" i="14" s="1"/>
  <c r="WCG24" i="14" s="1"/>
  <c r="WCK24" i="14" s="1"/>
  <c r="WCO24" i="14" s="1"/>
  <c r="WCS24" i="14" s="1"/>
  <c r="WCW24" i="14" s="1"/>
  <c r="WDA24" i="14" s="1"/>
  <c r="WDE24" i="14" s="1"/>
  <c r="WDI24" i="14" s="1"/>
  <c r="WDM24" i="14" s="1"/>
  <c r="WDQ24" i="14" s="1"/>
  <c r="WDU24" i="14" s="1"/>
  <c r="WDY24" i="14" s="1"/>
  <c r="WEC24" i="14" s="1"/>
  <c r="WEG24" i="14" s="1"/>
  <c r="WEK24" i="14" s="1"/>
  <c r="WEO24" i="14" s="1"/>
  <c r="WES24" i="14" s="1"/>
  <c r="WEW24" i="14" s="1"/>
  <c r="WFA24" i="14" s="1"/>
  <c r="WFE24" i="14" s="1"/>
  <c r="WFI24" i="14" s="1"/>
  <c r="WFM24" i="14" s="1"/>
  <c r="WFQ24" i="14" s="1"/>
  <c r="WFU24" i="14" s="1"/>
  <c r="WFY24" i="14" s="1"/>
  <c r="WGC24" i="14" s="1"/>
  <c r="WGG24" i="14" s="1"/>
  <c r="WGK24" i="14" s="1"/>
  <c r="WGO24" i="14" s="1"/>
  <c r="WGS24" i="14" s="1"/>
  <c r="WGW24" i="14" s="1"/>
  <c r="WHA24" i="14" s="1"/>
  <c r="WHE24" i="14" s="1"/>
  <c r="WHI24" i="14" s="1"/>
  <c r="WHM24" i="14" s="1"/>
  <c r="WHQ24" i="14" s="1"/>
  <c r="WHU24" i="14" s="1"/>
  <c r="WHY24" i="14" s="1"/>
  <c r="WIC24" i="14" s="1"/>
  <c r="WIG24" i="14" s="1"/>
  <c r="WIK24" i="14" s="1"/>
  <c r="WIO24" i="14" s="1"/>
  <c r="WIS24" i="14" s="1"/>
  <c r="WIW24" i="14" s="1"/>
  <c r="WJA24" i="14" s="1"/>
  <c r="WJE24" i="14" s="1"/>
  <c r="WJI24" i="14" s="1"/>
  <c r="WJM24" i="14" s="1"/>
  <c r="WJQ24" i="14" s="1"/>
  <c r="WJU24" i="14" s="1"/>
  <c r="WJY24" i="14" s="1"/>
  <c r="WKC24" i="14" s="1"/>
  <c r="WKG24" i="14" s="1"/>
  <c r="WKK24" i="14" s="1"/>
  <c r="WKO24" i="14" s="1"/>
  <c r="WKS24" i="14" s="1"/>
  <c r="WKW24" i="14" s="1"/>
  <c r="WLA24" i="14" s="1"/>
  <c r="WLE24" i="14" s="1"/>
  <c r="WLI24" i="14" s="1"/>
  <c r="WLM24" i="14" s="1"/>
  <c r="WLQ24" i="14" s="1"/>
  <c r="WLU24" i="14" s="1"/>
  <c r="WLY24" i="14" s="1"/>
  <c r="WMC24" i="14" s="1"/>
  <c r="WMG24" i="14" s="1"/>
  <c r="WMK24" i="14" s="1"/>
  <c r="WMO24" i="14" s="1"/>
  <c r="WMS24" i="14" s="1"/>
  <c r="WMW24" i="14" s="1"/>
  <c r="WNA24" i="14" s="1"/>
  <c r="WNE24" i="14" s="1"/>
  <c r="WNI24" i="14" s="1"/>
  <c r="WNM24" i="14" s="1"/>
  <c r="WNQ24" i="14" s="1"/>
  <c r="WNU24" i="14" s="1"/>
  <c r="WNY24" i="14" s="1"/>
  <c r="WOC24" i="14" s="1"/>
  <c r="WOG24" i="14" s="1"/>
  <c r="WOK24" i="14" s="1"/>
  <c r="WOO24" i="14" s="1"/>
  <c r="WOS24" i="14" s="1"/>
  <c r="WOW24" i="14" s="1"/>
  <c r="WPA24" i="14" s="1"/>
  <c r="WPE24" i="14" s="1"/>
  <c r="WPI24" i="14" s="1"/>
  <c r="WPM24" i="14" s="1"/>
  <c r="WPQ24" i="14" s="1"/>
  <c r="WPU24" i="14" s="1"/>
  <c r="WPY24" i="14" s="1"/>
  <c r="WQC24" i="14" s="1"/>
  <c r="WQG24" i="14" s="1"/>
  <c r="WQK24" i="14" s="1"/>
  <c r="WQO24" i="14" s="1"/>
  <c r="WQS24" i="14" s="1"/>
  <c r="WQW24" i="14" s="1"/>
  <c r="WRA24" i="14" s="1"/>
  <c r="WRE24" i="14" s="1"/>
  <c r="WRI24" i="14" s="1"/>
  <c r="WRM24" i="14" s="1"/>
  <c r="WRQ24" i="14" s="1"/>
  <c r="WRU24" i="14" s="1"/>
  <c r="WRY24" i="14" s="1"/>
  <c r="WSC24" i="14" s="1"/>
  <c r="WSG24" i="14" s="1"/>
  <c r="WSK24" i="14" s="1"/>
  <c r="WSO24" i="14" s="1"/>
  <c r="WSS24" i="14" s="1"/>
  <c r="WSW24" i="14" s="1"/>
  <c r="WTA24" i="14" s="1"/>
  <c r="WTE24" i="14" s="1"/>
  <c r="WTI24" i="14" s="1"/>
  <c r="WTM24" i="14" s="1"/>
  <c r="WTQ24" i="14" s="1"/>
  <c r="WTU24" i="14" s="1"/>
  <c r="WTY24" i="14" s="1"/>
  <c r="WUC24" i="14" s="1"/>
  <c r="WUG24" i="14" s="1"/>
  <c r="WUK24" i="14" s="1"/>
  <c r="WUO24" i="14" s="1"/>
  <c r="WUS24" i="14" s="1"/>
  <c r="WUW24" i="14" s="1"/>
  <c r="WVA24" i="14" s="1"/>
  <c r="WVE24" i="14" s="1"/>
  <c r="WVI24" i="14" s="1"/>
  <c r="WVM24" i="14" s="1"/>
  <c r="WVQ24" i="14" s="1"/>
  <c r="WVU24" i="14" s="1"/>
  <c r="WVY24" i="14" s="1"/>
  <c r="WWC24" i="14" s="1"/>
  <c r="WWG24" i="14" s="1"/>
  <c r="WWK24" i="14" s="1"/>
  <c r="WWO24" i="14" s="1"/>
  <c r="WWS24" i="14" s="1"/>
  <c r="WWW24" i="14" s="1"/>
  <c r="WXA24" i="14" s="1"/>
  <c r="WXE24" i="14" s="1"/>
  <c r="WXI24" i="14" s="1"/>
  <c r="WXM24" i="14" s="1"/>
  <c r="WXQ24" i="14" s="1"/>
  <c r="WXU24" i="14" s="1"/>
  <c r="WXY24" i="14" s="1"/>
  <c r="WYC24" i="14" s="1"/>
  <c r="WYG24" i="14" s="1"/>
  <c r="WYK24" i="14" s="1"/>
  <c r="WYO24" i="14" s="1"/>
  <c r="WYS24" i="14" s="1"/>
  <c r="WYW24" i="14" s="1"/>
  <c r="WZA24" i="14" s="1"/>
  <c r="WZE24" i="14" s="1"/>
  <c r="WZI24" i="14" s="1"/>
  <c r="WZM24" i="14" s="1"/>
  <c r="WZQ24" i="14" s="1"/>
  <c r="WZU24" i="14" s="1"/>
  <c r="WZY24" i="14" s="1"/>
  <c r="XAC24" i="14" s="1"/>
  <c r="XAG24" i="14" s="1"/>
  <c r="XAK24" i="14" s="1"/>
  <c r="XAO24" i="14" s="1"/>
  <c r="XAS24" i="14" s="1"/>
  <c r="XAW24" i="14" s="1"/>
  <c r="XBA24" i="14" s="1"/>
  <c r="XBE24" i="14" s="1"/>
  <c r="XBI24" i="14" s="1"/>
  <c r="XBM24" i="14" s="1"/>
  <c r="XBQ24" i="14" s="1"/>
  <c r="XBU24" i="14" s="1"/>
  <c r="XBY24" i="14" s="1"/>
  <c r="XCC24" i="14" s="1"/>
  <c r="XCG24" i="14" s="1"/>
  <c r="XCK24" i="14" s="1"/>
  <c r="XCO24" i="14" s="1"/>
  <c r="XCS24" i="14" s="1"/>
  <c r="XCW24" i="14" s="1"/>
  <c r="XDA24" i="14" s="1"/>
  <c r="XDE24" i="14" s="1"/>
  <c r="XDI24" i="14" s="1"/>
  <c r="XDM24" i="14" s="1"/>
  <c r="XDQ24" i="14" s="1"/>
  <c r="XDU24" i="14" s="1"/>
  <c r="XDY24" i="14" s="1"/>
  <c r="XEC24" i="14" s="1"/>
  <c r="XEG24" i="14" s="1"/>
  <c r="XEK24" i="14" s="1"/>
  <c r="XEO24" i="14" s="1"/>
  <c r="XES24" i="14" s="1"/>
  <c r="XEW24" i="14" s="1"/>
  <c r="XFA24" i="14" s="1"/>
  <c r="J24" i="14"/>
  <c r="N24" i="14" s="1"/>
  <c r="R24" i="14" s="1"/>
  <c r="V24" i="14" s="1"/>
  <c r="Z24" i="14" s="1"/>
  <c r="AD24" i="14" s="1"/>
  <c r="AH24" i="14" s="1"/>
  <c r="AL24" i="14" s="1"/>
  <c r="AP24" i="14" s="1"/>
  <c r="AT24" i="14" s="1"/>
  <c r="AX24" i="14" s="1"/>
  <c r="BB24" i="14" s="1"/>
  <c r="BF24" i="14" s="1"/>
  <c r="BJ24" i="14" s="1"/>
  <c r="BN24" i="14" s="1"/>
  <c r="BR24" i="14" s="1"/>
  <c r="BV24" i="14" s="1"/>
  <c r="BZ24" i="14" s="1"/>
  <c r="CD24" i="14" s="1"/>
  <c r="CH24" i="14" s="1"/>
  <c r="CL24" i="14" s="1"/>
  <c r="CP24" i="14" s="1"/>
  <c r="CT24" i="14" s="1"/>
  <c r="CX24" i="14" s="1"/>
  <c r="DB24" i="14" s="1"/>
  <c r="DF24" i="14" s="1"/>
  <c r="DJ24" i="14" s="1"/>
  <c r="DN24" i="14" s="1"/>
  <c r="DR24" i="14" s="1"/>
  <c r="DV24" i="14" s="1"/>
  <c r="DZ24" i="14" s="1"/>
  <c r="ED24" i="14" s="1"/>
  <c r="EH24" i="14" s="1"/>
  <c r="EL24" i="14" s="1"/>
  <c r="EP24" i="14" s="1"/>
  <c r="ET24" i="14" s="1"/>
  <c r="EX24" i="14" s="1"/>
  <c r="FB24" i="14" s="1"/>
  <c r="FF24" i="14" s="1"/>
  <c r="FJ24" i="14" s="1"/>
  <c r="FN24" i="14" s="1"/>
  <c r="FR24" i="14" s="1"/>
  <c r="FV24" i="14" s="1"/>
  <c r="FZ24" i="14" s="1"/>
  <c r="GD24" i="14" s="1"/>
  <c r="GH24" i="14" s="1"/>
  <c r="GL24" i="14" s="1"/>
  <c r="GP24" i="14" s="1"/>
  <c r="GT24" i="14" s="1"/>
  <c r="GX24" i="14" s="1"/>
  <c r="HB24" i="14" s="1"/>
  <c r="HF24" i="14" s="1"/>
  <c r="HJ24" i="14" s="1"/>
  <c r="HN24" i="14" s="1"/>
  <c r="HR24" i="14" s="1"/>
  <c r="HV24" i="14" s="1"/>
  <c r="HZ24" i="14" s="1"/>
  <c r="ID24" i="14" s="1"/>
  <c r="IH24" i="14" s="1"/>
  <c r="IL24" i="14" s="1"/>
  <c r="IP24" i="14" s="1"/>
  <c r="IT24" i="14" s="1"/>
  <c r="IX24" i="14" s="1"/>
  <c r="JB24" i="14" s="1"/>
  <c r="JF24" i="14" s="1"/>
  <c r="JJ24" i="14" s="1"/>
  <c r="JN24" i="14" s="1"/>
  <c r="JR24" i="14" s="1"/>
  <c r="JV24" i="14" s="1"/>
  <c r="JZ24" i="14" s="1"/>
  <c r="KD24" i="14" s="1"/>
  <c r="KH24" i="14" s="1"/>
  <c r="KL24" i="14" s="1"/>
  <c r="KP24" i="14" s="1"/>
  <c r="KT24" i="14" s="1"/>
  <c r="KX24" i="14" s="1"/>
  <c r="LB24" i="14" s="1"/>
  <c r="LF24" i="14" s="1"/>
  <c r="LJ24" i="14" s="1"/>
  <c r="LN24" i="14" s="1"/>
  <c r="LR24" i="14" s="1"/>
  <c r="LV24" i="14" s="1"/>
  <c r="LZ24" i="14" s="1"/>
  <c r="MD24" i="14" s="1"/>
  <c r="MH24" i="14" s="1"/>
  <c r="ML24" i="14" s="1"/>
  <c r="MP24" i="14" s="1"/>
  <c r="MT24" i="14" s="1"/>
  <c r="MX24" i="14" s="1"/>
  <c r="NB24" i="14" s="1"/>
  <c r="NF24" i="14" s="1"/>
  <c r="NJ24" i="14" s="1"/>
  <c r="NN24" i="14" s="1"/>
  <c r="NR24" i="14" s="1"/>
  <c r="NV24" i="14" s="1"/>
  <c r="NZ24" i="14" s="1"/>
  <c r="OD24" i="14" s="1"/>
  <c r="OH24" i="14" s="1"/>
  <c r="OL24" i="14" s="1"/>
  <c r="OP24" i="14" s="1"/>
  <c r="OT24" i="14" s="1"/>
  <c r="OX24" i="14" s="1"/>
  <c r="PB24" i="14" s="1"/>
  <c r="PF24" i="14" s="1"/>
  <c r="PJ24" i="14" s="1"/>
  <c r="PN24" i="14" s="1"/>
  <c r="PR24" i="14" s="1"/>
  <c r="PV24" i="14" s="1"/>
  <c r="PZ24" i="14" s="1"/>
  <c r="QD24" i="14" s="1"/>
  <c r="QH24" i="14" s="1"/>
  <c r="QL24" i="14" s="1"/>
  <c r="QP24" i="14" s="1"/>
  <c r="QT24" i="14" s="1"/>
  <c r="QX24" i="14" s="1"/>
  <c r="RB24" i="14" s="1"/>
  <c r="RF24" i="14" s="1"/>
  <c r="RJ24" i="14" s="1"/>
  <c r="RN24" i="14" s="1"/>
  <c r="RR24" i="14" s="1"/>
  <c r="RV24" i="14" s="1"/>
  <c r="RZ24" i="14" s="1"/>
  <c r="SD24" i="14" s="1"/>
  <c r="SH24" i="14" s="1"/>
  <c r="SL24" i="14" s="1"/>
  <c r="SP24" i="14" s="1"/>
  <c r="ST24" i="14" s="1"/>
  <c r="SX24" i="14" s="1"/>
  <c r="TB24" i="14" s="1"/>
  <c r="TF24" i="14" s="1"/>
  <c r="TJ24" i="14" s="1"/>
  <c r="TN24" i="14" s="1"/>
  <c r="TR24" i="14" s="1"/>
  <c r="TV24" i="14" s="1"/>
  <c r="TZ24" i="14" s="1"/>
  <c r="UD24" i="14" s="1"/>
  <c r="UH24" i="14" s="1"/>
  <c r="UL24" i="14" s="1"/>
  <c r="UP24" i="14" s="1"/>
  <c r="UT24" i="14" s="1"/>
  <c r="UX24" i="14" s="1"/>
  <c r="VB24" i="14" s="1"/>
  <c r="VF24" i="14" s="1"/>
  <c r="VJ24" i="14" s="1"/>
  <c r="VN24" i="14" s="1"/>
  <c r="VR24" i="14" s="1"/>
  <c r="VV24" i="14" s="1"/>
  <c r="VZ24" i="14" s="1"/>
  <c r="WD24" i="14" s="1"/>
  <c r="WH24" i="14" s="1"/>
  <c r="WL24" i="14" s="1"/>
  <c r="WP24" i="14" s="1"/>
  <c r="WT24" i="14" s="1"/>
  <c r="WX24" i="14" s="1"/>
  <c r="XB24" i="14" s="1"/>
  <c r="XF24" i="14" s="1"/>
  <c r="XJ24" i="14" s="1"/>
  <c r="XN24" i="14" s="1"/>
  <c r="XR24" i="14" s="1"/>
  <c r="XV24" i="14" s="1"/>
  <c r="XZ24" i="14" s="1"/>
  <c r="YD24" i="14" s="1"/>
  <c r="YH24" i="14" s="1"/>
  <c r="YL24" i="14" s="1"/>
  <c r="YP24" i="14" s="1"/>
  <c r="YT24" i="14" s="1"/>
  <c r="YX24" i="14" s="1"/>
  <c r="ZB24" i="14" s="1"/>
  <c r="ZF24" i="14" s="1"/>
  <c r="ZJ24" i="14" s="1"/>
  <c r="ZN24" i="14" s="1"/>
  <c r="ZR24" i="14" s="1"/>
  <c r="ZV24" i="14" s="1"/>
  <c r="ZZ24" i="14" s="1"/>
  <c r="AAD24" i="14" s="1"/>
  <c r="AAH24" i="14" s="1"/>
  <c r="AAL24" i="14" s="1"/>
  <c r="AAP24" i="14" s="1"/>
  <c r="AAT24" i="14" s="1"/>
  <c r="AAX24" i="14" s="1"/>
  <c r="ABB24" i="14" s="1"/>
  <c r="ABF24" i="14" s="1"/>
  <c r="ABJ24" i="14" s="1"/>
  <c r="ABN24" i="14" s="1"/>
  <c r="ABR24" i="14" s="1"/>
  <c r="ABV24" i="14" s="1"/>
  <c r="ABZ24" i="14" s="1"/>
  <c r="ACD24" i="14" s="1"/>
  <c r="ACH24" i="14" s="1"/>
  <c r="ACL24" i="14" s="1"/>
  <c r="ACP24" i="14" s="1"/>
  <c r="ACT24" i="14" s="1"/>
  <c r="ACX24" i="14" s="1"/>
  <c r="ADB24" i="14" s="1"/>
  <c r="ADF24" i="14" s="1"/>
  <c r="ADJ24" i="14" s="1"/>
  <c r="ADN24" i="14" s="1"/>
  <c r="ADR24" i="14" s="1"/>
  <c r="ADV24" i="14" s="1"/>
  <c r="ADZ24" i="14" s="1"/>
  <c r="AED24" i="14" s="1"/>
  <c r="AEH24" i="14" s="1"/>
  <c r="AEL24" i="14" s="1"/>
  <c r="AEP24" i="14" s="1"/>
  <c r="AET24" i="14" s="1"/>
  <c r="AEX24" i="14" s="1"/>
  <c r="AFB24" i="14" s="1"/>
  <c r="AFF24" i="14" s="1"/>
  <c r="AFJ24" i="14" s="1"/>
  <c r="AFN24" i="14" s="1"/>
  <c r="AFR24" i="14" s="1"/>
  <c r="AFV24" i="14" s="1"/>
  <c r="AFZ24" i="14" s="1"/>
  <c r="AGD24" i="14" s="1"/>
  <c r="AGH24" i="14" s="1"/>
  <c r="AGL24" i="14" s="1"/>
  <c r="AGP24" i="14" s="1"/>
  <c r="AGT24" i="14" s="1"/>
  <c r="AGX24" i="14" s="1"/>
  <c r="AHB24" i="14" s="1"/>
  <c r="AHF24" i="14" s="1"/>
  <c r="AHJ24" i="14" s="1"/>
  <c r="AHN24" i="14" s="1"/>
  <c r="AHR24" i="14" s="1"/>
  <c r="AHV24" i="14" s="1"/>
  <c r="AHZ24" i="14" s="1"/>
  <c r="AID24" i="14" s="1"/>
  <c r="AIH24" i="14" s="1"/>
  <c r="AIL24" i="14" s="1"/>
  <c r="AIP24" i="14" s="1"/>
  <c r="AIT24" i="14" s="1"/>
  <c r="AIX24" i="14" s="1"/>
  <c r="AJB24" i="14" s="1"/>
  <c r="AJF24" i="14" s="1"/>
  <c r="AJJ24" i="14" s="1"/>
  <c r="AJN24" i="14" s="1"/>
  <c r="AJR24" i="14" s="1"/>
  <c r="AJV24" i="14" s="1"/>
  <c r="AJZ24" i="14" s="1"/>
  <c r="AKD24" i="14" s="1"/>
  <c r="AKH24" i="14" s="1"/>
  <c r="AKL24" i="14" s="1"/>
  <c r="AKP24" i="14" s="1"/>
  <c r="AKT24" i="14" s="1"/>
  <c r="AKX24" i="14" s="1"/>
  <c r="ALB24" i="14" s="1"/>
  <c r="ALF24" i="14" s="1"/>
  <c r="ALJ24" i="14" s="1"/>
  <c r="ALN24" i="14" s="1"/>
  <c r="ALR24" i="14" s="1"/>
  <c r="ALV24" i="14" s="1"/>
  <c r="ALZ24" i="14" s="1"/>
  <c r="AMD24" i="14" s="1"/>
  <c r="AMH24" i="14" s="1"/>
  <c r="AML24" i="14" s="1"/>
  <c r="AMP24" i="14" s="1"/>
  <c r="AMT24" i="14" s="1"/>
  <c r="AMX24" i="14" s="1"/>
  <c r="ANB24" i="14" s="1"/>
  <c r="ANF24" i="14" s="1"/>
  <c r="ANJ24" i="14" s="1"/>
  <c r="ANN24" i="14" s="1"/>
  <c r="ANR24" i="14" s="1"/>
  <c r="ANV24" i="14" s="1"/>
  <c r="ANZ24" i="14" s="1"/>
  <c r="AOD24" i="14" s="1"/>
  <c r="AOH24" i="14" s="1"/>
  <c r="AOL24" i="14" s="1"/>
  <c r="AOP24" i="14" s="1"/>
  <c r="AOT24" i="14" s="1"/>
  <c r="AOX24" i="14" s="1"/>
  <c r="APB24" i="14" s="1"/>
  <c r="APF24" i="14" s="1"/>
  <c r="APJ24" i="14" s="1"/>
  <c r="APN24" i="14" s="1"/>
  <c r="APR24" i="14" s="1"/>
  <c r="APV24" i="14" s="1"/>
  <c r="APZ24" i="14" s="1"/>
  <c r="AQD24" i="14" s="1"/>
  <c r="AQH24" i="14" s="1"/>
  <c r="AQL24" i="14" s="1"/>
  <c r="AQP24" i="14" s="1"/>
  <c r="AQT24" i="14" s="1"/>
  <c r="AQX24" i="14" s="1"/>
  <c r="ARB24" i="14" s="1"/>
  <c r="ARF24" i="14" s="1"/>
  <c r="ARJ24" i="14" s="1"/>
  <c r="ARN24" i="14" s="1"/>
  <c r="ARR24" i="14" s="1"/>
  <c r="ARV24" i="14" s="1"/>
  <c r="ARZ24" i="14" s="1"/>
  <c r="ASD24" i="14" s="1"/>
  <c r="ASH24" i="14" s="1"/>
  <c r="ASL24" i="14" s="1"/>
  <c r="ASP24" i="14" s="1"/>
  <c r="AST24" i="14" s="1"/>
  <c r="ASX24" i="14" s="1"/>
  <c r="ATB24" i="14" s="1"/>
  <c r="ATF24" i="14" s="1"/>
  <c r="ATJ24" i="14" s="1"/>
  <c r="ATN24" i="14" s="1"/>
  <c r="ATR24" i="14" s="1"/>
  <c r="ATV24" i="14" s="1"/>
  <c r="ATZ24" i="14" s="1"/>
  <c r="AUD24" i="14" s="1"/>
  <c r="AUH24" i="14" s="1"/>
  <c r="AUL24" i="14" s="1"/>
  <c r="AUP24" i="14" s="1"/>
  <c r="AUT24" i="14" s="1"/>
  <c r="AUX24" i="14" s="1"/>
  <c r="AVB24" i="14" s="1"/>
  <c r="AVF24" i="14" s="1"/>
  <c r="AVJ24" i="14" s="1"/>
  <c r="AVN24" i="14" s="1"/>
  <c r="AVR24" i="14" s="1"/>
  <c r="AVV24" i="14" s="1"/>
  <c r="AVZ24" i="14" s="1"/>
  <c r="AWD24" i="14" s="1"/>
  <c r="AWH24" i="14" s="1"/>
  <c r="AWL24" i="14" s="1"/>
  <c r="AWP24" i="14" s="1"/>
  <c r="AWT24" i="14" s="1"/>
  <c r="AWX24" i="14" s="1"/>
  <c r="AXB24" i="14" s="1"/>
  <c r="AXF24" i="14" s="1"/>
  <c r="AXJ24" i="14" s="1"/>
  <c r="AXN24" i="14" s="1"/>
  <c r="AXR24" i="14" s="1"/>
  <c r="AXV24" i="14" s="1"/>
  <c r="AXZ24" i="14" s="1"/>
  <c r="AYD24" i="14" s="1"/>
  <c r="AYH24" i="14" s="1"/>
  <c r="AYL24" i="14" s="1"/>
  <c r="AYP24" i="14" s="1"/>
  <c r="AYT24" i="14" s="1"/>
  <c r="AYX24" i="14" s="1"/>
  <c r="AZB24" i="14" s="1"/>
  <c r="AZF24" i="14" s="1"/>
  <c r="AZJ24" i="14" s="1"/>
  <c r="AZN24" i="14" s="1"/>
  <c r="AZR24" i="14" s="1"/>
  <c r="AZV24" i="14" s="1"/>
  <c r="AZZ24" i="14" s="1"/>
  <c r="BAD24" i="14" s="1"/>
  <c r="BAH24" i="14" s="1"/>
  <c r="BAL24" i="14" s="1"/>
  <c r="BAP24" i="14" s="1"/>
  <c r="BAT24" i="14" s="1"/>
  <c r="BAX24" i="14" s="1"/>
  <c r="BBB24" i="14" s="1"/>
  <c r="BBF24" i="14" s="1"/>
  <c r="BBJ24" i="14" s="1"/>
  <c r="BBN24" i="14" s="1"/>
  <c r="BBR24" i="14" s="1"/>
  <c r="BBV24" i="14" s="1"/>
  <c r="BBZ24" i="14" s="1"/>
  <c r="BCD24" i="14" s="1"/>
  <c r="BCH24" i="14" s="1"/>
  <c r="BCL24" i="14" s="1"/>
  <c r="BCP24" i="14" s="1"/>
  <c r="BCT24" i="14" s="1"/>
  <c r="BCX24" i="14" s="1"/>
  <c r="BDB24" i="14" s="1"/>
  <c r="BDF24" i="14" s="1"/>
  <c r="BDJ24" i="14" s="1"/>
  <c r="BDN24" i="14" s="1"/>
  <c r="BDR24" i="14" s="1"/>
  <c r="BDV24" i="14" s="1"/>
  <c r="BDZ24" i="14" s="1"/>
  <c r="BED24" i="14" s="1"/>
  <c r="BEH24" i="14" s="1"/>
  <c r="BEL24" i="14" s="1"/>
  <c r="BEP24" i="14" s="1"/>
  <c r="BET24" i="14" s="1"/>
  <c r="BEX24" i="14" s="1"/>
  <c r="BFB24" i="14" s="1"/>
  <c r="BFF24" i="14" s="1"/>
  <c r="BFJ24" i="14" s="1"/>
  <c r="BFN24" i="14" s="1"/>
  <c r="BFR24" i="14" s="1"/>
  <c r="BFV24" i="14" s="1"/>
  <c r="BFZ24" i="14" s="1"/>
  <c r="BGD24" i="14" s="1"/>
  <c r="BGH24" i="14" s="1"/>
  <c r="BGL24" i="14" s="1"/>
  <c r="BGP24" i="14" s="1"/>
  <c r="BGT24" i="14" s="1"/>
  <c r="BGX24" i="14" s="1"/>
  <c r="BHB24" i="14" s="1"/>
  <c r="BHF24" i="14" s="1"/>
  <c r="BHJ24" i="14" s="1"/>
  <c r="BHN24" i="14" s="1"/>
  <c r="BHR24" i="14" s="1"/>
  <c r="BHV24" i="14" s="1"/>
  <c r="BHZ24" i="14" s="1"/>
  <c r="BID24" i="14" s="1"/>
  <c r="BIH24" i="14" s="1"/>
  <c r="BIL24" i="14" s="1"/>
  <c r="BIP24" i="14" s="1"/>
  <c r="BIT24" i="14" s="1"/>
  <c r="BIX24" i="14" s="1"/>
  <c r="BJB24" i="14" s="1"/>
  <c r="BJF24" i="14" s="1"/>
  <c r="BJJ24" i="14" s="1"/>
  <c r="BJN24" i="14" s="1"/>
  <c r="BJR24" i="14" s="1"/>
  <c r="BJV24" i="14" s="1"/>
  <c r="BJZ24" i="14" s="1"/>
  <c r="BKD24" i="14" s="1"/>
  <c r="BKH24" i="14" s="1"/>
  <c r="BKL24" i="14" s="1"/>
  <c r="BKP24" i="14" s="1"/>
  <c r="BKT24" i="14" s="1"/>
  <c r="BKX24" i="14" s="1"/>
  <c r="BLB24" i="14" s="1"/>
  <c r="BLF24" i="14" s="1"/>
  <c r="BLJ24" i="14" s="1"/>
  <c r="BLN24" i="14" s="1"/>
  <c r="BLR24" i="14" s="1"/>
  <c r="BLV24" i="14" s="1"/>
  <c r="BLZ24" i="14" s="1"/>
  <c r="BMD24" i="14" s="1"/>
  <c r="BMH24" i="14" s="1"/>
  <c r="BML24" i="14" s="1"/>
  <c r="BMP24" i="14" s="1"/>
  <c r="BMT24" i="14" s="1"/>
  <c r="BMX24" i="14" s="1"/>
  <c r="BNB24" i="14" s="1"/>
  <c r="BNF24" i="14" s="1"/>
  <c r="BNJ24" i="14" s="1"/>
  <c r="BNN24" i="14" s="1"/>
  <c r="BNR24" i="14" s="1"/>
  <c r="BNV24" i="14" s="1"/>
  <c r="BNZ24" i="14" s="1"/>
  <c r="BOD24" i="14" s="1"/>
  <c r="BOH24" i="14" s="1"/>
  <c r="BOL24" i="14" s="1"/>
  <c r="BOP24" i="14" s="1"/>
  <c r="BOT24" i="14" s="1"/>
  <c r="BOX24" i="14" s="1"/>
  <c r="BPB24" i="14" s="1"/>
  <c r="BPF24" i="14" s="1"/>
  <c r="BPJ24" i="14" s="1"/>
  <c r="BPN24" i="14" s="1"/>
  <c r="BPR24" i="14" s="1"/>
  <c r="BPV24" i="14" s="1"/>
  <c r="BPZ24" i="14" s="1"/>
  <c r="BQD24" i="14" s="1"/>
  <c r="BQH24" i="14" s="1"/>
  <c r="BQL24" i="14" s="1"/>
  <c r="BQP24" i="14" s="1"/>
  <c r="BQT24" i="14" s="1"/>
  <c r="BQX24" i="14" s="1"/>
  <c r="BRB24" i="14" s="1"/>
  <c r="BRF24" i="14" s="1"/>
  <c r="BRJ24" i="14" s="1"/>
  <c r="BRN24" i="14" s="1"/>
  <c r="BRR24" i="14" s="1"/>
  <c r="BRV24" i="14" s="1"/>
  <c r="BRZ24" i="14" s="1"/>
  <c r="BSD24" i="14" s="1"/>
  <c r="BSH24" i="14" s="1"/>
  <c r="BSL24" i="14" s="1"/>
  <c r="BSP24" i="14" s="1"/>
  <c r="BST24" i="14" s="1"/>
  <c r="BSX24" i="14" s="1"/>
  <c r="BTB24" i="14" s="1"/>
  <c r="BTF24" i="14" s="1"/>
  <c r="BTJ24" i="14" s="1"/>
  <c r="BTN24" i="14" s="1"/>
  <c r="BTR24" i="14" s="1"/>
  <c r="BTV24" i="14" s="1"/>
  <c r="BTZ24" i="14" s="1"/>
  <c r="BUD24" i="14" s="1"/>
  <c r="BUH24" i="14" s="1"/>
  <c r="BUL24" i="14" s="1"/>
  <c r="BUP24" i="14" s="1"/>
  <c r="BUT24" i="14" s="1"/>
  <c r="BUX24" i="14" s="1"/>
  <c r="BVB24" i="14" s="1"/>
  <c r="BVF24" i="14" s="1"/>
  <c r="BVJ24" i="14" s="1"/>
  <c r="BVN24" i="14" s="1"/>
  <c r="BVR24" i="14" s="1"/>
  <c r="BVV24" i="14" s="1"/>
  <c r="BVZ24" i="14" s="1"/>
  <c r="BWD24" i="14" s="1"/>
  <c r="BWH24" i="14" s="1"/>
  <c r="BWL24" i="14" s="1"/>
  <c r="BWP24" i="14" s="1"/>
  <c r="BWT24" i="14" s="1"/>
  <c r="BWX24" i="14" s="1"/>
  <c r="BXB24" i="14" s="1"/>
  <c r="BXF24" i="14" s="1"/>
  <c r="BXJ24" i="14" s="1"/>
  <c r="BXN24" i="14" s="1"/>
  <c r="BXR24" i="14" s="1"/>
  <c r="BXV24" i="14" s="1"/>
  <c r="BXZ24" i="14" s="1"/>
  <c r="BYD24" i="14" s="1"/>
  <c r="BYH24" i="14" s="1"/>
  <c r="BYL24" i="14" s="1"/>
  <c r="BYP24" i="14" s="1"/>
  <c r="BYT24" i="14" s="1"/>
  <c r="BYX24" i="14" s="1"/>
  <c r="BZB24" i="14" s="1"/>
  <c r="BZF24" i="14" s="1"/>
  <c r="BZJ24" i="14" s="1"/>
  <c r="BZN24" i="14" s="1"/>
  <c r="BZR24" i="14" s="1"/>
  <c r="BZV24" i="14" s="1"/>
  <c r="BZZ24" i="14" s="1"/>
  <c r="CAD24" i="14" s="1"/>
  <c r="CAH24" i="14" s="1"/>
  <c r="CAL24" i="14" s="1"/>
  <c r="CAP24" i="14" s="1"/>
  <c r="CAT24" i="14" s="1"/>
  <c r="CAX24" i="14" s="1"/>
  <c r="CBB24" i="14" s="1"/>
  <c r="CBF24" i="14" s="1"/>
  <c r="CBJ24" i="14" s="1"/>
  <c r="CBN24" i="14" s="1"/>
  <c r="CBR24" i="14" s="1"/>
  <c r="CBV24" i="14" s="1"/>
  <c r="CBZ24" i="14" s="1"/>
  <c r="CCD24" i="14" s="1"/>
  <c r="CCH24" i="14" s="1"/>
  <c r="CCL24" i="14" s="1"/>
  <c r="CCP24" i="14" s="1"/>
  <c r="CCT24" i="14" s="1"/>
  <c r="CCX24" i="14" s="1"/>
  <c r="CDB24" i="14" s="1"/>
  <c r="CDF24" i="14" s="1"/>
  <c r="CDJ24" i="14" s="1"/>
  <c r="CDN24" i="14" s="1"/>
  <c r="CDR24" i="14" s="1"/>
  <c r="CDV24" i="14" s="1"/>
  <c r="CDZ24" i="14" s="1"/>
  <c r="CED24" i="14" s="1"/>
  <c r="CEH24" i="14" s="1"/>
  <c r="CEL24" i="14" s="1"/>
  <c r="CEP24" i="14" s="1"/>
  <c r="CET24" i="14" s="1"/>
  <c r="CEX24" i="14" s="1"/>
  <c r="CFB24" i="14" s="1"/>
  <c r="CFF24" i="14" s="1"/>
  <c r="CFJ24" i="14" s="1"/>
  <c r="CFN24" i="14" s="1"/>
  <c r="CFR24" i="14" s="1"/>
  <c r="CFV24" i="14" s="1"/>
  <c r="CFZ24" i="14" s="1"/>
  <c r="CGD24" i="14" s="1"/>
  <c r="CGH24" i="14" s="1"/>
  <c r="CGL24" i="14" s="1"/>
  <c r="CGP24" i="14" s="1"/>
  <c r="CGT24" i="14" s="1"/>
  <c r="CGX24" i="14" s="1"/>
  <c r="CHB24" i="14" s="1"/>
  <c r="CHF24" i="14" s="1"/>
  <c r="CHJ24" i="14" s="1"/>
  <c r="CHN24" i="14" s="1"/>
  <c r="CHR24" i="14" s="1"/>
  <c r="CHV24" i="14" s="1"/>
  <c r="CHZ24" i="14" s="1"/>
  <c r="CID24" i="14" s="1"/>
  <c r="CIH24" i="14" s="1"/>
  <c r="CIL24" i="14" s="1"/>
  <c r="CIP24" i="14" s="1"/>
  <c r="CIT24" i="14" s="1"/>
  <c r="CIX24" i="14" s="1"/>
  <c r="CJB24" i="14" s="1"/>
  <c r="CJF24" i="14" s="1"/>
  <c r="CJJ24" i="14" s="1"/>
  <c r="CJN24" i="14" s="1"/>
  <c r="CJR24" i="14" s="1"/>
  <c r="CJV24" i="14" s="1"/>
  <c r="CJZ24" i="14" s="1"/>
  <c r="CKD24" i="14" s="1"/>
  <c r="CKH24" i="14" s="1"/>
  <c r="CKL24" i="14" s="1"/>
  <c r="CKP24" i="14" s="1"/>
  <c r="CKT24" i="14" s="1"/>
  <c r="CKX24" i="14" s="1"/>
  <c r="CLB24" i="14" s="1"/>
  <c r="CLF24" i="14" s="1"/>
  <c r="CLJ24" i="14" s="1"/>
  <c r="CLN24" i="14" s="1"/>
  <c r="CLR24" i="14" s="1"/>
  <c r="CLV24" i="14" s="1"/>
  <c r="CLZ24" i="14" s="1"/>
  <c r="CMD24" i="14" s="1"/>
  <c r="CMH24" i="14" s="1"/>
  <c r="CML24" i="14" s="1"/>
  <c r="CMP24" i="14" s="1"/>
  <c r="CMT24" i="14" s="1"/>
  <c r="CMX24" i="14" s="1"/>
  <c r="CNB24" i="14" s="1"/>
  <c r="CNF24" i="14" s="1"/>
  <c r="CNJ24" i="14" s="1"/>
  <c r="CNN24" i="14" s="1"/>
  <c r="CNR24" i="14" s="1"/>
  <c r="CNV24" i="14" s="1"/>
  <c r="CNZ24" i="14" s="1"/>
  <c r="COD24" i="14" s="1"/>
  <c r="COH24" i="14" s="1"/>
  <c r="COL24" i="14" s="1"/>
  <c r="COP24" i="14" s="1"/>
  <c r="COT24" i="14" s="1"/>
  <c r="COX24" i="14" s="1"/>
  <c r="CPB24" i="14" s="1"/>
  <c r="CPF24" i="14" s="1"/>
  <c r="CPJ24" i="14" s="1"/>
  <c r="CPN24" i="14" s="1"/>
  <c r="CPR24" i="14" s="1"/>
  <c r="CPV24" i="14" s="1"/>
  <c r="CPZ24" i="14" s="1"/>
  <c r="CQD24" i="14" s="1"/>
  <c r="CQH24" i="14" s="1"/>
  <c r="CQL24" i="14" s="1"/>
  <c r="CQP24" i="14" s="1"/>
  <c r="CQT24" i="14" s="1"/>
  <c r="CQX24" i="14" s="1"/>
  <c r="CRB24" i="14" s="1"/>
  <c r="CRF24" i="14" s="1"/>
  <c r="CRJ24" i="14" s="1"/>
  <c r="CRN24" i="14" s="1"/>
  <c r="CRR24" i="14" s="1"/>
  <c r="CRV24" i="14" s="1"/>
  <c r="CRZ24" i="14" s="1"/>
  <c r="CSD24" i="14" s="1"/>
  <c r="CSH24" i="14" s="1"/>
  <c r="CSL24" i="14" s="1"/>
  <c r="CSP24" i="14" s="1"/>
  <c r="CST24" i="14" s="1"/>
  <c r="CSX24" i="14" s="1"/>
  <c r="CTB24" i="14" s="1"/>
  <c r="CTF24" i="14" s="1"/>
  <c r="CTJ24" i="14" s="1"/>
  <c r="CTN24" i="14" s="1"/>
  <c r="CTR24" i="14" s="1"/>
  <c r="CTV24" i="14" s="1"/>
  <c r="CTZ24" i="14" s="1"/>
  <c r="CUD24" i="14" s="1"/>
  <c r="CUH24" i="14" s="1"/>
  <c r="CUL24" i="14" s="1"/>
  <c r="CUP24" i="14" s="1"/>
  <c r="CUT24" i="14" s="1"/>
  <c r="CUX24" i="14" s="1"/>
  <c r="CVB24" i="14" s="1"/>
  <c r="CVF24" i="14" s="1"/>
  <c r="CVJ24" i="14" s="1"/>
  <c r="CVN24" i="14" s="1"/>
  <c r="CVR24" i="14" s="1"/>
  <c r="CVV24" i="14" s="1"/>
  <c r="CVZ24" i="14" s="1"/>
  <c r="CWD24" i="14" s="1"/>
  <c r="CWH24" i="14" s="1"/>
  <c r="CWL24" i="14" s="1"/>
  <c r="CWP24" i="14" s="1"/>
  <c r="CWT24" i="14" s="1"/>
  <c r="CWX24" i="14" s="1"/>
  <c r="CXB24" i="14" s="1"/>
  <c r="CXF24" i="14" s="1"/>
  <c r="CXJ24" i="14" s="1"/>
  <c r="CXN24" i="14" s="1"/>
  <c r="CXR24" i="14" s="1"/>
  <c r="CXV24" i="14" s="1"/>
  <c r="CXZ24" i="14" s="1"/>
  <c r="CYD24" i="14" s="1"/>
  <c r="CYH24" i="14" s="1"/>
  <c r="CYL24" i="14" s="1"/>
  <c r="CYP24" i="14" s="1"/>
  <c r="CYT24" i="14" s="1"/>
  <c r="CYX24" i="14" s="1"/>
  <c r="CZB24" i="14" s="1"/>
  <c r="CZF24" i="14" s="1"/>
  <c r="CZJ24" i="14" s="1"/>
  <c r="CZN24" i="14" s="1"/>
  <c r="CZR24" i="14" s="1"/>
  <c r="CZV24" i="14" s="1"/>
  <c r="CZZ24" i="14" s="1"/>
  <c r="DAD24" i="14" s="1"/>
  <c r="DAH24" i="14" s="1"/>
  <c r="DAL24" i="14" s="1"/>
  <c r="DAP24" i="14" s="1"/>
  <c r="DAT24" i="14" s="1"/>
  <c r="DAX24" i="14" s="1"/>
  <c r="DBB24" i="14" s="1"/>
  <c r="DBF24" i="14" s="1"/>
  <c r="DBJ24" i="14" s="1"/>
  <c r="DBN24" i="14" s="1"/>
  <c r="DBR24" i="14" s="1"/>
  <c r="DBV24" i="14" s="1"/>
  <c r="DBZ24" i="14" s="1"/>
  <c r="DCD24" i="14" s="1"/>
  <c r="DCH24" i="14" s="1"/>
  <c r="DCL24" i="14" s="1"/>
  <c r="DCP24" i="14" s="1"/>
  <c r="DCT24" i="14" s="1"/>
  <c r="DCX24" i="14" s="1"/>
  <c r="DDB24" i="14" s="1"/>
  <c r="DDF24" i="14" s="1"/>
  <c r="DDJ24" i="14" s="1"/>
  <c r="DDN24" i="14" s="1"/>
  <c r="DDR24" i="14" s="1"/>
  <c r="DDV24" i="14" s="1"/>
  <c r="DDZ24" i="14" s="1"/>
  <c r="DED24" i="14" s="1"/>
  <c r="DEH24" i="14" s="1"/>
  <c r="DEL24" i="14" s="1"/>
  <c r="DEP24" i="14" s="1"/>
  <c r="DET24" i="14" s="1"/>
  <c r="DEX24" i="14" s="1"/>
  <c r="DFB24" i="14" s="1"/>
  <c r="DFF24" i="14" s="1"/>
  <c r="DFJ24" i="14" s="1"/>
  <c r="DFN24" i="14" s="1"/>
  <c r="DFR24" i="14" s="1"/>
  <c r="DFV24" i="14" s="1"/>
  <c r="DFZ24" i="14" s="1"/>
  <c r="DGD24" i="14" s="1"/>
  <c r="DGH24" i="14" s="1"/>
  <c r="DGL24" i="14" s="1"/>
  <c r="DGP24" i="14" s="1"/>
  <c r="DGT24" i="14" s="1"/>
  <c r="DGX24" i="14" s="1"/>
  <c r="DHB24" i="14" s="1"/>
  <c r="DHF24" i="14" s="1"/>
  <c r="DHJ24" i="14" s="1"/>
  <c r="DHN24" i="14" s="1"/>
  <c r="DHR24" i="14" s="1"/>
  <c r="DHV24" i="14" s="1"/>
  <c r="DHZ24" i="14" s="1"/>
  <c r="DID24" i="14" s="1"/>
  <c r="DIH24" i="14" s="1"/>
  <c r="DIL24" i="14" s="1"/>
  <c r="DIP24" i="14" s="1"/>
  <c r="DIT24" i="14" s="1"/>
  <c r="DIX24" i="14" s="1"/>
  <c r="DJB24" i="14" s="1"/>
  <c r="DJF24" i="14" s="1"/>
  <c r="DJJ24" i="14" s="1"/>
  <c r="DJN24" i="14" s="1"/>
  <c r="DJR24" i="14" s="1"/>
  <c r="DJV24" i="14" s="1"/>
  <c r="DJZ24" i="14" s="1"/>
  <c r="DKD24" i="14" s="1"/>
  <c r="DKH24" i="14" s="1"/>
  <c r="DKL24" i="14" s="1"/>
  <c r="DKP24" i="14" s="1"/>
  <c r="DKT24" i="14" s="1"/>
  <c r="DKX24" i="14" s="1"/>
  <c r="DLB24" i="14" s="1"/>
  <c r="DLF24" i="14" s="1"/>
  <c r="DLJ24" i="14" s="1"/>
  <c r="DLN24" i="14" s="1"/>
  <c r="DLR24" i="14" s="1"/>
  <c r="DLV24" i="14" s="1"/>
  <c r="DLZ24" i="14" s="1"/>
  <c r="DMD24" i="14" s="1"/>
  <c r="DMH24" i="14" s="1"/>
  <c r="DML24" i="14" s="1"/>
  <c r="DMP24" i="14" s="1"/>
  <c r="DMT24" i="14" s="1"/>
  <c r="DMX24" i="14" s="1"/>
  <c r="DNB24" i="14" s="1"/>
  <c r="DNF24" i="14" s="1"/>
  <c r="DNJ24" i="14" s="1"/>
  <c r="DNN24" i="14" s="1"/>
  <c r="DNR24" i="14" s="1"/>
  <c r="DNV24" i="14" s="1"/>
  <c r="DNZ24" i="14" s="1"/>
  <c r="DOD24" i="14" s="1"/>
  <c r="DOH24" i="14" s="1"/>
  <c r="DOL24" i="14" s="1"/>
  <c r="DOP24" i="14" s="1"/>
  <c r="DOT24" i="14" s="1"/>
  <c r="DOX24" i="14" s="1"/>
  <c r="DPB24" i="14" s="1"/>
  <c r="DPF24" i="14" s="1"/>
  <c r="DPJ24" i="14" s="1"/>
  <c r="DPN24" i="14" s="1"/>
  <c r="DPR24" i="14" s="1"/>
  <c r="DPV24" i="14" s="1"/>
  <c r="DPZ24" i="14" s="1"/>
  <c r="DQD24" i="14" s="1"/>
  <c r="DQH24" i="14" s="1"/>
  <c r="DQL24" i="14" s="1"/>
  <c r="DQP24" i="14" s="1"/>
  <c r="DQT24" i="14" s="1"/>
  <c r="DQX24" i="14" s="1"/>
  <c r="DRB24" i="14" s="1"/>
  <c r="DRF24" i="14" s="1"/>
  <c r="DRJ24" i="14" s="1"/>
  <c r="DRN24" i="14" s="1"/>
  <c r="DRR24" i="14" s="1"/>
  <c r="DRV24" i="14" s="1"/>
  <c r="DRZ24" i="14" s="1"/>
  <c r="DSD24" i="14" s="1"/>
  <c r="DSH24" i="14" s="1"/>
  <c r="DSL24" i="14" s="1"/>
  <c r="DSP24" i="14" s="1"/>
  <c r="DST24" i="14" s="1"/>
  <c r="DSX24" i="14" s="1"/>
  <c r="DTB24" i="14" s="1"/>
  <c r="DTF24" i="14" s="1"/>
  <c r="DTJ24" i="14" s="1"/>
  <c r="DTN24" i="14" s="1"/>
  <c r="DTR24" i="14" s="1"/>
  <c r="DTV24" i="14" s="1"/>
  <c r="DTZ24" i="14" s="1"/>
  <c r="DUD24" i="14" s="1"/>
  <c r="DUH24" i="14" s="1"/>
  <c r="DUL24" i="14" s="1"/>
  <c r="DUP24" i="14" s="1"/>
  <c r="DUT24" i="14" s="1"/>
  <c r="DUX24" i="14" s="1"/>
  <c r="DVB24" i="14" s="1"/>
  <c r="DVF24" i="14" s="1"/>
  <c r="DVJ24" i="14" s="1"/>
  <c r="DVN24" i="14" s="1"/>
  <c r="DVR24" i="14" s="1"/>
  <c r="DVV24" i="14" s="1"/>
  <c r="DVZ24" i="14" s="1"/>
  <c r="DWD24" i="14" s="1"/>
  <c r="DWH24" i="14" s="1"/>
  <c r="DWL24" i="14" s="1"/>
  <c r="DWP24" i="14" s="1"/>
  <c r="DWT24" i="14" s="1"/>
  <c r="DWX24" i="14" s="1"/>
  <c r="DXB24" i="14" s="1"/>
  <c r="DXF24" i="14" s="1"/>
  <c r="DXJ24" i="14" s="1"/>
  <c r="DXN24" i="14" s="1"/>
  <c r="DXR24" i="14" s="1"/>
  <c r="DXV24" i="14" s="1"/>
  <c r="DXZ24" i="14" s="1"/>
  <c r="DYD24" i="14" s="1"/>
  <c r="DYH24" i="14" s="1"/>
  <c r="DYL24" i="14" s="1"/>
  <c r="DYP24" i="14" s="1"/>
  <c r="DYT24" i="14" s="1"/>
  <c r="DYX24" i="14" s="1"/>
  <c r="DZB24" i="14" s="1"/>
  <c r="DZF24" i="14" s="1"/>
  <c r="DZJ24" i="14" s="1"/>
  <c r="DZN24" i="14" s="1"/>
  <c r="DZR24" i="14" s="1"/>
  <c r="DZV24" i="14" s="1"/>
  <c r="DZZ24" i="14" s="1"/>
  <c r="EAD24" i="14" s="1"/>
  <c r="EAH24" i="14" s="1"/>
  <c r="EAL24" i="14" s="1"/>
  <c r="EAP24" i="14" s="1"/>
  <c r="EAT24" i="14" s="1"/>
  <c r="EAX24" i="14" s="1"/>
  <c r="EBB24" i="14" s="1"/>
  <c r="EBF24" i="14" s="1"/>
  <c r="EBJ24" i="14" s="1"/>
  <c r="EBN24" i="14" s="1"/>
  <c r="EBR24" i="14" s="1"/>
  <c r="EBV24" i="14" s="1"/>
  <c r="EBZ24" i="14" s="1"/>
  <c r="ECD24" i="14" s="1"/>
  <c r="ECH24" i="14" s="1"/>
  <c r="ECL24" i="14" s="1"/>
  <c r="ECP24" i="14" s="1"/>
  <c r="ECT24" i="14" s="1"/>
  <c r="ECX24" i="14" s="1"/>
  <c r="EDB24" i="14" s="1"/>
  <c r="EDF24" i="14" s="1"/>
  <c r="EDJ24" i="14" s="1"/>
  <c r="EDN24" i="14" s="1"/>
  <c r="EDR24" i="14" s="1"/>
  <c r="EDV24" i="14" s="1"/>
  <c r="EDZ24" i="14" s="1"/>
  <c r="EED24" i="14" s="1"/>
  <c r="EEH24" i="14" s="1"/>
  <c r="EEL24" i="14" s="1"/>
  <c r="EEP24" i="14" s="1"/>
  <c r="EET24" i="14" s="1"/>
  <c r="EEX24" i="14" s="1"/>
  <c r="EFB24" i="14" s="1"/>
  <c r="EFF24" i="14" s="1"/>
  <c r="EFJ24" i="14" s="1"/>
  <c r="EFN24" i="14" s="1"/>
  <c r="EFR24" i="14" s="1"/>
  <c r="EFV24" i="14" s="1"/>
  <c r="EFZ24" i="14" s="1"/>
  <c r="EGD24" i="14" s="1"/>
  <c r="EGH24" i="14" s="1"/>
  <c r="EGL24" i="14" s="1"/>
  <c r="EGP24" i="14" s="1"/>
  <c r="EGT24" i="14" s="1"/>
  <c r="EGX24" i="14" s="1"/>
  <c r="EHB24" i="14" s="1"/>
  <c r="EHF24" i="14" s="1"/>
  <c r="EHJ24" i="14" s="1"/>
  <c r="EHN24" i="14" s="1"/>
  <c r="EHR24" i="14" s="1"/>
  <c r="EHV24" i="14" s="1"/>
  <c r="EHZ24" i="14" s="1"/>
  <c r="EID24" i="14" s="1"/>
  <c r="EIH24" i="14" s="1"/>
  <c r="EIL24" i="14" s="1"/>
  <c r="EIP24" i="14" s="1"/>
  <c r="EIT24" i="14" s="1"/>
  <c r="EIX24" i="14" s="1"/>
  <c r="EJB24" i="14" s="1"/>
  <c r="EJF24" i="14" s="1"/>
  <c r="EJJ24" i="14" s="1"/>
  <c r="EJN24" i="14" s="1"/>
  <c r="EJR24" i="14" s="1"/>
  <c r="EJV24" i="14" s="1"/>
  <c r="EJZ24" i="14" s="1"/>
  <c r="EKD24" i="14" s="1"/>
  <c r="EKH24" i="14" s="1"/>
  <c r="EKL24" i="14" s="1"/>
  <c r="EKP24" i="14" s="1"/>
  <c r="EKT24" i="14" s="1"/>
  <c r="EKX24" i="14" s="1"/>
  <c r="ELB24" i="14" s="1"/>
  <c r="ELF24" i="14" s="1"/>
  <c r="ELJ24" i="14" s="1"/>
  <c r="ELN24" i="14" s="1"/>
  <c r="ELR24" i="14" s="1"/>
  <c r="ELV24" i="14" s="1"/>
  <c r="ELZ24" i="14" s="1"/>
  <c r="EMD24" i="14" s="1"/>
  <c r="EMH24" i="14" s="1"/>
  <c r="EML24" i="14" s="1"/>
  <c r="EMP24" i="14" s="1"/>
  <c r="EMT24" i="14" s="1"/>
  <c r="EMX24" i="14" s="1"/>
  <c r="ENB24" i="14" s="1"/>
  <c r="ENF24" i="14" s="1"/>
  <c r="ENJ24" i="14" s="1"/>
  <c r="ENN24" i="14" s="1"/>
  <c r="ENR24" i="14" s="1"/>
  <c r="ENV24" i="14" s="1"/>
  <c r="ENZ24" i="14" s="1"/>
  <c r="EOD24" i="14" s="1"/>
  <c r="EOH24" i="14" s="1"/>
  <c r="EOL24" i="14" s="1"/>
  <c r="EOP24" i="14" s="1"/>
  <c r="EOT24" i="14" s="1"/>
  <c r="EOX24" i="14" s="1"/>
  <c r="EPB24" i="14" s="1"/>
  <c r="EPF24" i="14" s="1"/>
  <c r="EPJ24" i="14" s="1"/>
  <c r="EPN24" i="14" s="1"/>
  <c r="EPR24" i="14" s="1"/>
  <c r="EPV24" i="14" s="1"/>
  <c r="EPZ24" i="14" s="1"/>
  <c r="EQD24" i="14" s="1"/>
  <c r="EQH24" i="14" s="1"/>
  <c r="EQL24" i="14" s="1"/>
  <c r="EQP24" i="14" s="1"/>
  <c r="EQT24" i="14" s="1"/>
  <c r="EQX24" i="14" s="1"/>
  <c r="ERB24" i="14" s="1"/>
  <c r="ERF24" i="14" s="1"/>
  <c r="ERJ24" i="14" s="1"/>
  <c r="ERN24" i="14" s="1"/>
  <c r="ERR24" i="14" s="1"/>
  <c r="ERV24" i="14" s="1"/>
  <c r="ERZ24" i="14" s="1"/>
  <c r="ESD24" i="14" s="1"/>
  <c r="ESH24" i="14" s="1"/>
  <c r="ESL24" i="14" s="1"/>
  <c r="ESP24" i="14" s="1"/>
  <c r="EST24" i="14" s="1"/>
  <c r="ESX24" i="14" s="1"/>
  <c r="ETB24" i="14" s="1"/>
  <c r="ETF24" i="14" s="1"/>
  <c r="ETJ24" i="14" s="1"/>
  <c r="ETN24" i="14" s="1"/>
  <c r="ETR24" i="14" s="1"/>
  <c r="ETV24" i="14" s="1"/>
  <c r="ETZ24" i="14" s="1"/>
  <c r="EUD24" i="14" s="1"/>
  <c r="EUH24" i="14" s="1"/>
  <c r="EUL24" i="14" s="1"/>
  <c r="EUP24" i="14" s="1"/>
  <c r="EUT24" i="14" s="1"/>
  <c r="EUX24" i="14" s="1"/>
  <c r="EVB24" i="14" s="1"/>
  <c r="EVF24" i="14" s="1"/>
  <c r="EVJ24" i="14" s="1"/>
  <c r="EVN24" i="14" s="1"/>
  <c r="EVR24" i="14" s="1"/>
  <c r="EVV24" i="14" s="1"/>
  <c r="EVZ24" i="14" s="1"/>
  <c r="EWD24" i="14" s="1"/>
  <c r="EWH24" i="14" s="1"/>
  <c r="EWL24" i="14" s="1"/>
  <c r="EWP24" i="14" s="1"/>
  <c r="EWT24" i="14" s="1"/>
  <c r="EWX24" i="14" s="1"/>
  <c r="EXB24" i="14" s="1"/>
  <c r="EXF24" i="14" s="1"/>
  <c r="EXJ24" i="14" s="1"/>
  <c r="EXN24" i="14" s="1"/>
  <c r="EXR24" i="14" s="1"/>
  <c r="EXV24" i="14" s="1"/>
  <c r="EXZ24" i="14" s="1"/>
  <c r="EYD24" i="14" s="1"/>
  <c r="EYH24" i="14" s="1"/>
  <c r="EYL24" i="14" s="1"/>
  <c r="EYP24" i="14" s="1"/>
  <c r="EYT24" i="14" s="1"/>
  <c r="EYX24" i="14" s="1"/>
  <c r="EZB24" i="14" s="1"/>
  <c r="EZF24" i="14" s="1"/>
  <c r="EZJ24" i="14" s="1"/>
  <c r="EZN24" i="14" s="1"/>
  <c r="EZR24" i="14" s="1"/>
  <c r="EZV24" i="14" s="1"/>
  <c r="EZZ24" i="14" s="1"/>
  <c r="FAD24" i="14" s="1"/>
  <c r="FAH24" i="14" s="1"/>
  <c r="FAL24" i="14" s="1"/>
  <c r="FAP24" i="14" s="1"/>
  <c r="FAT24" i="14" s="1"/>
  <c r="FAX24" i="14" s="1"/>
  <c r="FBB24" i="14" s="1"/>
  <c r="FBF24" i="14" s="1"/>
  <c r="FBJ24" i="14" s="1"/>
  <c r="FBN24" i="14" s="1"/>
  <c r="FBR24" i="14" s="1"/>
  <c r="FBV24" i="14" s="1"/>
  <c r="FBZ24" i="14" s="1"/>
  <c r="FCD24" i="14" s="1"/>
  <c r="FCH24" i="14" s="1"/>
  <c r="FCL24" i="14" s="1"/>
  <c r="FCP24" i="14" s="1"/>
  <c r="FCT24" i="14" s="1"/>
  <c r="FCX24" i="14" s="1"/>
  <c r="FDB24" i="14" s="1"/>
  <c r="FDF24" i="14" s="1"/>
  <c r="FDJ24" i="14" s="1"/>
  <c r="FDN24" i="14" s="1"/>
  <c r="FDR24" i="14" s="1"/>
  <c r="FDV24" i="14" s="1"/>
  <c r="FDZ24" i="14" s="1"/>
  <c r="FED24" i="14" s="1"/>
  <c r="FEH24" i="14" s="1"/>
  <c r="FEL24" i="14" s="1"/>
  <c r="FEP24" i="14" s="1"/>
  <c r="FET24" i="14" s="1"/>
  <c r="FEX24" i="14" s="1"/>
  <c r="FFB24" i="14" s="1"/>
  <c r="FFF24" i="14" s="1"/>
  <c r="FFJ24" i="14" s="1"/>
  <c r="FFN24" i="14" s="1"/>
  <c r="FFR24" i="14" s="1"/>
  <c r="FFV24" i="14" s="1"/>
  <c r="FFZ24" i="14" s="1"/>
  <c r="FGD24" i="14" s="1"/>
  <c r="FGH24" i="14" s="1"/>
  <c r="FGL24" i="14" s="1"/>
  <c r="FGP24" i="14" s="1"/>
  <c r="FGT24" i="14" s="1"/>
  <c r="FGX24" i="14" s="1"/>
  <c r="FHB24" i="14" s="1"/>
  <c r="FHF24" i="14" s="1"/>
  <c r="FHJ24" i="14" s="1"/>
  <c r="FHN24" i="14" s="1"/>
  <c r="FHR24" i="14" s="1"/>
  <c r="FHV24" i="14" s="1"/>
  <c r="FHZ24" i="14" s="1"/>
  <c r="FID24" i="14" s="1"/>
  <c r="FIH24" i="14" s="1"/>
  <c r="FIL24" i="14" s="1"/>
  <c r="FIP24" i="14" s="1"/>
  <c r="FIT24" i="14" s="1"/>
  <c r="FIX24" i="14" s="1"/>
  <c r="FJB24" i="14" s="1"/>
  <c r="FJF24" i="14" s="1"/>
  <c r="FJJ24" i="14" s="1"/>
  <c r="FJN24" i="14" s="1"/>
  <c r="FJR24" i="14" s="1"/>
  <c r="FJV24" i="14" s="1"/>
  <c r="FJZ24" i="14" s="1"/>
  <c r="FKD24" i="14" s="1"/>
  <c r="FKH24" i="14" s="1"/>
  <c r="FKL24" i="14" s="1"/>
  <c r="FKP24" i="14" s="1"/>
  <c r="FKT24" i="14" s="1"/>
  <c r="FKX24" i="14" s="1"/>
  <c r="FLB24" i="14" s="1"/>
  <c r="FLF24" i="14" s="1"/>
  <c r="FLJ24" i="14" s="1"/>
  <c r="FLN24" i="14" s="1"/>
  <c r="FLR24" i="14" s="1"/>
  <c r="FLV24" i="14" s="1"/>
  <c r="FLZ24" i="14" s="1"/>
  <c r="FMD24" i="14" s="1"/>
  <c r="FMH24" i="14" s="1"/>
  <c r="FML24" i="14" s="1"/>
  <c r="FMP24" i="14" s="1"/>
  <c r="FMT24" i="14" s="1"/>
  <c r="FMX24" i="14" s="1"/>
  <c r="FNB24" i="14" s="1"/>
  <c r="FNF24" i="14" s="1"/>
  <c r="FNJ24" i="14" s="1"/>
  <c r="FNN24" i="14" s="1"/>
  <c r="FNR24" i="14" s="1"/>
  <c r="FNV24" i="14" s="1"/>
  <c r="FNZ24" i="14" s="1"/>
  <c r="FOD24" i="14" s="1"/>
  <c r="FOH24" i="14" s="1"/>
  <c r="FOL24" i="14" s="1"/>
  <c r="FOP24" i="14" s="1"/>
  <c r="FOT24" i="14" s="1"/>
  <c r="FOX24" i="14" s="1"/>
  <c r="FPB24" i="14" s="1"/>
  <c r="FPF24" i="14" s="1"/>
  <c r="FPJ24" i="14" s="1"/>
  <c r="FPN24" i="14" s="1"/>
  <c r="FPR24" i="14" s="1"/>
  <c r="FPV24" i="14" s="1"/>
  <c r="FPZ24" i="14" s="1"/>
  <c r="FQD24" i="14" s="1"/>
  <c r="FQH24" i="14" s="1"/>
  <c r="FQL24" i="14" s="1"/>
  <c r="FQP24" i="14" s="1"/>
  <c r="FQT24" i="14" s="1"/>
  <c r="FQX24" i="14" s="1"/>
  <c r="FRB24" i="14" s="1"/>
  <c r="FRF24" i="14" s="1"/>
  <c r="FRJ24" i="14" s="1"/>
  <c r="FRN24" i="14" s="1"/>
  <c r="FRR24" i="14" s="1"/>
  <c r="FRV24" i="14" s="1"/>
  <c r="FRZ24" i="14" s="1"/>
  <c r="FSD24" i="14" s="1"/>
  <c r="FSH24" i="14" s="1"/>
  <c r="FSL24" i="14" s="1"/>
  <c r="FSP24" i="14" s="1"/>
  <c r="FST24" i="14" s="1"/>
  <c r="FSX24" i="14" s="1"/>
  <c r="FTB24" i="14" s="1"/>
  <c r="FTF24" i="14" s="1"/>
  <c r="FTJ24" i="14" s="1"/>
  <c r="FTN24" i="14" s="1"/>
  <c r="FTR24" i="14" s="1"/>
  <c r="FTV24" i="14" s="1"/>
  <c r="FTZ24" i="14" s="1"/>
  <c r="FUD24" i="14" s="1"/>
  <c r="FUH24" i="14" s="1"/>
  <c r="FUL24" i="14" s="1"/>
  <c r="FUP24" i="14" s="1"/>
  <c r="FUT24" i="14" s="1"/>
  <c r="FUX24" i="14" s="1"/>
  <c r="FVB24" i="14" s="1"/>
  <c r="FVF24" i="14" s="1"/>
  <c r="FVJ24" i="14" s="1"/>
  <c r="FVN24" i="14" s="1"/>
  <c r="FVR24" i="14" s="1"/>
  <c r="FVV24" i="14" s="1"/>
  <c r="FVZ24" i="14" s="1"/>
  <c r="FWD24" i="14" s="1"/>
  <c r="FWH24" i="14" s="1"/>
  <c r="FWL24" i="14" s="1"/>
  <c r="FWP24" i="14" s="1"/>
  <c r="FWT24" i="14" s="1"/>
  <c r="FWX24" i="14" s="1"/>
  <c r="FXB24" i="14" s="1"/>
  <c r="FXF24" i="14" s="1"/>
  <c r="FXJ24" i="14" s="1"/>
  <c r="FXN24" i="14" s="1"/>
  <c r="FXR24" i="14" s="1"/>
  <c r="FXV24" i="14" s="1"/>
  <c r="FXZ24" i="14" s="1"/>
  <c r="FYD24" i="14" s="1"/>
  <c r="FYH24" i="14" s="1"/>
  <c r="FYL24" i="14" s="1"/>
  <c r="FYP24" i="14" s="1"/>
  <c r="FYT24" i="14" s="1"/>
  <c r="FYX24" i="14" s="1"/>
  <c r="FZB24" i="14" s="1"/>
  <c r="FZF24" i="14" s="1"/>
  <c r="FZJ24" i="14" s="1"/>
  <c r="FZN24" i="14" s="1"/>
  <c r="FZR24" i="14" s="1"/>
  <c r="FZV24" i="14" s="1"/>
  <c r="FZZ24" i="14" s="1"/>
  <c r="GAD24" i="14" s="1"/>
  <c r="GAH24" i="14" s="1"/>
  <c r="GAL24" i="14" s="1"/>
  <c r="GAP24" i="14" s="1"/>
  <c r="GAT24" i="14" s="1"/>
  <c r="GAX24" i="14" s="1"/>
  <c r="GBB24" i="14" s="1"/>
  <c r="GBF24" i="14" s="1"/>
  <c r="GBJ24" i="14" s="1"/>
  <c r="GBN24" i="14" s="1"/>
  <c r="GBR24" i="14" s="1"/>
  <c r="GBV24" i="14" s="1"/>
  <c r="GBZ24" i="14" s="1"/>
  <c r="GCD24" i="14" s="1"/>
  <c r="GCH24" i="14" s="1"/>
  <c r="GCL24" i="14" s="1"/>
  <c r="GCP24" i="14" s="1"/>
  <c r="GCT24" i="14" s="1"/>
  <c r="GCX24" i="14" s="1"/>
  <c r="GDB24" i="14" s="1"/>
  <c r="GDF24" i="14" s="1"/>
  <c r="GDJ24" i="14" s="1"/>
  <c r="GDN24" i="14" s="1"/>
  <c r="GDR24" i="14" s="1"/>
  <c r="GDV24" i="14" s="1"/>
  <c r="GDZ24" i="14" s="1"/>
  <c r="GED24" i="14" s="1"/>
  <c r="GEH24" i="14" s="1"/>
  <c r="GEL24" i="14" s="1"/>
  <c r="GEP24" i="14" s="1"/>
  <c r="GET24" i="14" s="1"/>
  <c r="GEX24" i="14" s="1"/>
  <c r="GFB24" i="14" s="1"/>
  <c r="GFF24" i="14" s="1"/>
  <c r="GFJ24" i="14" s="1"/>
  <c r="GFN24" i="14" s="1"/>
  <c r="GFR24" i="14" s="1"/>
  <c r="GFV24" i="14" s="1"/>
  <c r="GFZ24" i="14" s="1"/>
  <c r="GGD24" i="14" s="1"/>
  <c r="GGH24" i="14" s="1"/>
  <c r="GGL24" i="14" s="1"/>
  <c r="GGP24" i="14" s="1"/>
  <c r="GGT24" i="14" s="1"/>
  <c r="GGX24" i="14" s="1"/>
  <c r="GHB24" i="14" s="1"/>
  <c r="GHF24" i="14" s="1"/>
  <c r="GHJ24" i="14" s="1"/>
  <c r="GHN24" i="14" s="1"/>
  <c r="GHR24" i="14" s="1"/>
  <c r="GHV24" i="14" s="1"/>
  <c r="GHZ24" i="14" s="1"/>
  <c r="GID24" i="14" s="1"/>
  <c r="GIH24" i="14" s="1"/>
  <c r="GIL24" i="14" s="1"/>
  <c r="GIP24" i="14" s="1"/>
  <c r="GIT24" i="14" s="1"/>
  <c r="GIX24" i="14" s="1"/>
  <c r="GJB24" i="14" s="1"/>
  <c r="GJF24" i="14" s="1"/>
  <c r="GJJ24" i="14" s="1"/>
  <c r="GJN24" i="14" s="1"/>
  <c r="GJR24" i="14" s="1"/>
  <c r="GJV24" i="14" s="1"/>
  <c r="GJZ24" i="14" s="1"/>
  <c r="GKD24" i="14" s="1"/>
  <c r="GKH24" i="14" s="1"/>
  <c r="GKL24" i="14" s="1"/>
  <c r="GKP24" i="14" s="1"/>
  <c r="GKT24" i="14" s="1"/>
  <c r="GKX24" i="14" s="1"/>
  <c r="GLB24" i="14" s="1"/>
  <c r="GLF24" i="14" s="1"/>
  <c r="GLJ24" i="14" s="1"/>
  <c r="GLN24" i="14" s="1"/>
  <c r="GLR24" i="14" s="1"/>
  <c r="GLV24" i="14" s="1"/>
  <c r="GLZ24" i="14" s="1"/>
  <c r="GMD24" i="14" s="1"/>
  <c r="GMH24" i="14" s="1"/>
  <c r="GML24" i="14" s="1"/>
  <c r="GMP24" i="14" s="1"/>
  <c r="GMT24" i="14" s="1"/>
  <c r="GMX24" i="14" s="1"/>
  <c r="GNB24" i="14" s="1"/>
  <c r="GNF24" i="14" s="1"/>
  <c r="GNJ24" i="14" s="1"/>
  <c r="GNN24" i="14" s="1"/>
  <c r="GNR24" i="14" s="1"/>
  <c r="GNV24" i="14" s="1"/>
  <c r="GNZ24" i="14" s="1"/>
  <c r="GOD24" i="14" s="1"/>
  <c r="GOH24" i="14" s="1"/>
  <c r="GOL24" i="14" s="1"/>
  <c r="GOP24" i="14" s="1"/>
  <c r="GOT24" i="14" s="1"/>
  <c r="GOX24" i="14" s="1"/>
  <c r="GPB24" i="14" s="1"/>
  <c r="GPF24" i="14" s="1"/>
  <c r="GPJ24" i="14" s="1"/>
  <c r="GPN24" i="14" s="1"/>
  <c r="GPR24" i="14" s="1"/>
  <c r="GPV24" i="14" s="1"/>
  <c r="GPZ24" i="14" s="1"/>
  <c r="GQD24" i="14" s="1"/>
  <c r="GQH24" i="14" s="1"/>
  <c r="GQL24" i="14" s="1"/>
  <c r="GQP24" i="14" s="1"/>
  <c r="GQT24" i="14" s="1"/>
  <c r="GQX24" i="14" s="1"/>
  <c r="GRB24" i="14" s="1"/>
  <c r="GRF24" i="14" s="1"/>
  <c r="GRJ24" i="14" s="1"/>
  <c r="GRN24" i="14" s="1"/>
  <c r="GRR24" i="14" s="1"/>
  <c r="GRV24" i="14" s="1"/>
  <c r="GRZ24" i="14" s="1"/>
  <c r="GSD24" i="14" s="1"/>
  <c r="GSH24" i="14" s="1"/>
  <c r="GSL24" i="14" s="1"/>
  <c r="GSP24" i="14" s="1"/>
  <c r="GST24" i="14" s="1"/>
  <c r="GSX24" i="14" s="1"/>
  <c r="GTB24" i="14" s="1"/>
  <c r="GTF24" i="14" s="1"/>
  <c r="GTJ24" i="14" s="1"/>
  <c r="GTN24" i="14" s="1"/>
  <c r="GTR24" i="14" s="1"/>
  <c r="GTV24" i="14" s="1"/>
  <c r="GTZ24" i="14" s="1"/>
  <c r="GUD24" i="14" s="1"/>
  <c r="GUH24" i="14" s="1"/>
  <c r="GUL24" i="14" s="1"/>
  <c r="GUP24" i="14" s="1"/>
  <c r="GUT24" i="14" s="1"/>
  <c r="GUX24" i="14" s="1"/>
  <c r="GVB24" i="14" s="1"/>
  <c r="GVF24" i="14" s="1"/>
  <c r="GVJ24" i="14" s="1"/>
  <c r="GVN24" i="14" s="1"/>
  <c r="GVR24" i="14" s="1"/>
  <c r="GVV24" i="14" s="1"/>
  <c r="GVZ24" i="14" s="1"/>
  <c r="GWD24" i="14" s="1"/>
  <c r="GWH24" i="14" s="1"/>
  <c r="GWL24" i="14" s="1"/>
  <c r="GWP24" i="14" s="1"/>
  <c r="GWT24" i="14" s="1"/>
  <c r="GWX24" i="14" s="1"/>
  <c r="GXB24" i="14" s="1"/>
  <c r="GXF24" i="14" s="1"/>
  <c r="GXJ24" i="14" s="1"/>
  <c r="GXN24" i="14" s="1"/>
  <c r="GXR24" i="14" s="1"/>
  <c r="GXV24" i="14" s="1"/>
  <c r="GXZ24" i="14" s="1"/>
  <c r="GYD24" i="14" s="1"/>
  <c r="GYH24" i="14" s="1"/>
  <c r="GYL24" i="14" s="1"/>
  <c r="GYP24" i="14" s="1"/>
  <c r="GYT24" i="14" s="1"/>
  <c r="GYX24" i="14" s="1"/>
  <c r="GZB24" i="14" s="1"/>
  <c r="GZF24" i="14" s="1"/>
  <c r="GZJ24" i="14" s="1"/>
  <c r="GZN24" i="14" s="1"/>
  <c r="GZR24" i="14" s="1"/>
  <c r="GZV24" i="14" s="1"/>
  <c r="GZZ24" i="14" s="1"/>
  <c r="HAD24" i="14" s="1"/>
  <c r="HAH24" i="14" s="1"/>
  <c r="HAL24" i="14" s="1"/>
  <c r="HAP24" i="14" s="1"/>
  <c r="HAT24" i="14" s="1"/>
  <c r="HAX24" i="14" s="1"/>
  <c r="HBB24" i="14" s="1"/>
  <c r="HBF24" i="14" s="1"/>
  <c r="HBJ24" i="14" s="1"/>
  <c r="HBN24" i="14" s="1"/>
  <c r="HBR24" i="14" s="1"/>
  <c r="HBV24" i="14" s="1"/>
  <c r="HBZ24" i="14" s="1"/>
  <c r="HCD24" i="14" s="1"/>
  <c r="HCH24" i="14" s="1"/>
  <c r="HCL24" i="14" s="1"/>
  <c r="HCP24" i="14" s="1"/>
  <c r="HCT24" i="14" s="1"/>
  <c r="HCX24" i="14" s="1"/>
  <c r="HDB24" i="14" s="1"/>
  <c r="HDF24" i="14" s="1"/>
  <c r="HDJ24" i="14" s="1"/>
  <c r="HDN24" i="14" s="1"/>
  <c r="HDR24" i="14" s="1"/>
  <c r="HDV24" i="14" s="1"/>
  <c r="HDZ24" i="14" s="1"/>
  <c r="HED24" i="14" s="1"/>
  <c r="HEH24" i="14" s="1"/>
  <c r="HEL24" i="14" s="1"/>
  <c r="HEP24" i="14" s="1"/>
  <c r="HET24" i="14" s="1"/>
  <c r="HEX24" i="14" s="1"/>
  <c r="HFB24" i="14" s="1"/>
  <c r="HFF24" i="14" s="1"/>
  <c r="HFJ24" i="14" s="1"/>
  <c r="HFN24" i="14" s="1"/>
  <c r="HFR24" i="14" s="1"/>
  <c r="HFV24" i="14" s="1"/>
  <c r="HFZ24" i="14" s="1"/>
  <c r="HGD24" i="14" s="1"/>
  <c r="HGH24" i="14" s="1"/>
  <c r="HGL24" i="14" s="1"/>
  <c r="HGP24" i="14" s="1"/>
  <c r="HGT24" i="14" s="1"/>
  <c r="HGX24" i="14" s="1"/>
  <c r="HHB24" i="14" s="1"/>
  <c r="HHF24" i="14" s="1"/>
  <c r="HHJ24" i="14" s="1"/>
  <c r="HHN24" i="14" s="1"/>
  <c r="HHR24" i="14" s="1"/>
  <c r="HHV24" i="14" s="1"/>
  <c r="HHZ24" i="14" s="1"/>
  <c r="HID24" i="14" s="1"/>
  <c r="HIH24" i="14" s="1"/>
  <c r="HIL24" i="14" s="1"/>
  <c r="HIP24" i="14" s="1"/>
  <c r="HIT24" i="14" s="1"/>
  <c r="HIX24" i="14" s="1"/>
  <c r="HJB24" i="14" s="1"/>
  <c r="HJF24" i="14" s="1"/>
  <c r="HJJ24" i="14" s="1"/>
  <c r="HJN24" i="14" s="1"/>
  <c r="HJR24" i="14" s="1"/>
  <c r="HJV24" i="14" s="1"/>
  <c r="HJZ24" i="14" s="1"/>
  <c r="HKD24" i="14" s="1"/>
  <c r="HKH24" i="14" s="1"/>
  <c r="HKL24" i="14" s="1"/>
  <c r="HKP24" i="14" s="1"/>
  <c r="HKT24" i="14" s="1"/>
  <c r="HKX24" i="14" s="1"/>
  <c r="HLB24" i="14" s="1"/>
  <c r="HLF24" i="14" s="1"/>
  <c r="HLJ24" i="14" s="1"/>
  <c r="HLN24" i="14" s="1"/>
  <c r="HLR24" i="14" s="1"/>
  <c r="HLV24" i="14" s="1"/>
  <c r="HLZ24" i="14" s="1"/>
  <c r="HMD24" i="14" s="1"/>
  <c r="HMH24" i="14" s="1"/>
  <c r="HML24" i="14" s="1"/>
  <c r="HMP24" i="14" s="1"/>
  <c r="HMT24" i="14" s="1"/>
  <c r="HMX24" i="14" s="1"/>
  <c r="HNB24" i="14" s="1"/>
  <c r="HNF24" i="14" s="1"/>
  <c r="HNJ24" i="14" s="1"/>
  <c r="HNN24" i="14" s="1"/>
  <c r="HNR24" i="14" s="1"/>
  <c r="HNV24" i="14" s="1"/>
  <c r="HNZ24" i="14" s="1"/>
  <c r="HOD24" i="14" s="1"/>
  <c r="HOH24" i="14" s="1"/>
  <c r="HOL24" i="14" s="1"/>
  <c r="HOP24" i="14" s="1"/>
  <c r="HOT24" i="14" s="1"/>
  <c r="HOX24" i="14" s="1"/>
  <c r="HPB24" i="14" s="1"/>
  <c r="HPF24" i="14" s="1"/>
  <c r="HPJ24" i="14" s="1"/>
  <c r="HPN24" i="14" s="1"/>
  <c r="HPR24" i="14" s="1"/>
  <c r="HPV24" i="14" s="1"/>
  <c r="HPZ24" i="14" s="1"/>
  <c r="HQD24" i="14" s="1"/>
  <c r="HQH24" i="14" s="1"/>
  <c r="HQL24" i="14" s="1"/>
  <c r="HQP24" i="14" s="1"/>
  <c r="HQT24" i="14" s="1"/>
  <c r="HQX24" i="14" s="1"/>
  <c r="HRB24" i="14" s="1"/>
  <c r="HRF24" i="14" s="1"/>
  <c r="HRJ24" i="14" s="1"/>
  <c r="HRN24" i="14" s="1"/>
  <c r="HRR24" i="14" s="1"/>
  <c r="HRV24" i="14" s="1"/>
  <c r="HRZ24" i="14" s="1"/>
  <c r="HSD24" i="14" s="1"/>
  <c r="HSH24" i="14" s="1"/>
  <c r="HSL24" i="14" s="1"/>
  <c r="HSP24" i="14" s="1"/>
  <c r="HST24" i="14" s="1"/>
  <c r="HSX24" i="14" s="1"/>
  <c r="HTB24" i="14" s="1"/>
  <c r="HTF24" i="14" s="1"/>
  <c r="HTJ24" i="14" s="1"/>
  <c r="HTN24" i="14" s="1"/>
  <c r="HTR24" i="14" s="1"/>
  <c r="HTV24" i="14" s="1"/>
  <c r="HTZ24" i="14" s="1"/>
  <c r="HUD24" i="14" s="1"/>
  <c r="HUH24" i="14" s="1"/>
  <c r="HUL24" i="14" s="1"/>
  <c r="HUP24" i="14" s="1"/>
  <c r="HUT24" i="14" s="1"/>
  <c r="HUX24" i="14" s="1"/>
  <c r="HVB24" i="14" s="1"/>
  <c r="HVF24" i="14" s="1"/>
  <c r="HVJ24" i="14" s="1"/>
  <c r="HVN24" i="14" s="1"/>
  <c r="HVR24" i="14" s="1"/>
  <c r="HVV24" i="14" s="1"/>
  <c r="HVZ24" i="14" s="1"/>
  <c r="HWD24" i="14" s="1"/>
  <c r="HWH24" i="14" s="1"/>
  <c r="HWL24" i="14" s="1"/>
  <c r="HWP24" i="14" s="1"/>
  <c r="HWT24" i="14" s="1"/>
  <c r="HWX24" i="14" s="1"/>
  <c r="HXB24" i="14" s="1"/>
  <c r="HXF24" i="14" s="1"/>
  <c r="HXJ24" i="14" s="1"/>
  <c r="HXN24" i="14" s="1"/>
  <c r="HXR24" i="14" s="1"/>
  <c r="HXV24" i="14" s="1"/>
  <c r="HXZ24" i="14" s="1"/>
  <c r="HYD24" i="14" s="1"/>
  <c r="HYH24" i="14" s="1"/>
  <c r="HYL24" i="14" s="1"/>
  <c r="HYP24" i="14" s="1"/>
  <c r="HYT24" i="14" s="1"/>
  <c r="HYX24" i="14" s="1"/>
  <c r="HZB24" i="14" s="1"/>
  <c r="HZF24" i="14" s="1"/>
  <c r="HZJ24" i="14" s="1"/>
  <c r="HZN24" i="14" s="1"/>
  <c r="HZR24" i="14" s="1"/>
  <c r="HZV24" i="14" s="1"/>
  <c r="HZZ24" i="14" s="1"/>
  <c r="IAD24" i="14" s="1"/>
  <c r="IAH24" i="14" s="1"/>
  <c r="IAL24" i="14" s="1"/>
  <c r="IAP24" i="14" s="1"/>
  <c r="IAT24" i="14" s="1"/>
  <c r="IAX24" i="14" s="1"/>
  <c r="IBB24" i="14" s="1"/>
  <c r="IBF24" i="14" s="1"/>
  <c r="IBJ24" i="14" s="1"/>
  <c r="IBN24" i="14" s="1"/>
  <c r="IBR24" i="14" s="1"/>
  <c r="IBV24" i="14" s="1"/>
  <c r="IBZ24" i="14" s="1"/>
  <c r="ICD24" i="14" s="1"/>
  <c r="ICH24" i="14" s="1"/>
  <c r="ICL24" i="14" s="1"/>
  <c r="ICP24" i="14" s="1"/>
  <c r="ICT24" i="14" s="1"/>
  <c r="ICX24" i="14" s="1"/>
  <c r="IDB24" i="14" s="1"/>
  <c r="IDF24" i="14" s="1"/>
  <c r="IDJ24" i="14" s="1"/>
  <c r="IDN24" i="14" s="1"/>
  <c r="IDR24" i="14" s="1"/>
  <c r="IDV24" i="14" s="1"/>
  <c r="IDZ24" i="14" s="1"/>
  <c r="IED24" i="14" s="1"/>
  <c r="IEH24" i="14" s="1"/>
  <c r="IEL24" i="14" s="1"/>
  <c r="IEP24" i="14" s="1"/>
  <c r="IET24" i="14" s="1"/>
  <c r="IEX24" i="14" s="1"/>
  <c r="IFB24" i="14" s="1"/>
  <c r="IFF24" i="14" s="1"/>
  <c r="IFJ24" i="14" s="1"/>
  <c r="IFN24" i="14" s="1"/>
  <c r="IFR24" i="14" s="1"/>
  <c r="IFV24" i="14" s="1"/>
  <c r="IFZ24" i="14" s="1"/>
  <c r="IGD24" i="14" s="1"/>
  <c r="IGH24" i="14" s="1"/>
  <c r="IGL24" i="14" s="1"/>
  <c r="IGP24" i="14" s="1"/>
  <c r="IGT24" i="14" s="1"/>
  <c r="IGX24" i="14" s="1"/>
  <c r="IHB24" i="14" s="1"/>
  <c r="IHF24" i="14" s="1"/>
  <c r="IHJ24" i="14" s="1"/>
  <c r="IHN24" i="14" s="1"/>
  <c r="IHR24" i="14" s="1"/>
  <c r="IHV24" i="14" s="1"/>
  <c r="IHZ24" i="14" s="1"/>
  <c r="IID24" i="14" s="1"/>
  <c r="IIH24" i="14" s="1"/>
  <c r="IIL24" i="14" s="1"/>
  <c r="IIP24" i="14" s="1"/>
  <c r="IIT24" i="14" s="1"/>
  <c r="IIX24" i="14" s="1"/>
  <c r="IJB24" i="14" s="1"/>
  <c r="IJF24" i="14" s="1"/>
  <c r="IJJ24" i="14" s="1"/>
  <c r="IJN24" i="14" s="1"/>
  <c r="IJR24" i="14" s="1"/>
  <c r="IJV24" i="14" s="1"/>
  <c r="IJZ24" i="14" s="1"/>
  <c r="IKD24" i="14" s="1"/>
  <c r="IKH24" i="14" s="1"/>
  <c r="IKL24" i="14" s="1"/>
  <c r="IKP24" i="14" s="1"/>
  <c r="IKT24" i="14" s="1"/>
  <c r="IKX24" i="14" s="1"/>
  <c r="ILB24" i="14" s="1"/>
  <c r="ILF24" i="14" s="1"/>
  <c r="ILJ24" i="14" s="1"/>
  <c r="ILN24" i="14" s="1"/>
  <c r="ILR24" i="14" s="1"/>
  <c r="ILV24" i="14" s="1"/>
  <c r="ILZ24" i="14" s="1"/>
  <c r="IMD24" i="14" s="1"/>
  <c r="IMH24" i="14" s="1"/>
  <c r="IML24" i="14" s="1"/>
  <c r="IMP24" i="14" s="1"/>
  <c r="IMT24" i="14" s="1"/>
  <c r="IMX24" i="14" s="1"/>
  <c r="INB24" i="14" s="1"/>
  <c r="INF24" i="14" s="1"/>
  <c r="INJ24" i="14" s="1"/>
  <c r="INN24" i="14" s="1"/>
  <c r="INR24" i="14" s="1"/>
  <c r="INV24" i="14" s="1"/>
  <c r="INZ24" i="14" s="1"/>
  <c r="IOD24" i="14" s="1"/>
  <c r="IOH24" i="14" s="1"/>
  <c r="IOL24" i="14" s="1"/>
  <c r="IOP24" i="14" s="1"/>
  <c r="IOT24" i="14" s="1"/>
  <c r="IOX24" i="14" s="1"/>
  <c r="IPB24" i="14" s="1"/>
  <c r="IPF24" i="14" s="1"/>
  <c r="IPJ24" i="14" s="1"/>
  <c r="IPN24" i="14" s="1"/>
  <c r="IPR24" i="14" s="1"/>
  <c r="IPV24" i="14" s="1"/>
  <c r="IPZ24" i="14" s="1"/>
  <c r="IQD24" i="14" s="1"/>
  <c r="IQH24" i="14" s="1"/>
  <c r="IQL24" i="14" s="1"/>
  <c r="IQP24" i="14" s="1"/>
  <c r="IQT24" i="14" s="1"/>
  <c r="IQX24" i="14" s="1"/>
  <c r="IRB24" i="14" s="1"/>
  <c r="IRF24" i="14" s="1"/>
  <c r="IRJ24" i="14" s="1"/>
  <c r="IRN24" i="14" s="1"/>
  <c r="IRR24" i="14" s="1"/>
  <c r="IRV24" i="14" s="1"/>
  <c r="IRZ24" i="14" s="1"/>
  <c r="ISD24" i="14" s="1"/>
  <c r="ISH24" i="14" s="1"/>
  <c r="ISL24" i="14" s="1"/>
  <c r="ISP24" i="14" s="1"/>
  <c r="IST24" i="14" s="1"/>
  <c r="ISX24" i="14" s="1"/>
  <c r="ITB24" i="14" s="1"/>
  <c r="ITF24" i="14" s="1"/>
  <c r="ITJ24" i="14" s="1"/>
  <c r="ITN24" i="14" s="1"/>
  <c r="ITR24" i="14" s="1"/>
  <c r="ITV24" i="14" s="1"/>
  <c r="ITZ24" i="14" s="1"/>
  <c r="IUD24" i="14" s="1"/>
  <c r="IUH24" i="14" s="1"/>
  <c r="IUL24" i="14" s="1"/>
  <c r="IUP24" i="14" s="1"/>
  <c r="IUT24" i="14" s="1"/>
  <c r="IUX24" i="14" s="1"/>
  <c r="IVB24" i="14" s="1"/>
  <c r="IVF24" i="14" s="1"/>
  <c r="IVJ24" i="14" s="1"/>
  <c r="IVN24" i="14" s="1"/>
  <c r="IVR24" i="14" s="1"/>
  <c r="IVV24" i="14" s="1"/>
  <c r="IVZ24" i="14" s="1"/>
  <c r="IWD24" i="14" s="1"/>
  <c r="IWH24" i="14" s="1"/>
  <c r="IWL24" i="14" s="1"/>
  <c r="IWP24" i="14" s="1"/>
  <c r="IWT24" i="14" s="1"/>
  <c r="IWX24" i="14" s="1"/>
  <c r="IXB24" i="14" s="1"/>
  <c r="IXF24" i="14" s="1"/>
  <c r="IXJ24" i="14" s="1"/>
  <c r="IXN24" i="14" s="1"/>
  <c r="IXR24" i="14" s="1"/>
  <c r="IXV24" i="14" s="1"/>
  <c r="IXZ24" i="14" s="1"/>
  <c r="IYD24" i="14" s="1"/>
  <c r="IYH24" i="14" s="1"/>
  <c r="IYL24" i="14" s="1"/>
  <c r="IYP24" i="14" s="1"/>
  <c r="IYT24" i="14" s="1"/>
  <c r="IYX24" i="14" s="1"/>
  <c r="IZB24" i="14" s="1"/>
  <c r="IZF24" i="14" s="1"/>
  <c r="IZJ24" i="14" s="1"/>
  <c r="IZN24" i="14" s="1"/>
  <c r="IZR24" i="14" s="1"/>
  <c r="IZV24" i="14" s="1"/>
  <c r="IZZ24" i="14" s="1"/>
  <c r="JAD24" i="14" s="1"/>
  <c r="JAH24" i="14" s="1"/>
  <c r="JAL24" i="14" s="1"/>
  <c r="JAP24" i="14" s="1"/>
  <c r="JAT24" i="14" s="1"/>
  <c r="JAX24" i="14" s="1"/>
  <c r="JBB24" i="14" s="1"/>
  <c r="JBF24" i="14" s="1"/>
  <c r="JBJ24" i="14" s="1"/>
  <c r="JBN24" i="14" s="1"/>
  <c r="JBR24" i="14" s="1"/>
  <c r="JBV24" i="14" s="1"/>
  <c r="JBZ24" i="14" s="1"/>
  <c r="JCD24" i="14" s="1"/>
  <c r="JCH24" i="14" s="1"/>
  <c r="JCL24" i="14" s="1"/>
  <c r="JCP24" i="14" s="1"/>
  <c r="JCT24" i="14" s="1"/>
  <c r="JCX24" i="14" s="1"/>
  <c r="JDB24" i="14" s="1"/>
  <c r="JDF24" i="14" s="1"/>
  <c r="JDJ24" i="14" s="1"/>
  <c r="JDN24" i="14" s="1"/>
  <c r="JDR24" i="14" s="1"/>
  <c r="JDV24" i="14" s="1"/>
  <c r="JDZ24" i="14" s="1"/>
  <c r="JED24" i="14" s="1"/>
  <c r="JEH24" i="14" s="1"/>
  <c r="JEL24" i="14" s="1"/>
  <c r="JEP24" i="14" s="1"/>
  <c r="JET24" i="14" s="1"/>
  <c r="JEX24" i="14" s="1"/>
  <c r="JFB24" i="14" s="1"/>
  <c r="JFF24" i="14" s="1"/>
  <c r="JFJ24" i="14" s="1"/>
  <c r="JFN24" i="14" s="1"/>
  <c r="JFR24" i="14" s="1"/>
  <c r="JFV24" i="14" s="1"/>
  <c r="JFZ24" i="14" s="1"/>
  <c r="JGD24" i="14" s="1"/>
  <c r="JGH24" i="14" s="1"/>
  <c r="JGL24" i="14" s="1"/>
  <c r="JGP24" i="14" s="1"/>
  <c r="JGT24" i="14" s="1"/>
  <c r="JGX24" i="14" s="1"/>
  <c r="JHB24" i="14" s="1"/>
  <c r="JHF24" i="14" s="1"/>
  <c r="JHJ24" i="14" s="1"/>
  <c r="JHN24" i="14" s="1"/>
  <c r="JHR24" i="14" s="1"/>
  <c r="JHV24" i="14" s="1"/>
  <c r="JHZ24" i="14" s="1"/>
  <c r="JID24" i="14" s="1"/>
  <c r="JIH24" i="14" s="1"/>
  <c r="JIL24" i="14" s="1"/>
  <c r="JIP24" i="14" s="1"/>
  <c r="JIT24" i="14" s="1"/>
  <c r="JIX24" i="14" s="1"/>
  <c r="JJB24" i="14" s="1"/>
  <c r="JJF24" i="14" s="1"/>
  <c r="JJJ24" i="14" s="1"/>
  <c r="JJN24" i="14" s="1"/>
  <c r="JJR24" i="14" s="1"/>
  <c r="JJV24" i="14" s="1"/>
  <c r="JJZ24" i="14" s="1"/>
  <c r="JKD24" i="14" s="1"/>
  <c r="JKH24" i="14" s="1"/>
  <c r="JKL24" i="14" s="1"/>
  <c r="JKP24" i="14" s="1"/>
  <c r="JKT24" i="14" s="1"/>
  <c r="JKX24" i="14" s="1"/>
  <c r="JLB24" i="14" s="1"/>
  <c r="JLF24" i="14" s="1"/>
  <c r="JLJ24" i="14" s="1"/>
  <c r="JLN24" i="14" s="1"/>
  <c r="JLR24" i="14" s="1"/>
  <c r="JLV24" i="14" s="1"/>
  <c r="JLZ24" i="14" s="1"/>
  <c r="JMD24" i="14" s="1"/>
  <c r="JMH24" i="14" s="1"/>
  <c r="JML24" i="14" s="1"/>
  <c r="JMP24" i="14" s="1"/>
  <c r="JMT24" i="14" s="1"/>
  <c r="JMX24" i="14" s="1"/>
  <c r="JNB24" i="14" s="1"/>
  <c r="JNF24" i="14" s="1"/>
  <c r="JNJ24" i="14" s="1"/>
  <c r="JNN24" i="14" s="1"/>
  <c r="JNR24" i="14" s="1"/>
  <c r="JNV24" i="14" s="1"/>
  <c r="JNZ24" i="14" s="1"/>
  <c r="JOD24" i="14" s="1"/>
  <c r="JOH24" i="14" s="1"/>
  <c r="JOL24" i="14" s="1"/>
  <c r="JOP24" i="14" s="1"/>
  <c r="JOT24" i="14" s="1"/>
  <c r="JOX24" i="14" s="1"/>
  <c r="JPB24" i="14" s="1"/>
  <c r="JPF24" i="14" s="1"/>
  <c r="JPJ24" i="14" s="1"/>
  <c r="JPN24" i="14" s="1"/>
  <c r="JPR24" i="14" s="1"/>
  <c r="JPV24" i="14" s="1"/>
  <c r="JPZ24" i="14" s="1"/>
  <c r="JQD24" i="14" s="1"/>
  <c r="JQH24" i="14" s="1"/>
  <c r="JQL24" i="14" s="1"/>
  <c r="JQP24" i="14" s="1"/>
  <c r="JQT24" i="14" s="1"/>
  <c r="JQX24" i="14" s="1"/>
  <c r="JRB24" i="14" s="1"/>
  <c r="JRF24" i="14" s="1"/>
  <c r="JRJ24" i="14" s="1"/>
  <c r="JRN24" i="14" s="1"/>
  <c r="JRR24" i="14" s="1"/>
  <c r="JRV24" i="14" s="1"/>
  <c r="JRZ24" i="14" s="1"/>
  <c r="JSD24" i="14" s="1"/>
  <c r="JSH24" i="14" s="1"/>
  <c r="JSL24" i="14" s="1"/>
  <c r="JSP24" i="14" s="1"/>
  <c r="JST24" i="14" s="1"/>
  <c r="JSX24" i="14" s="1"/>
  <c r="JTB24" i="14" s="1"/>
  <c r="JTF24" i="14" s="1"/>
  <c r="JTJ24" i="14" s="1"/>
  <c r="JTN24" i="14" s="1"/>
  <c r="JTR24" i="14" s="1"/>
  <c r="JTV24" i="14" s="1"/>
  <c r="JTZ24" i="14" s="1"/>
  <c r="JUD24" i="14" s="1"/>
  <c r="JUH24" i="14" s="1"/>
  <c r="JUL24" i="14" s="1"/>
  <c r="JUP24" i="14" s="1"/>
  <c r="JUT24" i="14" s="1"/>
  <c r="JUX24" i="14" s="1"/>
  <c r="JVB24" i="14" s="1"/>
  <c r="JVF24" i="14" s="1"/>
  <c r="JVJ24" i="14" s="1"/>
  <c r="JVN24" i="14" s="1"/>
  <c r="JVR24" i="14" s="1"/>
  <c r="JVV24" i="14" s="1"/>
  <c r="JVZ24" i="14" s="1"/>
  <c r="JWD24" i="14" s="1"/>
  <c r="JWH24" i="14" s="1"/>
  <c r="JWL24" i="14" s="1"/>
  <c r="JWP24" i="14" s="1"/>
  <c r="JWT24" i="14" s="1"/>
  <c r="JWX24" i="14" s="1"/>
  <c r="JXB24" i="14" s="1"/>
  <c r="JXF24" i="14" s="1"/>
  <c r="JXJ24" i="14" s="1"/>
  <c r="JXN24" i="14" s="1"/>
  <c r="JXR24" i="14" s="1"/>
  <c r="JXV24" i="14" s="1"/>
  <c r="JXZ24" i="14" s="1"/>
  <c r="JYD24" i="14" s="1"/>
  <c r="JYH24" i="14" s="1"/>
  <c r="JYL24" i="14" s="1"/>
  <c r="JYP24" i="14" s="1"/>
  <c r="JYT24" i="14" s="1"/>
  <c r="JYX24" i="14" s="1"/>
  <c r="JZB24" i="14" s="1"/>
  <c r="JZF24" i="14" s="1"/>
  <c r="JZJ24" i="14" s="1"/>
  <c r="JZN24" i="14" s="1"/>
  <c r="JZR24" i="14" s="1"/>
  <c r="JZV24" i="14" s="1"/>
  <c r="JZZ24" i="14" s="1"/>
  <c r="KAD24" i="14" s="1"/>
  <c r="KAH24" i="14" s="1"/>
  <c r="KAL24" i="14" s="1"/>
  <c r="KAP24" i="14" s="1"/>
  <c r="KAT24" i="14" s="1"/>
  <c r="KAX24" i="14" s="1"/>
  <c r="KBB24" i="14" s="1"/>
  <c r="KBF24" i="14" s="1"/>
  <c r="KBJ24" i="14" s="1"/>
  <c r="KBN24" i="14" s="1"/>
  <c r="KBR24" i="14" s="1"/>
  <c r="KBV24" i="14" s="1"/>
  <c r="KBZ24" i="14" s="1"/>
  <c r="KCD24" i="14" s="1"/>
  <c r="KCH24" i="14" s="1"/>
  <c r="KCL24" i="14" s="1"/>
  <c r="KCP24" i="14" s="1"/>
  <c r="KCT24" i="14" s="1"/>
  <c r="KCX24" i="14" s="1"/>
  <c r="KDB24" i="14" s="1"/>
  <c r="KDF24" i="14" s="1"/>
  <c r="KDJ24" i="14" s="1"/>
  <c r="KDN24" i="14" s="1"/>
  <c r="KDR24" i="14" s="1"/>
  <c r="KDV24" i="14" s="1"/>
  <c r="KDZ24" i="14" s="1"/>
  <c r="KED24" i="14" s="1"/>
  <c r="KEH24" i="14" s="1"/>
  <c r="KEL24" i="14" s="1"/>
  <c r="KEP24" i="14" s="1"/>
  <c r="KET24" i="14" s="1"/>
  <c r="KEX24" i="14" s="1"/>
  <c r="KFB24" i="14" s="1"/>
  <c r="KFF24" i="14" s="1"/>
  <c r="KFJ24" i="14" s="1"/>
  <c r="KFN24" i="14" s="1"/>
  <c r="KFR24" i="14" s="1"/>
  <c r="KFV24" i="14" s="1"/>
  <c r="KFZ24" i="14" s="1"/>
  <c r="KGD24" i="14" s="1"/>
  <c r="KGH24" i="14" s="1"/>
  <c r="KGL24" i="14" s="1"/>
  <c r="KGP24" i="14" s="1"/>
  <c r="KGT24" i="14" s="1"/>
  <c r="KGX24" i="14" s="1"/>
  <c r="KHB24" i="14" s="1"/>
  <c r="KHF24" i="14" s="1"/>
  <c r="KHJ24" i="14" s="1"/>
  <c r="KHN24" i="14" s="1"/>
  <c r="KHR24" i="14" s="1"/>
  <c r="KHV24" i="14" s="1"/>
  <c r="KHZ24" i="14" s="1"/>
  <c r="KID24" i="14" s="1"/>
  <c r="KIH24" i="14" s="1"/>
  <c r="KIL24" i="14" s="1"/>
  <c r="KIP24" i="14" s="1"/>
  <c r="KIT24" i="14" s="1"/>
  <c r="KIX24" i="14" s="1"/>
  <c r="KJB24" i="14" s="1"/>
  <c r="KJF24" i="14" s="1"/>
  <c r="KJJ24" i="14" s="1"/>
  <c r="KJN24" i="14" s="1"/>
  <c r="KJR24" i="14" s="1"/>
  <c r="KJV24" i="14" s="1"/>
  <c r="KJZ24" i="14" s="1"/>
  <c r="KKD24" i="14" s="1"/>
  <c r="KKH24" i="14" s="1"/>
  <c r="KKL24" i="14" s="1"/>
  <c r="KKP24" i="14" s="1"/>
  <c r="KKT24" i="14" s="1"/>
  <c r="KKX24" i="14" s="1"/>
  <c r="KLB24" i="14" s="1"/>
  <c r="KLF24" i="14" s="1"/>
  <c r="KLJ24" i="14" s="1"/>
  <c r="KLN24" i="14" s="1"/>
  <c r="KLR24" i="14" s="1"/>
  <c r="KLV24" i="14" s="1"/>
  <c r="KLZ24" i="14" s="1"/>
  <c r="KMD24" i="14" s="1"/>
  <c r="KMH24" i="14" s="1"/>
  <c r="KML24" i="14" s="1"/>
  <c r="KMP24" i="14" s="1"/>
  <c r="KMT24" i="14" s="1"/>
  <c r="KMX24" i="14" s="1"/>
  <c r="KNB24" i="14" s="1"/>
  <c r="KNF24" i="14" s="1"/>
  <c r="KNJ24" i="14" s="1"/>
  <c r="KNN24" i="14" s="1"/>
  <c r="KNR24" i="14" s="1"/>
  <c r="KNV24" i="14" s="1"/>
  <c r="KNZ24" i="14" s="1"/>
  <c r="KOD24" i="14" s="1"/>
  <c r="KOH24" i="14" s="1"/>
  <c r="KOL24" i="14" s="1"/>
  <c r="KOP24" i="14" s="1"/>
  <c r="KOT24" i="14" s="1"/>
  <c r="KOX24" i="14" s="1"/>
  <c r="KPB24" i="14" s="1"/>
  <c r="KPF24" i="14" s="1"/>
  <c r="KPJ24" i="14" s="1"/>
  <c r="KPN24" i="14" s="1"/>
  <c r="KPR24" i="14" s="1"/>
  <c r="KPV24" i="14" s="1"/>
  <c r="KPZ24" i="14" s="1"/>
  <c r="KQD24" i="14" s="1"/>
  <c r="KQH24" i="14" s="1"/>
  <c r="KQL24" i="14" s="1"/>
  <c r="KQP24" i="14" s="1"/>
  <c r="KQT24" i="14" s="1"/>
  <c r="KQX24" i="14" s="1"/>
  <c r="KRB24" i="14" s="1"/>
  <c r="KRF24" i="14" s="1"/>
  <c r="KRJ24" i="14" s="1"/>
  <c r="KRN24" i="14" s="1"/>
  <c r="KRR24" i="14" s="1"/>
  <c r="KRV24" i="14" s="1"/>
  <c r="KRZ24" i="14" s="1"/>
  <c r="KSD24" i="14" s="1"/>
  <c r="KSH24" i="14" s="1"/>
  <c r="KSL24" i="14" s="1"/>
  <c r="KSP24" i="14" s="1"/>
  <c r="KST24" i="14" s="1"/>
  <c r="KSX24" i="14" s="1"/>
  <c r="KTB24" i="14" s="1"/>
  <c r="KTF24" i="14" s="1"/>
  <c r="KTJ24" i="14" s="1"/>
  <c r="KTN24" i="14" s="1"/>
  <c r="KTR24" i="14" s="1"/>
  <c r="KTV24" i="14" s="1"/>
  <c r="KTZ24" i="14" s="1"/>
  <c r="KUD24" i="14" s="1"/>
  <c r="KUH24" i="14" s="1"/>
  <c r="KUL24" i="14" s="1"/>
  <c r="KUP24" i="14" s="1"/>
  <c r="KUT24" i="14" s="1"/>
  <c r="KUX24" i="14" s="1"/>
  <c r="KVB24" i="14" s="1"/>
  <c r="KVF24" i="14" s="1"/>
  <c r="KVJ24" i="14" s="1"/>
  <c r="KVN24" i="14" s="1"/>
  <c r="KVR24" i="14" s="1"/>
  <c r="KVV24" i="14" s="1"/>
  <c r="KVZ24" i="14" s="1"/>
  <c r="KWD24" i="14" s="1"/>
  <c r="KWH24" i="14" s="1"/>
  <c r="KWL24" i="14" s="1"/>
  <c r="KWP24" i="14" s="1"/>
  <c r="KWT24" i="14" s="1"/>
  <c r="KWX24" i="14" s="1"/>
  <c r="KXB24" i="14" s="1"/>
  <c r="KXF24" i="14" s="1"/>
  <c r="KXJ24" i="14" s="1"/>
  <c r="KXN24" i="14" s="1"/>
  <c r="KXR24" i="14" s="1"/>
  <c r="KXV24" i="14" s="1"/>
  <c r="KXZ24" i="14" s="1"/>
  <c r="KYD24" i="14" s="1"/>
  <c r="KYH24" i="14" s="1"/>
  <c r="KYL24" i="14" s="1"/>
  <c r="KYP24" i="14" s="1"/>
  <c r="KYT24" i="14" s="1"/>
  <c r="KYX24" i="14" s="1"/>
  <c r="KZB24" i="14" s="1"/>
  <c r="KZF24" i="14" s="1"/>
  <c r="KZJ24" i="14" s="1"/>
  <c r="KZN24" i="14" s="1"/>
  <c r="KZR24" i="14" s="1"/>
  <c r="KZV24" i="14" s="1"/>
  <c r="KZZ24" i="14" s="1"/>
  <c r="LAD24" i="14" s="1"/>
  <c r="LAH24" i="14" s="1"/>
  <c r="LAL24" i="14" s="1"/>
  <c r="LAP24" i="14" s="1"/>
  <c r="LAT24" i="14" s="1"/>
  <c r="LAX24" i="14" s="1"/>
  <c r="LBB24" i="14" s="1"/>
  <c r="LBF24" i="14" s="1"/>
  <c r="LBJ24" i="14" s="1"/>
  <c r="LBN24" i="14" s="1"/>
  <c r="LBR24" i="14" s="1"/>
  <c r="LBV24" i="14" s="1"/>
  <c r="LBZ24" i="14" s="1"/>
  <c r="LCD24" i="14" s="1"/>
  <c r="LCH24" i="14" s="1"/>
  <c r="LCL24" i="14" s="1"/>
  <c r="LCP24" i="14" s="1"/>
  <c r="LCT24" i="14" s="1"/>
  <c r="LCX24" i="14" s="1"/>
  <c r="LDB24" i="14" s="1"/>
  <c r="LDF24" i="14" s="1"/>
  <c r="LDJ24" i="14" s="1"/>
  <c r="LDN24" i="14" s="1"/>
  <c r="LDR24" i="14" s="1"/>
  <c r="LDV24" i="14" s="1"/>
  <c r="LDZ24" i="14" s="1"/>
  <c r="LED24" i="14" s="1"/>
  <c r="LEH24" i="14" s="1"/>
  <c r="LEL24" i="14" s="1"/>
  <c r="LEP24" i="14" s="1"/>
  <c r="LET24" i="14" s="1"/>
  <c r="LEX24" i="14" s="1"/>
  <c r="LFB24" i="14" s="1"/>
  <c r="LFF24" i="14" s="1"/>
  <c r="LFJ24" i="14" s="1"/>
  <c r="LFN24" i="14" s="1"/>
  <c r="LFR24" i="14" s="1"/>
  <c r="LFV24" i="14" s="1"/>
  <c r="LFZ24" i="14" s="1"/>
  <c r="LGD24" i="14" s="1"/>
  <c r="LGH24" i="14" s="1"/>
  <c r="LGL24" i="14" s="1"/>
  <c r="LGP24" i="14" s="1"/>
  <c r="LGT24" i="14" s="1"/>
  <c r="LGX24" i="14" s="1"/>
  <c r="LHB24" i="14" s="1"/>
  <c r="LHF24" i="14" s="1"/>
  <c r="LHJ24" i="14" s="1"/>
  <c r="LHN24" i="14" s="1"/>
  <c r="LHR24" i="14" s="1"/>
  <c r="LHV24" i="14" s="1"/>
  <c r="LHZ24" i="14" s="1"/>
  <c r="LID24" i="14" s="1"/>
  <c r="LIH24" i="14" s="1"/>
  <c r="LIL24" i="14" s="1"/>
  <c r="LIP24" i="14" s="1"/>
  <c r="LIT24" i="14" s="1"/>
  <c r="LIX24" i="14" s="1"/>
  <c r="LJB24" i="14" s="1"/>
  <c r="LJF24" i="14" s="1"/>
  <c r="LJJ24" i="14" s="1"/>
  <c r="LJN24" i="14" s="1"/>
  <c r="LJR24" i="14" s="1"/>
  <c r="LJV24" i="14" s="1"/>
  <c r="LJZ24" i="14" s="1"/>
  <c r="LKD24" i="14" s="1"/>
  <c r="LKH24" i="14" s="1"/>
  <c r="LKL24" i="14" s="1"/>
  <c r="LKP24" i="14" s="1"/>
  <c r="LKT24" i="14" s="1"/>
  <c r="LKX24" i="14" s="1"/>
  <c r="LLB24" i="14" s="1"/>
  <c r="LLF24" i="14" s="1"/>
  <c r="LLJ24" i="14" s="1"/>
  <c r="LLN24" i="14" s="1"/>
  <c r="LLR24" i="14" s="1"/>
  <c r="LLV24" i="14" s="1"/>
  <c r="LLZ24" i="14" s="1"/>
  <c r="LMD24" i="14" s="1"/>
  <c r="LMH24" i="14" s="1"/>
  <c r="LML24" i="14" s="1"/>
  <c r="LMP24" i="14" s="1"/>
  <c r="LMT24" i="14" s="1"/>
  <c r="LMX24" i="14" s="1"/>
  <c r="LNB24" i="14" s="1"/>
  <c r="LNF24" i="14" s="1"/>
  <c r="LNJ24" i="14" s="1"/>
  <c r="LNN24" i="14" s="1"/>
  <c r="LNR24" i="14" s="1"/>
  <c r="LNV24" i="14" s="1"/>
  <c r="LNZ24" i="14" s="1"/>
  <c r="LOD24" i="14" s="1"/>
  <c r="LOH24" i="14" s="1"/>
  <c r="LOL24" i="14" s="1"/>
  <c r="LOP24" i="14" s="1"/>
  <c r="LOT24" i="14" s="1"/>
  <c r="LOX24" i="14" s="1"/>
  <c r="LPB24" i="14" s="1"/>
  <c r="LPF24" i="14" s="1"/>
  <c r="LPJ24" i="14" s="1"/>
  <c r="LPN24" i="14" s="1"/>
  <c r="LPR24" i="14" s="1"/>
  <c r="LPV24" i="14" s="1"/>
  <c r="LPZ24" i="14" s="1"/>
  <c r="LQD24" i="14" s="1"/>
  <c r="LQH24" i="14" s="1"/>
  <c r="LQL24" i="14" s="1"/>
  <c r="LQP24" i="14" s="1"/>
  <c r="LQT24" i="14" s="1"/>
  <c r="LQX24" i="14" s="1"/>
  <c r="LRB24" i="14" s="1"/>
  <c r="LRF24" i="14" s="1"/>
  <c r="LRJ24" i="14" s="1"/>
  <c r="LRN24" i="14" s="1"/>
  <c r="LRR24" i="14" s="1"/>
  <c r="LRV24" i="14" s="1"/>
  <c r="LRZ24" i="14" s="1"/>
  <c r="LSD24" i="14" s="1"/>
  <c r="LSH24" i="14" s="1"/>
  <c r="LSL24" i="14" s="1"/>
  <c r="LSP24" i="14" s="1"/>
  <c r="LST24" i="14" s="1"/>
  <c r="LSX24" i="14" s="1"/>
  <c r="LTB24" i="14" s="1"/>
  <c r="LTF24" i="14" s="1"/>
  <c r="LTJ24" i="14" s="1"/>
  <c r="LTN24" i="14" s="1"/>
  <c r="LTR24" i="14" s="1"/>
  <c r="LTV24" i="14" s="1"/>
  <c r="LTZ24" i="14" s="1"/>
  <c r="LUD24" i="14" s="1"/>
  <c r="LUH24" i="14" s="1"/>
  <c r="LUL24" i="14" s="1"/>
  <c r="LUP24" i="14" s="1"/>
  <c r="LUT24" i="14" s="1"/>
  <c r="LUX24" i="14" s="1"/>
  <c r="LVB24" i="14" s="1"/>
  <c r="LVF24" i="14" s="1"/>
  <c r="LVJ24" i="14" s="1"/>
  <c r="LVN24" i="14" s="1"/>
  <c r="LVR24" i="14" s="1"/>
  <c r="LVV24" i="14" s="1"/>
  <c r="LVZ24" i="14" s="1"/>
  <c r="LWD24" i="14" s="1"/>
  <c r="LWH24" i="14" s="1"/>
  <c r="LWL24" i="14" s="1"/>
  <c r="LWP24" i="14" s="1"/>
  <c r="LWT24" i="14" s="1"/>
  <c r="LWX24" i="14" s="1"/>
  <c r="LXB24" i="14" s="1"/>
  <c r="LXF24" i="14" s="1"/>
  <c r="LXJ24" i="14" s="1"/>
  <c r="LXN24" i="14" s="1"/>
  <c r="LXR24" i="14" s="1"/>
  <c r="LXV24" i="14" s="1"/>
  <c r="LXZ24" i="14" s="1"/>
  <c r="LYD24" i="14" s="1"/>
  <c r="LYH24" i="14" s="1"/>
  <c r="LYL24" i="14" s="1"/>
  <c r="LYP24" i="14" s="1"/>
  <c r="LYT24" i="14" s="1"/>
  <c r="LYX24" i="14" s="1"/>
  <c r="LZB24" i="14" s="1"/>
  <c r="LZF24" i="14" s="1"/>
  <c r="LZJ24" i="14" s="1"/>
  <c r="LZN24" i="14" s="1"/>
  <c r="LZR24" i="14" s="1"/>
  <c r="LZV24" i="14" s="1"/>
  <c r="LZZ24" i="14" s="1"/>
  <c r="MAD24" i="14" s="1"/>
  <c r="MAH24" i="14" s="1"/>
  <c r="MAL24" i="14" s="1"/>
  <c r="MAP24" i="14" s="1"/>
  <c r="MAT24" i="14" s="1"/>
  <c r="MAX24" i="14" s="1"/>
  <c r="MBB24" i="14" s="1"/>
  <c r="MBF24" i="14" s="1"/>
  <c r="MBJ24" i="14" s="1"/>
  <c r="MBN24" i="14" s="1"/>
  <c r="MBR24" i="14" s="1"/>
  <c r="MBV24" i="14" s="1"/>
  <c r="MBZ24" i="14" s="1"/>
  <c r="MCD24" i="14" s="1"/>
  <c r="MCH24" i="14" s="1"/>
  <c r="MCL24" i="14" s="1"/>
  <c r="MCP24" i="14" s="1"/>
  <c r="MCT24" i="14" s="1"/>
  <c r="MCX24" i="14" s="1"/>
  <c r="MDB24" i="14" s="1"/>
  <c r="MDF24" i="14" s="1"/>
  <c r="MDJ24" i="14" s="1"/>
  <c r="MDN24" i="14" s="1"/>
  <c r="MDR24" i="14" s="1"/>
  <c r="MDV24" i="14" s="1"/>
  <c r="MDZ24" i="14" s="1"/>
  <c r="MED24" i="14" s="1"/>
  <c r="MEH24" i="14" s="1"/>
  <c r="MEL24" i="14" s="1"/>
  <c r="MEP24" i="14" s="1"/>
  <c r="MET24" i="14" s="1"/>
  <c r="MEX24" i="14" s="1"/>
  <c r="MFB24" i="14" s="1"/>
  <c r="MFF24" i="14" s="1"/>
  <c r="MFJ24" i="14" s="1"/>
  <c r="MFN24" i="14" s="1"/>
  <c r="MFR24" i="14" s="1"/>
  <c r="MFV24" i="14" s="1"/>
  <c r="MFZ24" i="14" s="1"/>
  <c r="MGD24" i="14" s="1"/>
  <c r="MGH24" i="14" s="1"/>
  <c r="MGL24" i="14" s="1"/>
  <c r="MGP24" i="14" s="1"/>
  <c r="MGT24" i="14" s="1"/>
  <c r="MGX24" i="14" s="1"/>
  <c r="MHB24" i="14" s="1"/>
  <c r="MHF24" i="14" s="1"/>
  <c r="MHJ24" i="14" s="1"/>
  <c r="MHN24" i="14" s="1"/>
  <c r="MHR24" i="14" s="1"/>
  <c r="MHV24" i="14" s="1"/>
  <c r="MHZ24" i="14" s="1"/>
  <c r="MID24" i="14" s="1"/>
  <c r="MIH24" i="14" s="1"/>
  <c r="MIL24" i="14" s="1"/>
  <c r="MIP24" i="14" s="1"/>
  <c r="MIT24" i="14" s="1"/>
  <c r="MIX24" i="14" s="1"/>
  <c r="MJB24" i="14" s="1"/>
  <c r="MJF24" i="14" s="1"/>
  <c r="MJJ24" i="14" s="1"/>
  <c r="MJN24" i="14" s="1"/>
  <c r="MJR24" i="14" s="1"/>
  <c r="MJV24" i="14" s="1"/>
  <c r="MJZ24" i="14" s="1"/>
  <c r="MKD24" i="14" s="1"/>
  <c r="MKH24" i="14" s="1"/>
  <c r="MKL24" i="14" s="1"/>
  <c r="MKP24" i="14" s="1"/>
  <c r="MKT24" i="14" s="1"/>
  <c r="MKX24" i="14" s="1"/>
  <c r="MLB24" i="14" s="1"/>
  <c r="MLF24" i="14" s="1"/>
  <c r="MLJ24" i="14" s="1"/>
  <c r="MLN24" i="14" s="1"/>
  <c r="MLR24" i="14" s="1"/>
  <c r="MLV24" i="14" s="1"/>
  <c r="MLZ24" i="14" s="1"/>
  <c r="MMD24" i="14" s="1"/>
  <c r="MMH24" i="14" s="1"/>
  <c r="MML24" i="14" s="1"/>
  <c r="MMP24" i="14" s="1"/>
  <c r="MMT24" i="14" s="1"/>
  <c r="MMX24" i="14" s="1"/>
  <c r="MNB24" i="14" s="1"/>
  <c r="MNF24" i="14" s="1"/>
  <c r="MNJ24" i="14" s="1"/>
  <c r="MNN24" i="14" s="1"/>
  <c r="MNR24" i="14" s="1"/>
  <c r="MNV24" i="14" s="1"/>
  <c r="MNZ24" i="14" s="1"/>
  <c r="MOD24" i="14" s="1"/>
  <c r="MOH24" i="14" s="1"/>
  <c r="MOL24" i="14" s="1"/>
  <c r="MOP24" i="14" s="1"/>
  <c r="MOT24" i="14" s="1"/>
  <c r="MOX24" i="14" s="1"/>
  <c r="MPB24" i="14" s="1"/>
  <c r="MPF24" i="14" s="1"/>
  <c r="MPJ24" i="14" s="1"/>
  <c r="MPN24" i="14" s="1"/>
  <c r="MPR24" i="14" s="1"/>
  <c r="MPV24" i="14" s="1"/>
  <c r="MPZ24" i="14" s="1"/>
  <c r="MQD24" i="14" s="1"/>
  <c r="MQH24" i="14" s="1"/>
  <c r="MQL24" i="14" s="1"/>
  <c r="MQP24" i="14" s="1"/>
  <c r="MQT24" i="14" s="1"/>
  <c r="MQX24" i="14" s="1"/>
  <c r="MRB24" i="14" s="1"/>
  <c r="MRF24" i="14" s="1"/>
  <c r="MRJ24" i="14" s="1"/>
  <c r="MRN24" i="14" s="1"/>
  <c r="MRR24" i="14" s="1"/>
  <c r="MRV24" i="14" s="1"/>
  <c r="MRZ24" i="14" s="1"/>
  <c r="MSD24" i="14" s="1"/>
  <c r="MSH24" i="14" s="1"/>
  <c r="MSL24" i="14" s="1"/>
  <c r="MSP24" i="14" s="1"/>
  <c r="MST24" i="14" s="1"/>
  <c r="MSX24" i="14" s="1"/>
  <c r="MTB24" i="14" s="1"/>
  <c r="MTF24" i="14" s="1"/>
  <c r="MTJ24" i="14" s="1"/>
  <c r="MTN24" i="14" s="1"/>
  <c r="MTR24" i="14" s="1"/>
  <c r="MTV24" i="14" s="1"/>
  <c r="MTZ24" i="14" s="1"/>
  <c r="MUD24" i="14" s="1"/>
  <c r="MUH24" i="14" s="1"/>
  <c r="MUL24" i="14" s="1"/>
  <c r="MUP24" i="14" s="1"/>
  <c r="MUT24" i="14" s="1"/>
  <c r="MUX24" i="14" s="1"/>
  <c r="MVB24" i="14" s="1"/>
  <c r="MVF24" i="14" s="1"/>
  <c r="MVJ24" i="14" s="1"/>
  <c r="MVN24" i="14" s="1"/>
  <c r="MVR24" i="14" s="1"/>
  <c r="MVV24" i="14" s="1"/>
  <c r="MVZ24" i="14" s="1"/>
  <c r="MWD24" i="14" s="1"/>
  <c r="MWH24" i="14" s="1"/>
  <c r="MWL24" i="14" s="1"/>
  <c r="MWP24" i="14" s="1"/>
  <c r="MWT24" i="14" s="1"/>
  <c r="MWX24" i="14" s="1"/>
  <c r="MXB24" i="14" s="1"/>
  <c r="MXF24" i="14" s="1"/>
  <c r="MXJ24" i="14" s="1"/>
  <c r="MXN24" i="14" s="1"/>
  <c r="MXR24" i="14" s="1"/>
  <c r="MXV24" i="14" s="1"/>
  <c r="MXZ24" i="14" s="1"/>
  <c r="MYD24" i="14" s="1"/>
  <c r="MYH24" i="14" s="1"/>
  <c r="MYL24" i="14" s="1"/>
  <c r="MYP24" i="14" s="1"/>
  <c r="MYT24" i="14" s="1"/>
  <c r="MYX24" i="14" s="1"/>
  <c r="MZB24" i="14" s="1"/>
  <c r="MZF24" i="14" s="1"/>
  <c r="MZJ24" i="14" s="1"/>
  <c r="MZN24" i="14" s="1"/>
  <c r="MZR24" i="14" s="1"/>
  <c r="MZV24" i="14" s="1"/>
  <c r="MZZ24" i="14" s="1"/>
  <c r="NAD24" i="14" s="1"/>
  <c r="NAH24" i="14" s="1"/>
  <c r="NAL24" i="14" s="1"/>
  <c r="NAP24" i="14" s="1"/>
  <c r="NAT24" i="14" s="1"/>
  <c r="NAX24" i="14" s="1"/>
  <c r="NBB24" i="14" s="1"/>
  <c r="NBF24" i="14" s="1"/>
  <c r="NBJ24" i="14" s="1"/>
  <c r="NBN24" i="14" s="1"/>
  <c r="NBR24" i="14" s="1"/>
  <c r="NBV24" i="14" s="1"/>
  <c r="NBZ24" i="14" s="1"/>
  <c r="NCD24" i="14" s="1"/>
  <c r="NCH24" i="14" s="1"/>
  <c r="NCL24" i="14" s="1"/>
  <c r="NCP24" i="14" s="1"/>
  <c r="NCT24" i="14" s="1"/>
  <c r="NCX24" i="14" s="1"/>
  <c r="NDB24" i="14" s="1"/>
  <c r="NDF24" i="14" s="1"/>
  <c r="NDJ24" i="14" s="1"/>
  <c r="NDN24" i="14" s="1"/>
  <c r="NDR24" i="14" s="1"/>
  <c r="NDV24" i="14" s="1"/>
  <c r="NDZ24" i="14" s="1"/>
  <c r="NED24" i="14" s="1"/>
  <c r="NEH24" i="14" s="1"/>
  <c r="NEL24" i="14" s="1"/>
  <c r="NEP24" i="14" s="1"/>
  <c r="NET24" i="14" s="1"/>
  <c r="NEX24" i="14" s="1"/>
  <c r="NFB24" i="14" s="1"/>
  <c r="NFF24" i="14" s="1"/>
  <c r="NFJ24" i="14" s="1"/>
  <c r="NFN24" i="14" s="1"/>
  <c r="NFR24" i="14" s="1"/>
  <c r="NFV24" i="14" s="1"/>
  <c r="NFZ24" i="14" s="1"/>
  <c r="NGD24" i="14" s="1"/>
  <c r="NGH24" i="14" s="1"/>
  <c r="NGL24" i="14" s="1"/>
  <c r="NGP24" i="14" s="1"/>
  <c r="NGT24" i="14" s="1"/>
  <c r="NGX24" i="14" s="1"/>
  <c r="NHB24" i="14" s="1"/>
  <c r="NHF24" i="14" s="1"/>
  <c r="NHJ24" i="14" s="1"/>
  <c r="NHN24" i="14" s="1"/>
  <c r="NHR24" i="14" s="1"/>
  <c r="NHV24" i="14" s="1"/>
  <c r="NHZ24" i="14" s="1"/>
  <c r="NID24" i="14" s="1"/>
  <c r="NIH24" i="14" s="1"/>
  <c r="NIL24" i="14" s="1"/>
  <c r="NIP24" i="14" s="1"/>
  <c r="NIT24" i="14" s="1"/>
  <c r="NIX24" i="14" s="1"/>
  <c r="NJB24" i="14" s="1"/>
  <c r="NJF24" i="14" s="1"/>
  <c r="NJJ24" i="14" s="1"/>
  <c r="NJN24" i="14" s="1"/>
  <c r="NJR24" i="14" s="1"/>
  <c r="NJV24" i="14" s="1"/>
  <c r="NJZ24" i="14" s="1"/>
  <c r="NKD24" i="14" s="1"/>
  <c r="NKH24" i="14" s="1"/>
  <c r="NKL24" i="14" s="1"/>
  <c r="NKP24" i="14" s="1"/>
  <c r="NKT24" i="14" s="1"/>
  <c r="NKX24" i="14" s="1"/>
  <c r="NLB24" i="14" s="1"/>
  <c r="NLF24" i="14" s="1"/>
  <c r="NLJ24" i="14" s="1"/>
  <c r="NLN24" i="14" s="1"/>
  <c r="NLR24" i="14" s="1"/>
  <c r="NLV24" i="14" s="1"/>
  <c r="NLZ24" i="14" s="1"/>
  <c r="NMD24" i="14" s="1"/>
  <c r="NMH24" i="14" s="1"/>
  <c r="NML24" i="14" s="1"/>
  <c r="NMP24" i="14" s="1"/>
  <c r="NMT24" i="14" s="1"/>
  <c r="NMX24" i="14" s="1"/>
  <c r="NNB24" i="14" s="1"/>
  <c r="NNF24" i="14" s="1"/>
  <c r="NNJ24" i="14" s="1"/>
  <c r="NNN24" i="14" s="1"/>
  <c r="NNR24" i="14" s="1"/>
  <c r="NNV24" i="14" s="1"/>
  <c r="NNZ24" i="14" s="1"/>
  <c r="NOD24" i="14" s="1"/>
  <c r="NOH24" i="14" s="1"/>
  <c r="NOL24" i="14" s="1"/>
  <c r="NOP24" i="14" s="1"/>
  <c r="NOT24" i="14" s="1"/>
  <c r="NOX24" i="14" s="1"/>
  <c r="NPB24" i="14" s="1"/>
  <c r="NPF24" i="14" s="1"/>
  <c r="NPJ24" i="14" s="1"/>
  <c r="NPN24" i="14" s="1"/>
  <c r="NPR24" i="14" s="1"/>
  <c r="NPV24" i="14" s="1"/>
  <c r="NPZ24" i="14" s="1"/>
  <c r="NQD24" i="14" s="1"/>
  <c r="NQH24" i="14" s="1"/>
  <c r="NQL24" i="14" s="1"/>
  <c r="NQP24" i="14" s="1"/>
  <c r="NQT24" i="14" s="1"/>
  <c r="NQX24" i="14" s="1"/>
  <c r="NRB24" i="14" s="1"/>
  <c r="NRF24" i="14" s="1"/>
  <c r="NRJ24" i="14" s="1"/>
  <c r="NRN24" i="14" s="1"/>
  <c r="NRR24" i="14" s="1"/>
  <c r="NRV24" i="14" s="1"/>
  <c r="NRZ24" i="14" s="1"/>
  <c r="NSD24" i="14" s="1"/>
  <c r="NSH24" i="14" s="1"/>
  <c r="NSL24" i="14" s="1"/>
  <c r="NSP24" i="14" s="1"/>
  <c r="NST24" i="14" s="1"/>
  <c r="NSX24" i="14" s="1"/>
  <c r="NTB24" i="14" s="1"/>
  <c r="NTF24" i="14" s="1"/>
  <c r="NTJ24" i="14" s="1"/>
  <c r="NTN24" i="14" s="1"/>
  <c r="NTR24" i="14" s="1"/>
  <c r="NTV24" i="14" s="1"/>
  <c r="NTZ24" i="14" s="1"/>
  <c r="NUD24" i="14" s="1"/>
  <c r="NUH24" i="14" s="1"/>
  <c r="NUL24" i="14" s="1"/>
  <c r="NUP24" i="14" s="1"/>
  <c r="NUT24" i="14" s="1"/>
  <c r="NUX24" i="14" s="1"/>
  <c r="NVB24" i="14" s="1"/>
  <c r="NVF24" i="14" s="1"/>
  <c r="NVJ24" i="14" s="1"/>
  <c r="NVN24" i="14" s="1"/>
  <c r="NVR24" i="14" s="1"/>
  <c r="NVV24" i="14" s="1"/>
  <c r="NVZ24" i="14" s="1"/>
  <c r="NWD24" i="14" s="1"/>
  <c r="NWH24" i="14" s="1"/>
  <c r="NWL24" i="14" s="1"/>
  <c r="NWP24" i="14" s="1"/>
  <c r="NWT24" i="14" s="1"/>
  <c r="NWX24" i="14" s="1"/>
  <c r="NXB24" i="14" s="1"/>
  <c r="NXF24" i="14" s="1"/>
  <c r="NXJ24" i="14" s="1"/>
  <c r="NXN24" i="14" s="1"/>
  <c r="NXR24" i="14" s="1"/>
  <c r="NXV24" i="14" s="1"/>
  <c r="NXZ24" i="14" s="1"/>
  <c r="NYD24" i="14" s="1"/>
  <c r="NYH24" i="14" s="1"/>
  <c r="NYL24" i="14" s="1"/>
  <c r="NYP24" i="14" s="1"/>
  <c r="NYT24" i="14" s="1"/>
  <c r="NYX24" i="14" s="1"/>
  <c r="NZB24" i="14" s="1"/>
  <c r="NZF24" i="14" s="1"/>
  <c r="NZJ24" i="14" s="1"/>
  <c r="NZN24" i="14" s="1"/>
  <c r="NZR24" i="14" s="1"/>
  <c r="NZV24" i="14" s="1"/>
  <c r="NZZ24" i="14" s="1"/>
  <c r="OAD24" i="14" s="1"/>
  <c r="OAH24" i="14" s="1"/>
  <c r="OAL24" i="14" s="1"/>
  <c r="OAP24" i="14" s="1"/>
  <c r="OAT24" i="14" s="1"/>
  <c r="OAX24" i="14" s="1"/>
  <c r="OBB24" i="14" s="1"/>
  <c r="OBF24" i="14" s="1"/>
  <c r="OBJ24" i="14" s="1"/>
  <c r="OBN24" i="14" s="1"/>
  <c r="OBR24" i="14" s="1"/>
  <c r="OBV24" i="14" s="1"/>
  <c r="OBZ24" i="14" s="1"/>
  <c r="OCD24" i="14" s="1"/>
  <c r="OCH24" i="14" s="1"/>
  <c r="OCL24" i="14" s="1"/>
  <c r="OCP24" i="14" s="1"/>
  <c r="OCT24" i="14" s="1"/>
  <c r="OCX24" i="14" s="1"/>
  <c r="ODB24" i="14" s="1"/>
  <c r="ODF24" i="14" s="1"/>
  <c r="ODJ24" i="14" s="1"/>
  <c r="ODN24" i="14" s="1"/>
  <c r="ODR24" i="14" s="1"/>
  <c r="ODV24" i="14" s="1"/>
  <c r="ODZ24" i="14" s="1"/>
  <c r="OED24" i="14" s="1"/>
  <c r="OEH24" i="14" s="1"/>
  <c r="OEL24" i="14" s="1"/>
  <c r="OEP24" i="14" s="1"/>
  <c r="OET24" i="14" s="1"/>
  <c r="OEX24" i="14" s="1"/>
  <c r="OFB24" i="14" s="1"/>
  <c r="OFF24" i="14" s="1"/>
  <c r="OFJ24" i="14" s="1"/>
  <c r="OFN24" i="14" s="1"/>
  <c r="OFR24" i="14" s="1"/>
  <c r="OFV24" i="14" s="1"/>
  <c r="OFZ24" i="14" s="1"/>
  <c r="OGD24" i="14" s="1"/>
  <c r="OGH24" i="14" s="1"/>
  <c r="OGL24" i="14" s="1"/>
  <c r="OGP24" i="14" s="1"/>
  <c r="OGT24" i="14" s="1"/>
  <c r="OGX24" i="14" s="1"/>
  <c r="OHB24" i="14" s="1"/>
  <c r="OHF24" i="14" s="1"/>
  <c r="OHJ24" i="14" s="1"/>
  <c r="OHN24" i="14" s="1"/>
  <c r="OHR24" i="14" s="1"/>
  <c r="OHV24" i="14" s="1"/>
  <c r="OHZ24" i="14" s="1"/>
  <c r="OID24" i="14" s="1"/>
  <c r="OIH24" i="14" s="1"/>
  <c r="OIL24" i="14" s="1"/>
  <c r="OIP24" i="14" s="1"/>
  <c r="OIT24" i="14" s="1"/>
  <c r="OIX24" i="14" s="1"/>
  <c r="OJB24" i="14" s="1"/>
  <c r="OJF24" i="14" s="1"/>
  <c r="OJJ24" i="14" s="1"/>
  <c r="OJN24" i="14" s="1"/>
  <c r="OJR24" i="14" s="1"/>
  <c r="OJV24" i="14" s="1"/>
  <c r="OJZ24" i="14" s="1"/>
  <c r="OKD24" i="14" s="1"/>
  <c r="OKH24" i="14" s="1"/>
  <c r="OKL24" i="14" s="1"/>
  <c r="OKP24" i="14" s="1"/>
  <c r="OKT24" i="14" s="1"/>
  <c r="OKX24" i="14" s="1"/>
  <c r="OLB24" i="14" s="1"/>
  <c r="OLF24" i="14" s="1"/>
  <c r="OLJ24" i="14" s="1"/>
  <c r="OLN24" i="14" s="1"/>
  <c r="OLR24" i="14" s="1"/>
  <c r="OLV24" i="14" s="1"/>
  <c r="OLZ24" i="14" s="1"/>
  <c r="OMD24" i="14" s="1"/>
  <c r="OMH24" i="14" s="1"/>
  <c r="OML24" i="14" s="1"/>
  <c r="OMP24" i="14" s="1"/>
  <c r="OMT24" i="14" s="1"/>
  <c r="OMX24" i="14" s="1"/>
  <c r="ONB24" i="14" s="1"/>
  <c r="ONF24" i="14" s="1"/>
  <c r="ONJ24" i="14" s="1"/>
  <c r="ONN24" i="14" s="1"/>
  <c r="ONR24" i="14" s="1"/>
  <c r="ONV24" i="14" s="1"/>
  <c r="ONZ24" i="14" s="1"/>
  <c r="OOD24" i="14" s="1"/>
  <c r="OOH24" i="14" s="1"/>
  <c r="OOL24" i="14" s="1"/>
  <c r="OOP24" i="14" s="1"/>
  <c r="OOT24" i="14" s="1"/>
  <c r="OOX24" i="14" s="1"/>
  <c r="OPB24" i="14" s="1"/>
  <c r="OPF24" i="14" s="1"/>
  <c r="OPJ24" i="14" s="1"/>
  <c r="OPN24" i="14" s="1"/>
  <c r="OPR24" i="14" s="1"/>
  <c r="OPV24" i="14" s="1"/>
  <c r="OPZ24" i="14" s="1"/>
  <c r="OQD24" i="14" s="1"/>
  <c r="OQH24" i="14" s="1"/>
  <c r="OQL24" i="14" s="1"/>
  <c r="OQP24" i="14" s="1"/>
  <c r="OQT24" i="14" s="1"/>
  <c r="OQX24" i="14" s="1"/>
  <c r="ORB24" i="14" s="1"/>
  <c r="ORF24" i="14" s="1"/>
  <c r="ORJ24" i="14" s="1"/>
  <c r="ORN24" i="14" s="1"/>
  <c r="ORR24" i="14" s="1"/>
  <c r="ORV24" i="14" s="1"/>
  <c r="ORZ24" i="14" s="1"/>
  <c r="OSD24" i="14" s="1"/>
  <c r="OSH24" i="14" s="1"/>
  <c r="OSL24" i="14" s="1"/>
  <c r="OSP24" i="14" s="1"/>
  <c r="OST24" i="14" s="1"/>
  <c r="OSX24" i="14" s="1"/>
  <c r="OTB24" i="14" s="1"/>
  <c r="OTF24" i="14" s="1"/>
  <c r="OTJ24" i="14" s="1"/>
  <c r="OTN24" i="14" s="1"/>
  <c r="OTR24" i="14" s="1"/>
  <c r="OTV24" i="14" s="1"/>
  <c r="OTZ24" i="14" s="1"/>
  <c r="OUD24" i="14" s="1"/>
  <c r="OUH24" i="14" s="1"/>
  <c r="OUL24" i="14" s="1"/>
  <c r="OUP24" i="14" s="1"/>
  <c r="OUT24" i="14" s="1"/>
  <c r="OUX24" i="14" s="1"/>
  <c r="OVB24" i="14" s="1"/>
  <c r="OVF24" i="14" s="1"/>
  <c r="OVJ24" i="14" s="1"/>
  <c r="OVN24" i="14" s="1"/>
  <c r="OVR24" i="14" s="1"/>
  <c r="OVV24" i="14" s="1"/>
  <c r="OVZ24" i="14" s="1"/>
  <c r="OWD24" i="14" s="1"/>
  <c r="OWH24" i="14" s="1"/>
  <c r="OWL24" i="14" s="1"/>
  <c r="OWP24" i="14" s="1"/>
  <c r="OWT24" i="14" s="1"/>
  <c r="OWX24" i="14" s="1"/>
  <c r="OXB24" i="14" s="1"/>
  <c r="OXF24" i="14" s="1"/>
  <c r="OXJ24" i="14" s="1"/>
  <c r="OXN24" i="14" s="1"/>
  <c r="OXR24" i="14" s="1"/>
  <c r="OXV24" i="14" s="1"/>
  <c r="OXZ24" i="14" s="1"/>
  <c r="OYD24" i="14" s="1"/>
  <c r="OYH24" i="14" s="1"/>
  <c r="OYL24" i="14" s="1"/>
  <c r="OYP24" i="14" s="1"/>
  <c r="OYT24" i="14" s="1"/>
  <c r="OYX24" i="14" s="1"/>
  <c r="OZB24" i="14" s="1"/>
  <c r="OZF24" i="14" s="1"/>
  <c r="OZJ24" i="14" s="1"/>
  <c r="OZN24" i="14" s="1"/>
  <c r="OZR24" i="14" s="1"/>
  <c r="OZV24" i="14" s="1"/>
  <c r="OZZ24" i="14" s="1"/>
  <c r="PAD24" i="14" s="1"/>
  <c r="PAH24" i="14" s="1"/>
  <c r="PAL24" i="14" s="1"/>
  <c r="PAP24" i="14" s="1"/>
  <c r="PAT24" i="14" s="1"/>
  <c r="PAX24" i="14" s="1"/>
  <c r="PBB24" i="14" s="1"/>
  <c r="PBF24" i="14" s="1"/>
  <c r="PBJ24" i="14" s="1"/>
  <c r="PBN24" i="14" s="1"/>
  <c r="PBR24" i="14" s="1"/>
  <c r="PBV24" i="14" s="1"/>
  <c r="PBZ24" i="14" s="1"/>
  <c r="PCD24" i="14" s="1"/>
  <c r="PCH24" i="14" s="1"/>
  <c r="PCL24" i="14" s="1"/>
  <c r="PCP24" i="14" s="1"/>
  <c r="PCT24" i="14" s="1"/>
  <c r="PCX24" i="14" s="1"/>
  <c r="PDB24" i="14" s="1"/>
  <c r="PDF24" i="14" s="1"/>
  <c r="PDJ24" i="14" s="1"/>
  <c r="PDN24" i="14" s="1"/>
  <c r="PDR24" i="14" s="1"/>
  <c r="PDV24" i="14" s="1"/>
  <c r="PDZ24" i="14" s="1"/>
  <c r="PED24" i="14" s="1"/>
  <c r="PEH24" i="14" s="1"/>
  <c r="PEL24" i="14" s="1"/>
  <c r="PEP24" i="14" s="1"/>
  <c r="PET24" i="14" s="1"/>
  <c r="PEX24" i="14" s="1"/>
  <c r="PFB24" i="14" s="1"/>
  <c r="PFF24" i="14" s="1"/>
  <c r="PFJ24" i="14" s="1"/>
  <c r="PFN24" i="14" s="1"/>
  <c r="PFR24" i="14" s="1"/>
  <c r="PFV24" i="14" s="1"/>
  <c r="PFZ24" i="14" s="1"/>
  <c r="PGD24" i="14" s="1"/>
  <c r="PGH24" i="14" s="1"/>
  <c r="PGL24" i="14" s="1"/>
  <c r="PGP24" i="14" s="1"/>
  <c r="PGT24" i="14" s="1"/>
  <c r="PGX24" i="14" s="1"/>
  <c r="PHB24" i="14" s="1"/>
  <c r="PHF24" i="14" s="1"/>
  <c r="PHJ24" i="14" s="1"/>
  <c r="PHN24" i="14" s="1"/>
  <c r="PHR24" i="14" s="1"/>
  <c r="PHV24" i="14" s="1"/>
  <c r="PHZ24" i="14" s="1"/>
  <c r="PID24" i="14" s="1"/>
  <c r="PIH24" i="14" s="1"/>
  <c r="PIL24" i="14" s="1"/>
  <c r="PIP24" i="14" s="1"/>
  <c r="PIT24" i="14" s="1"/>
  <c r="PIX24" i="14" s="1"/>
  <c r="PJB24" i="14" s="1"/>
  <c r="PJF24" i="14" s="1"/>
  <c r="PJJ24" i="14" s="1"/>
  <c r="PJN24" i="14" s="1"/>
  <c r="PJR24" i="14" s="1"/>
  <c r="PJV24" i="14" s="1"/>
  <c r="PJZ24" i="14" s="1"/>
  <c r="PKD24" i="14" s="1"/>
  <c r="PKH24" i="14" s="1"/>
  <c r="PKL24" i="14" s="1"/>
  <c r="PKP24" i="14" s="1"/>
  <c r="PKT24" i="14" s="1"/>
  <c r="PKX24" i="14" s="1"/>
  <c r="PLB24" i="14" s="1"/>
  <c r="PLF24" i="14" s="1"/>
  <c r="PLJ24" i="14" s="1"/>
  <c r="PLN24" i="14" s="1"/>
  <c r="PLR24" i="14" s="1"/>
  <c r="PLV24" i="14" s="1"/>
  <c r="PLZ24" i="14" s="1"/>
  <c r="PMD24" i="14" s="1"/>
  <c r="PMH24" i="14" s="1"/>
  <c r="PML24" i="14" s="1"/>
  <c r="PMP24" i="14" s="1"/>
  <c r="PMT24" i="14" s="1"/>
  <c r="PMX24" i="14" s="1"/>
  <c r="PNB24" i="14" s="1"/>
  <c r="PNF24" i="14" s="1"/>
  <c r="PNJ24" i="14" s="1"/>
  <c r="PNN24" i="14" s="1"/>
  <c r="PNR24" i="14" s="1"/>
  <c r="PNV24" i="14" s="1"/>
  <c r="PNZ24" i="14" s="1"/>
  <c r="POD24" i="14" s="1"/>
  <c r="POH24" i="14" s="1"/>
  <c r="POL24" i="14" s="1"/>
  <c r="POP24" i="14" s="1"/>
  <c r="POT24" i="14" s="1"/>
  <c r="POX24" i="14" s="1"/>
  <c r="PPB24" i="14" s="1"/>
  <c r="PPF24" i="14" s="1"/>
  <c r="PPJ24" i="14" s="1"/>
  <c r="PPN24" i="14" s="1"/>
  <c r="PPR24" i="14" s="1"/>
  <c r="PPV24" i="14" s="1"/>
  <c r="PPZ24" i="14" s="1"/>
  <c r="PQD24" i="14" s="1"/>
  <c r="PQH24" i="14" s="1"/>
  <c r="PQL24" i="14" s="1"/>
  <c r="PQP24" i="14" s="1"/>
  <c r="PQT24" i="14" s="1"/>
  <c r="PQX24" i="14" s="1"/>
  <c r="PRB24" i="14" s="1"/>
  <c r="PRF24" i="14" s="1"/>
  <c r="PRJ24" i="14" s="1"/>
  <c r="PRN24" i="14" s="1"/>
  <c r="PRR24" i="14" s="1"/>
  <c r="PRV24" i="14" s="1"/>
  <c r="PRZ24" i="14" s="1"/>
  <c r="PSD24" i="14" s="1"/>
  <c r="PSH24" i="14" s="1"/>
  <c r="PSL24" i="14" s="1"/>
  <c r="PSP24" i="14" s="1"/>
  <c r="PST24" i="14" s="1"/>
  <c r="PSX24" i="14" s="1"/>
  <c r="PTB24" i="14" s="1"/>
  <c r="PTF24" i="14" s="1"/>
  <c r="PTJ24" i="14" s="1"/>
  <c r="PTN24" i="14" s="1"/>
  <c r="PTR24" i="14" s="1"/>
  <c r="PTV24" i="14" s="1"/>
  <c r="PTZ24" i="14" s="1"/>
  <c r="PUD24" i="14" s="1"/>
  <c r="PUH24" i="14" s="1"/>
  <c r="PUL24" i="14" s="1"/>
  <c r="PUP24" i="14" s="1"/>
  <c r="PUT24" i="14" s="1"/>
  <c r="PUX24" i="14" s="1"/>
  <c r="PVB24" i="14" s="1"/>
  <c r="PVF24" i="14" s="1"/>
  <c r="PVJ24" i="14" s="1"/>
  <c r="PVN24" i="14" s="1"/>
  <c r="PVR24" i="14" s="1"/>
  <c r="PVV24" i="14" s="1"/>
  <c r="PVZ24" i="14" s="1"/>
  <c r="PWD24" i="14" s="1"/>
  <c r="PWH24" i="14" s="1"/>
  <c r="PWL24" i="14" s="1"/>
  <c r="PWP24" i="14" s="1"/>
  <c r="PWT24" i="14" s="1"/>
  <c r="PWX24" i="14" s="1"/>
  <c r="PXB24" i="14" s="1"/>
  <c r="PXF24" i="14" s="1"/>
  <c r="PXJ24" i="14" s="1"/>
  <c r="PXN24" i="14" s="1"/>
  <c r="PXR24" i="14" s="1"/>
  <c r="PXV24" i="14" s="1"/>
  <c r="PXZ24" i="14" s="1"/>
  <c r="PYD24" i="14" s="1"/>
  <c r="PYH24" i="14" s="1"/>
  <c r="PYL24" i="14" s="1"/>
  <c r="PYP24" i="14" s="1"/>
  <c r="PYT24" i="14" s="1"/>
  <c r="PYX24" i="14" s="1"/>
  <c r="PZB24" i="14" s="1"/>
  <c r="PZF24" i="14" s="1"/>
  <c r="PZJ24" i="14" s="1"/>
  <c r="PZN24" i="14" s="1"/>
  <c r="PZR24" i="14" s="1"/>
  <c r="PZV24" i="14" s="1"/>
  <c r="PZZ24" i="14" s="1"/>
  <c r="QAD24" i="14" s="1"/>
  <c r="QAH24" i="14" s="1"/>
  <c r="QAL24" i="14" s="1"/>
  <c r="QAP24" i="14" s="1"/>
  <c r="QAT24" i="14" s="1"/>
  <c r="QAX24" i="14" s="1"/>
  <c r="QBB24" i="14" s="1"/>
  <c r="QBF24" i="14" s="1"/>
  <c r="QBJ24" i="14" s="1"/>
  <c r="QBN24" i="14" s="1"/>
  <c r="QBR24" i="14" s="1"/>
  <c r="QBV24" i="14" s="1"/>
  <c r="QBZ24" i="14" s="1"/>
  <c r="QCD24" i="14" s="1"/>
  <c r="QCH24" i="14" s="1"/>
  <c r="QCL24" i="14" s="1"/>
  <c r="QCP24" i="14" s="1"/>
  <c r="QCT24" i="14" s="1"/>
  <c r="QCX24" i="14" s="1"/>
  <c r="QDB24" i="14" s="1"/>
  <c r="QDF24" i="14" s="1"/>
  <c r="QDJ24" i="14" s="1"/>
  <c r="QDN24" i="14" s="1"/>
  <c r="QDR24" i="14" s="1"/>
  <c r="QDV24" i="14" s="1"/>
  <c r="QDZ24" i="14" s="1"/>
  <c r="QED24" i="14" s="1"/>
  <c r="QEH24" i="14" s="1"/>
  <c r="QEL24" i="14" s="1"/>
  <c r="QEP24" i="14" s="1"/>
  <c r="QET24" i="14" s="1"/>
  <c r="QEX24" i="14" s="1"/>
  <c r="QFB24" i="14" s="1"/>
  <c r="QFF24" i="14" s="1"/>
  <c r="QFJ24" i="14" s="1"/>
  <c r="QFN24" i="14" s="1"/>
  <c r="QFR24" i="14" s="1"/>
  <c r="QFV24" i="14" s="1"/>
  <c r="QFZ24" i="14" s="1"/>
  <c r="QGD24" i="14" s="1"/>
  <c r="QGH24" i="14" s="1"/>
  <c r="QGL24" i="14" s="1"/>
  <c r="QGP24" i="14" s="1"/>
  <c r="QGT24" i="14" s="1"/>
  <c r="QGX24" i="14" s="1"/>
  <c r="QHB24" i="14" s="1"/>
  <c r="QHF24" i="14" s="1"/>
  <c r="QHJ24" i="14" s="1"/>
  <c r="QHN24" i="14" s="1"/>
  <c r="QHR24" i="14" s="1"/>
  <c r="QHV24" i="14" s="1"/>
  <c r="QHZ24" i="14" s="1"/>
  <c r="QID24" i="14" s="1"/>
  <c r="QIH24" i="14" s="1"/>
  <c r="QIL24" i="14" s="1"/>
  <c r="QIP24" i="14" s="1"/>
  <c r="QIT24" i="14" s="1"/>
  <c r="QIX24" i="14" s="1"/>
  <c r="QJB24" i="14" s="1"/>
  <c r="QJF24" i="14" s="1"/>
  <c r="QJJ24" i="14" s="1"/>
  <c r="QJN24" i="14" s="1"/>
  <c r="QJR24" i="14" s="1"/>
  <c r="QJV24" i="14" s="1"/>
  <c r="QJZ24" i="14" s="1"/>
  <c r="QKD24" i="14" s="1"/>
  <c r="QKH24" i="14" s="1"/>
  <c r="QKL24" i="14" s="1"/>
  <c r="QKP24" i="14" s="1"/>
  <c r="QKT24" i="14" s="1"/>
  <c r="QKX24" i="14" s="1"/>
  <c r="QLB24" i="14" s="1"/>
  <c r="QLF24" i="14" s="1"/>
  <c r="QLJ24" i="14" s="1"/>
  <c r="QLN24" i="14" s="1"/>
  <c r="QLR24" i="14" s="1"/>
  <c r="QLV24" i="14" s="1"/>
  <c r="QLZ24" i="14" s="1"/>
  <c r="QMD24" i="14" s="1"/>
  <c r="QMH24" i="14" s="1"/>
  <c r="QML24" i="14" s="1"/>
  <c r="QMP24" i="14" s="1"/>
  <c r="QMT24" i="14" s="1"/>
  <c r="QMX24" i="14" s="1"/>
  <c r="QNB24" i="14" s="1"/>
  <c r="QNF24" i="14" s="1"/>
  <c r="QNJ24" i="14" s="1"/>
  <c r="QNN24" i="14" s="1"/>
  <c r="QNR24" i="14" s="1"/>
  <c r="QNV24" i="14" s="1"/>
  <c r="QNZ24" i="14" s="1"/>
  <c r="QOD24" i="14" s="1"/>
  <c r="QOH24" i="14" s="1"/>
  <c r="QOL24" i="14" s="1"/>
  <c r="QOP24" i="14" s="1"/>
  <c r="QOT24" i="14" s="1"/>
  <c r="QOX24" i="14" s="1"/>
  <c r="QPB24" i="14" s="1"/>
  <c r="QPF24" i="14" s="1"/>
  <c r="QPJ24" i="14" s="1"/>
  <c r="QPN24" i="14" s="1"/>
  <c r="QPR24" i="14" s="1"/>
  <c r="QPV24" i="14" s="1"/>
  <c r="QPZ24" i="14" s="1"/>
  <c r="QQD24" i="14" s="1"/>
  <c r="QQH24" i="14" s="1"/>
  <c r="QQL24" i="14" s="1"/>
  <c r="QQP24" i="14" s="1"/>
  <c r="QQT24" i="14" s="1"/>
  <c r="QQX24" i="14" s="1"/>
  <c r="QRB24" i="14" s="1"/>
  <c r="QRF24" i="14" s="1"/>
  <c r="QRJ24" i="14" s="1"/>
  <c r="QRN24" i="14" s="1"/>
  <c r="QRR24" i="14" s="1"/>
  <c r="QRV24" i="14" s="1"/>
  <c r="QRZ24" i="14" s="1"/>
  <c r="QSD24" i="14" s="1"/>
  <c r="QSH24" i="14" s="1"/>
  <c r="QSL24" i="14" s="1"/>
  <c r="QSP24" i="14" s="1"/>
  <c r="QST24" i="14" s="1"/>
  <c r="QSX24" i="14" s="1"/>
  <c r="QTB24" i="14" s="1"/>
  <c r="QTF24" i="14" s="1"/>
  <c r="QTJ24" i="14" s="1"/>
  <c r="QTN24" i="14" s="1"/>
  <c r="QTR24" i="14" s="1"/>
  <c r="QTV24" i="14" s="1"/>
  <c r="QTZ24" i="14" s="1"/>
  <c r="QUD24" i="14" s="1"/>
  <c r="QUH24" i="14" s="1"/>
  <c r="QUL24" i="14" s="1"/>
  <c r="QUP24" i="14" s="1"/>
  <c r="QUT24" i="14" s="1"/>
  <c r="QUX24" i="14" s="1"/>
  <c r="QVB24" i="14" s="1"/>
  <c r="QVF24" i="14" s="1"/>
  <c r="QVJ24" i="14" s="1"/>
  <c r="QVN24" i="14" s="1"/>
  <c r="QVR24" i="14" s="1"/>
  <c r="QVV24" i="14" s="1"/>
  <c r="QVZ24" i="14" s="1"/>
  <c r="QWD24" i="14" s="1"/>
  <c r="QWH24" i="14" s="1"/>
  <c r="QWL24" i="14" s="1"/>
  <c r="QWP24" i="14" s="1"/>
  <c r="QWT24" i="14" s="1"/>
  <c r="QWX24" i="14" s="1"/>
  <c r="QXB24" i="14" s="1"/>
  <c r="QXF24" i="14" s="1"/>
  <c r="QXJ24" i="14" s="1"/>
  <c r="QXN24" i="14" s="1"/>
  <c r="QXR24" i="14" s="1"/>
  <c r="QXV24" i="14" s="1"/>
  <c r="QXZ24" i="14" s="1"/>
  <c r="QYD24" i="14" s="1"/>
  <c r="QYH24" i="14" s="1"/>
  <c r="QYL24" i="14" s="1"/>
  <c r="QYP24" i="14" s="1"/>
  <c r="QYT24" i="14" s="1"/>
  <c r="QYX24" i="14" s="1"/>
  <c r="QZB24" i="14" s="1"/>
  <c r="QZF24" i="14" s="1"/>
  <c r="QZJ24" i="14" s="1"/>
  <c r="QZN24" i="14" s="1"/>
  <c r="QZR24" i="14" s="1"/>
  <c r="QZV24" i="14" s="1"/>
  <c r="QZZ24" i="14" s="1"/>
  <c r="RAD24" i="14" s="1"/>
  <c r="RAH24" i="14" s="1"/>
  <c r="RAL24" i="14" s="1"/>
  <c r="RAP24" i="14" s="1"/>
  <c r="RAT24" i="14" s="1"/>
  <c r="RAX24" i="14" s="1"/>
  <c r="RBB24" i="14" s="1"/>
  <c r="RBF24" i="14" s="1"/>
  <c r="RBJ24" i="14" s="1"/>
  <c r="RBN24" i="14" s="1"/>
  <c r="RBR24" i="14" s="1"/>
  <c r="RBV24" i="14" s="1"/>
  <c r="RBZ24" i="14" s="1"/>
  <c r="RCD24" i="14" s="1"/>
  <c r="RCH24" i="14" s="1"/>
  <c r="RCL24" i="14" s="1"/>
  <c r="RCP24" i="14" s="1"/>
  <c r="RCT24" i="14" s="1"/>
  <c r="RCX24" i="14" s="1"/>
  <c r="RDB24" i="14" s="1"/>
  <c r="RDF24" i="14" s="1"/>
  <c r="RDJ24" i="14" s="1"/>
  <c r="RDN24" i="14" s="1"/>
  <c r="RDR24" i="14" s="1"/>
  <c r="RDV24" i="14" s="1"/>
  <c r="RDZ24" i="14" s="1"/>
  <c r="RED24" i="14" s="1"/>
  <c r="REH24" i="14" s="1"/>
  <c r="REL24" i="14" s="1"/>
  <c r="REP24" i="14" s="1"/>
  <c r="RET24" i="14" s="1"/>
  <c r="REX24" i="14" s="1"/>
  <c r="RFB24" i="14" s="1"/>
  <c r="RFF24" i="14" s="1"/>
  <c r="RFJ24" i="14" s="1"/>
  <c r="RFN24" i="14" s="1"/>
  <c r="RFR24" i="14" s="1"/>
  <c r="RFV24" i="14" s="1"/>
  <c r="RFZ24" i="14" s="1"/>
  <c r="RGD24" i="14" s="1"/>
  <c r="RGH24" i="14" s="1"/>
  <c r="RGL24" i="14" s="1"/>
  <c r="RGP24" i="14" s="1"/>
  <c r="RGT24" i="14" s="1"/>
  <c r="RGX24" i="14" s="1"/>
  <c r="RHB24" i="14" s="1"/>
  <c r="RHF24" i="14" s="1"/>
  <c r="RHJ24" i="14" s="1"/>
  <c r="RHN24" i="14" s="1"/>
  <c r="RHR24" i="14" s="1"/>
  <c r="RHV24" i="14" s="1"/>
  <c r="RHZ24" i="14" s="1"/>
  <c r="RID24" i="14" s="1"/>
  <c r="RIH24" i="14" s="1"/>
  <c r="RIL24" i="14" s="1"/>
  <c r="RIP24" i="14" s="1"/>
  <c r="RIT24" i="14" s="1"/>
  <c r="RIX24" i="14" s="1"/>
  <c r="RJB24" i="14" s="1"/>
  <c r="RJF24" i="14" s="1"/>
  <c r="RJJ24" i="14" s="1"/>
  <c r="RJN24" i="14" s="1"/>
  <c r="RJR24" i="14" s="1"/>
  <c r="RJV24" i="14" s="1"/>
  <c r="RJZ24" i="14" s="1"/>
  <c r="RKD24" i="14" s="1"/>
  <c r="RKH24" i="14" s="1"/>
  <c r="RKL24" i="14" s="1"/>
  <c r="RKP24" i="14" s="1"/>
  <c r="RKT24" i="14" s="1"/>
  <c r="RKX24" i="14" s="1"/>
  <c r="RLB24" i="14" s="1"/>
  <c r="RLF24" i="14" s="1"/>
  <c r="RLJ24" i="14" s="1"/>
  <c r="RLN24" i="14" s="1"/>
  <c r="RLR24" i="14" s="1"/>
  <c r="RLV24" i="14" s="1"/>
  <c r="RLZ24" i="14" s="1"/>
  <c r="RMD24" i="14" s="1"/>
  <c r="RMH24" i="14" s="1"/>
  <c r="RML24" i="14" s="1"/>
  <c r="RMP24" i="14" s="1"/>
  <c r="RMT24" i="14" s="1"/>
  <c r="RMX24" i="14" s="1"/>
  <c r="RNB24" i="14" s="1"/>
  <c r="RNF24" i="14" s="1"/>
  <c r="RNJ24" i="14" s="1"/>
  <c r="RNN24" i="14" s="1"/>
  <c r="RNR24" i="14" s="1"/>
  <c r="RNV24" i="14" s="1"/>
  <c r="RNZ24" i="14" s="1"/>
  <c r="ROD24" i="14" s="1"/>
  <c r="ROH24" i="14" s="1"/>
  <c r="ROL24" i="14" s="1"/>
  <c r="ROP24" i="14" s="1"/>
  <c r="ROT24" i="14" s="1"/>
  <c r="ROX24" i="14" s="1"/>
  <c r="RPB24" i="14" s="1"/>
  <c r="RPF24" i="14" s="1"/>
  <c r="RPJ24" i="14" s="1"/>
  <c r="RPN24" i="14" s="1"/>
  <c r="RPR24" i="14" s="1"/>
  <c r="RPV24" i="14" s="1"/>
  <c r="RPZ24" i="14" s="1"/>
  <c r="RQD24" i="14" s="1"/>
  <c r="RQH24" i="14" s="1"/>
  <c r="RQL24" i="14" s="1"/>
  <c r="RQP24" i="14" s="1"/>
  <c r="RQT24" i="14" s="1"/>
  <c r="RQX24" i="14" s="1"/>
  <c r="RRB24" i="14" s="1"/>
  <c r="RRF24" i="14" s="1"/>
  <c r="RRJ24" i="14" s="1"/>
  <c r="RRN24" i="14" s="1"/>
  <c r="RRR24" i="14" s="1"/>
  <c r="RRV24" i="14" s="1"/>
  <c r="RRZ24" i="14" s="1"/>
  <c r="RSD24" i="14" s="1"/>
  <c r="RSH24" i="14" s="1"/>
  <c r="RSL24" i="14" s="1"/>
  <c r="RSP24" i="14" s="1"/>
  <c r="RST24" i="14" s="1"/>
  <c r="RSX24" i="14" s="1"/>
  <c r="RTB24" i="14" s="1"/>
  <c r="RTF24" i="14" s="1"/>
  <c r="RTJ24" i="14" s="1"/>
  <c r="RTN24" i="14" s="1"/>
  <c r="RTR24" i="14" s="1"/>
  <c r="RTV24" i="14" s="1"/>
  <c r="RTZ24" i="14" s="1"/>
  <c r="RUD24" i="14" s="1"/>
  <c r="RUH24" i="14" s="1"/>
  <c r="RUL24" i="14" s="1"/>
  <c r="RUP24" i="14" s="1"/>
  <c r="RUT24" i="14" s="1"/>
  <c r="RUX24" i="14" s="1"/>
  <c r="RVB24" i="14" s="1"/>
  <c r="RVF24" i="14" s="1"/>
  <c r="RVJ24" i="14" s="1"/>
  <c r="RVN24" i="14" s="1"/>
  <c r="RVR24" i="14" s="1"/>
  <c r="RVV24" i="14" s="1"/>
  <c r="RVZ24" i="14" s="1"/>
  <c r="RWD24" i="14" s="1"/>
  <c r="RWH24" i="14" s="1"/>
  <c r="RWL24" i="14" s="1"/>
  <c r="RWP24" i="14" s="1"/>
  <c r="RWT24" i="14" s="1"/>
  <c r="RWX24" i="14" s="1"/>
  <c r="RXB24" i="14" s="1"/>
  <c r="RXF24" i="14" s="1"/>
  <c r="RXJ24" i="14" s="1"/>
  <c r="RXN24" i="14" s="1"/>
  <c r="RXR24" i="14" s="1"/>
  <c r="RXV24" i="14" s="1"/>
  <c r="RXZ24" i="14" s="1"/>
  <c r="RYD24" i="14" s="1"/>
  <c r="RYH24" i="14" s="1"/>
  <c r="RYL24" i="14" s="1"/>
  <c r="RYP24" i="14" s="1"/>
  <c r="RYT24" i="14" s="1"/>
  <c r="RYX24" i="14" s="1"/>
  <c r="RZB24" i="14" s="1"/>
  <c r="RZF24" i="14" s="1"/>
  <c r="RZJ24" i="14" s="1"/>
  <c r="RZN24" i="14" s="1"/>
  <c r="RZR24" i="14" s="1"/>
  <c r="RZV24" i="14" s="1"/>
  <c r="RZZ24" i="14" s="1"/>
  <c r="SAD24" i="14" s="1"/>
  <c r="SAH24" i="14" s="1"/>
  <c r="SAL24" i="14" s="1"/>
  <c r="SAP24" i="14" s="1"/>
  <c r="SAT24" i="14" s="1"/>
  <c r="SAX24" i="14" s="1"/>
  <c r="SBB24" i="14" s="1"/>
  <c r="SBF24" i="14" s="1"/>
  <c r="SBJ24" i="14" s="1"/>
  <c r="SBN24" i="14" s="1"/>
  <c r="SBR24" i="14" s="1"/>
  <c r="SBV24" i="14" s="1"/>
  <c r="SBZ24" i="14" s="1"/>
  <c r="SCD24" i="14" s="1"/>
  <c r="SCH24" i="14" s="1"/>
  <c r="SCL24" i="14" s="1"/>
  <c r="SCP24" i="14" s="1"/>
  <c r="SCT24" i="14" s="1"/>
  <c r="SCX24" i="14" s="1"/>
  <c r="SDB24" i="14" s="1"/>
  <c r="SDF24" i="14" s="1"/>
  <c r="SDJ24" i="14" s="1"/>
  <c r="SDN24" i="14" s="1"/>
  <c r="SDR24" i="14" s="1"/>
  <c r="SDV24" i="14" s="1"/>
  <c r="SDZ24" i="14" s="1"/>
  <c r="SED24" i="14" s="1"/>
  <c r="SEH24" i="14" s="1"/>
  <c r="SEL24" i="14" s="1"/>
  <c r="SEP24" i="14" s="1"/>
  <c r="SET24" i="14" s="1"/>
  <c r="SEX24" i="14" s="1"/>
  <c r="SFB24" i="14" s="1"/>
  <c r="SFF24" i="14" s="1"/>
  <c r="SFJ24" i="14" s="1"/>
  <c r="SFN24" i="14" s="1"/>
  <c r="SFR24" i="14" s="1"/>
  <c r="SFV24" i="14" s="1"/>
  <c r="SFZ24" i="14" s="1"/>
  <c r="SGD24" i="14" s="1"/>
  <c r="SGH24" i="14" s="1"/>
  <c r="SGL24" i="14" s="1"/>
  <c r="SGP24" i="14" s="1"/>
  <c r="SGT24" i="14" s="1"/>
  <c r="SGX24" i="14" s="1"/>
  <c r="SHB24" i="14" s="1"/>
  <c r="SHF24" i="14" s="1"/>
  <c r="SHJ24" i="14" s="1"/>
  <c r="SHN24" i="14" s="1"/>
  <c r="SHR24" i="14" s="1"/>
  <c r="SHV24" i="14" s="1"/>
  <c r="SHZ24" i="14" s="1"/>
  <c r="SID24" i="14" s="1"/>
  <c r="SIH24" i="14" s="1"/>
  <c r="SIL24" i="14" s="1"/>
  <c r="SIP24" i="14" s="1"/>
  <c r="SIT24" i="14" s="1"/>
  <c r="SIX24" i="14" s="1"/>
  <c r="SJB24" i="14" s="1"/>
  <c r="SJF24" i="14" s="1"/>
  <c r="SJJ24" i="14" s="1"/>
  <c r="SJN24" i="14" s="1"/>
  <c r="SJR24" i="14" s="1"/>
  <c r="SJV24" i="14" s="1"/>
  <c r="SJZ24" i="14" s="1"/>
  <c r="SKD24" i="14" s="1"/>
  <c r="SKH24" i="14" s="1"/>
  <c r="SKL24" i="14" s="1"/>
  <c r="SKP24" i="14" s="1"/>
  <c r="SKT24" i="14" s="1"/>
  <c r="SKX24" i="14" s="1"/>
  <c r="SLB24" i="14" s="1"/>
  <c r="SLF24" i="14" s="1"/>
  <c r="SLJ24" i="14" s="1"/>
  <c r="SLN24" i="14" s="1"/>
  <c r="SLR24" i="14" s="1"/>
  <c r="SLV24" i="14" s="1"/>
  <c r="SLZ24" i="14" s="1"/>
  <c r="SMD24" i="14" s="1"/>
  <c r="SMH24" i="14" s="1"/>
  <c r="SML24" i="14" s="1"/>
  <c r="SMP24" i="14" s="1"/>
  <c r="SMT24" i="14" s="1"/>
  <c r="SMX24" i="14" s="1"/>
  <c r="SNB24" i="14" s="1"/>
  <c r="SNF24" i="14" s="1"/>
  <c r="SNJ24" i="14" s="1"/>
  <c r="SNN24" i="14" s="1"/>
  <c r="SNR24" i="14" s="1"/>
  <c r="SNV24" i="14" s="1"/>
  <c r="SNZ24" i="14" s="1"/>
  <c r="SOD24" i="14" s="1"/>
  <c r="SOH24" i="14" s="1"/>
  <c r="SOL24" i="14" s="1"/>
  <c r="SOP24" i="14" s="1"/>
  <c r="SOT24" i="14" s="1"/>
  <c r="SOX24" i="14" s="1"/>
  <c r="SPB24" i="14" s="1"/>
  <c r="SPF24" i="14" s="1"/>
  <c r="SPJ24" i="14" s="1"/>
  <c r="SPN24" i="14" s="1"/>
  <c r="SPR24" i="14" s="1"/>
  <c r="SPV24" i="14" s="1"/>
  <c r="SPZ24" i="14" s="1"/>
  <c r="SQD24" i="14" s="1"/>
  <c r="SQH24" i="14" s="1"/>
  <c r="SQL24" i="14" s="1"/>
  <c r="SQP24" i="14" s="1"/>
  <c r="SQT24" i="14" s="1"/>
  <c r="SQX24" i="14" s="1"/>
  <c r="SRB24" i="14" s="1"/>
  <c r="SRF24" i="14" s="1"/>
  <c r="SRJ24" i="14" s="1"/>
  <c r="SRN24" i="14" s="1"/>
  <c r="SRR24" i="14" s="1"/>
  <c r="SRV24" i="14" s="1"/>
  <c r="SRZ24" i="14" s="1"/>
  <c r="SSD24" i="14" s="1"/>
  <c r="SSH24" i="14" s="1"/>
  <c r="SSL24" i="14" s="1"/>
  <c r="SSP24" i="14" s="1"/>
  <c r="SST24" i="14" s="1"/>
  <c r="SSX24" i="14" s="1"/>
  <c r="STB24" i="14" s="1"/>
  <c r="STF24" i="14" s="1"/>
  <c r="STJ24" i="14" s="1"/>
  <c r="STN24" i="14" s="1"/>
  <c r="STR24" i="14" s="1"/>
  <c r="STV24" i="14" s="1"/>
  <c r="STZ24" i="14" s="1"/>
  <c r="SUD24" i="14" s="1"/>
  <c r="SUH24" i="14" s="1"/>
  <c r="SUL24" i="14" s="1"/>
  <c r="SUP24" i="14" s="1"/>
  <c r="SUT24" i="14" s="1"/>
  <c r="SUX24" i="14" s="1"/>
  <c r="SVB24" i="14" s="1"/>
  <c r="SVF24" i="14" s="1"/>
  <c r="SVJ24" i="14" s="1"/>
  <c r="SVN24" i="14" s="1"/>
  <c r="SVR24" i="14" s="1"/>
  <c r="SVV24" i="14" s="1"/>
  <c r="SVZ24" i="14" s="1"/>
  <c r="SWD24" i="14" s="1"/>
  <c r="SWH24" i="14" s="1"/>
  <c r="SWL24" i="14" s="1"/>
  <c r="SWP24" i="14" s="1"/>
  <c r="SWT24" i="14" s="1"/>
  <c r="SWX24" i="14" s="1"/>
  <c r="SXB24" i="14" s="1"/>
  <c r="SXF24" i="14" s="1"/>
  <c r="SXJ24" i="14" s="1"/>
  <c r="SXN24" i="14" s="1"/>
  <c r="SXR24" i="14" s="1"/>
  <c r="SXV24" i="14" s="1"/>
  <c r="SXZ24" i="14" s="1"/>
  <c r="SYD24" i="14" s="1"/>
  <c r="SYH24" i="14" s="1"/>
  <c r="SYL24" i="14" s="1"/>
  <c r="SYP24" i="14" s="1"/>
  <c r="SYT24" i="14" s="1"/>
  <c r="SYX24" i="14" s="1"/>
  <c r="SZB24" i="14" s="1"/>
  <c r="SZF24" i="14" s="1"/>
  <c r="SZJ24" i="14" s="1"/>
  <c r="SZN24" i="14" s="1"/>
  <c r="SZR24" i="14" s="1"/>
  <c r="SZV24" i="14" s="1"/>
  <c r="SZZ24" i="14" s="1"/>
  <c r="TAD24" i="14" s="1"/>
  <c r="TAH24" i="14" s="1"/>
  <c r="TAL24" i="14" s="1"/>
  <c r="TAP24" i="14" s="1"/>
  <c r="TAT24" i="14" s="1"/>
  <c r="TAX24" i="14" s="1"/>
  <c r="TBB24" i="14" s="1"/>
  <c r="TBF24" i="14" s="1"/>
  <c r="TBJ24" i="14" s="1"/>
  <c r="TBN24" i="14" s="1"/>
  <c r="TBR24" i="14" s="1"/>
  <c r="TBV24" i="14" s="1"/>
  <c r="TBZ24" i="14" s="1"/>
  <c r="TCD24" i="14" s="1"/>
  <c r="TCH24" i="14" s="1"/>
  <c r="TCL24" i="14" s="1"/>
  <c r="TCP24" i="14" s="1"/>
  <c r="TCT24" i="14" s="1"/>
  <c r="TCX24" i="14" s="1"/>
  <c r="TDB24" i="14" s="1"/>
  <c r="TDF24" i="14" s="1"/>
  <c r="TDJ24" i="14" s="1"/>
  <c r="TDN24" i="14" s="1"/>
  <c r="TDR24" i="14" s="1"/>
  <c r="TDV24" i="14" s="1"/>
  <c r="TDZ24" i="14" s="1"/>
  <c r="TED24" i="14" s="1"/>
  <c r="TEH24" i="14" s="1"/>
  <c r="TEL24" i="14" s="1"/>
  <c r="TEP24" i="14" s="1"/>
  <c r="TET24" i="14" s="1"/>
  <c r="TEX24" i="14" s="1"/>
  <c r="TFB24" i="14" s="1"/>
  <c r="TFF24" i="14" s="1"/>
  <c r="TFJ24" i="14" s="1"/>
  <c r="TFN24" i="14" s="1"/>
  <c r="TFR24" i="14" s="1"/>
  <c r="TFV24" i="14" s="1"/>
  <c r="TFZ24" i="14" s="1"/>
  <c r="TGD24" i="14" s="1"/>
  <c r="TGH24" i="14" s="1"/>
  <c r="TGL24" i="14" s="1"/>
  <c r="TGP24" i="14" s="1"/>
  <c r="TGT24" i="14" s="1"/>
  <c r="TGX24" i="14" s="1"/>
  <c r="THB24" i="14" s="1"/>
  <c r="THF24" i="14" s="1"/>
  <c r="THJ24" i="14" s="1"/>
  <c r="THN24" i="14" s="1"/>
  <c r="THR24" i="14" s="1"/>
  <c r="THV24" i="14" s="1"/>
  <c r="THZ24" i="14" s="1"/>
  <c r="TID24" i="14" s="1"/>
  <c r="TIH24" i="14" s="1"/>
  <c r="TIL24" i="14" s="1"/>
  <c r="TIP24" i="14" s="1"/>
  <c r="TIT24" i="14" s="1"/>
  <c r="TIX24" i="14" s="1"/>
  <c r="TJB24" i="14" s="1"/>
  <c r="TJF24" i="14" s="1"/>
  <c r="TJJ24" i="14" s="1"/>
  <c r="TJN24" i="14" s="1"/>
  <c r="TJR24" i="14" s="1"/>
  <c r="TJV24" i="14" s="1"/>
  <c r="TJZ24" i="14" s="1"/>
  <c r="TKD24" i="14" s="1"/>
  <c r="TKH24" i="14" s="1"/>
  <c r="TKL24" i="14" s="1"/>
  <c r="TKP24" i="14" s="1"/>
  <c r="TKT24" i="14" s="1"/>
  <c r="TKX24" i="14" s="1"/>
  <c r="TLB24" i="14" s="1"/>
  <c r="TLF24" i="14" s="1"/>
  <c r="TLJ24" i="14" s="1"/>
  <c r="TLN24" i="14" s="1"/>
  <c r="TLR24" i="14" s="1"/>
  <c r="TLV24" i="14" s="1"/>
  <c r="TLZ24" i="14" s="1"/>
  <c r="TMD24" i="14" s="1"/>
  <c r="TMH24" i="14" s="1"/>
  <c r="TML24" i="14" s="1"/>
  <c r="TMP24" i="14" s="1"/>
  <c r="TMT24" i="14" s="1"/>
  <c r="TMX24" i="14" s="1"/>
  <c r="TNB24" i="14" s="1"/>
  <c r="TNF24" i="14" s="1"/>
  <c r="TNJ24" i="14" s="1"/>
  <c r="TNN24" i="14" s="1"/>
  <c r="TNR24" i="14" s="1"/>
  <c r="TNV24" i="14" s="1"/>
  <c r="TNZ24" i="14" s="1"/>
  <c r="TOD24" i="14" s="1"/>
  <c r="TOH24" i="14" s="1"/>
  <c r="TOL24" i="14" s="1"/>
  <c r="TOP24" i="14" s="1"/>
  <c r="TOT24" i="14" s="1"/>
  <c r="TOX24" i="14" s="1"/>
  <c r="TPB24" i="14" s="1"/>
  <c r="TPF24" i="14" s="1"/>
  <c r="TPJ24" i="14" s="1"/>
  <c r="TPN24" i="14" s="1"/>
  <c r="TPR24" i="14" s="1"/>
  <c r="TPV24" i="14" s="1"/>
  <c r="TPZ24" i="14" s="1"/>
  <c r="TQD24" i="14" s="1"/>
  <c r="TQH24" i="14" s="1"/>
  <c r="TQL24" i="14" s="1"/>
  <c r="TQP24" i="14" s="1"/>
  <c r="TQT24" i="14" s="1"/>
  <c r="TQX24" i="14" s="1"/>
  <c r="TRB24" i="14" s="1"/>
  <c r="TRF24" i="14" s="1"/>
  <c r="TRJ24" i="14" s="1"/>
  <c r="TRN24" i="14" s="1"/>
  <c r="TRR24" i="14" s="1"/>
  <c r="TRV24" i="14" s="1"/>
  <c r="TRZ24" i="14" s="1"/>
  <c r="TSD24" i="14" s="1"/>
  <c r="TSH24" i="14" s="1"/>
  <c r="TSL24" i="14" s="1"/>
  <c r="TSP24" i="14" s="1"/>
  <c r="TST24" i="14" s="1"/>
  <c r="TSX24" i="14" s="1"/>
  <c r="TTB24" i="14" s="1"/>
  <c r="TTF24" i="14" s="1"/>
  <c r="TTJ24" i="14" s="1"/>
  <c r="TTN24" i="14" s="1"/>
  <c r="TTR24" i="14" s="1"/>
  <c r="TTV24" i="14" s="1"/>
  <c r="TTZ24" i="14" s="1"/>
  <c r="TUD24" i="14" s="1"/>
  <c r="TUH24" i="14" s="1"/>
  <c r="TUL24" i="14" s="1"/>
  <c r="TUP24" i="14" s="1"/>
  <c r="TUT24" i="14" s="1"/>
  <c r="TUX24" i="14" s="1"/>
  <c r="TVB24" i="14" s="1"/>
  <c r="TVF24" i="14" s="1"/>
  <c r="TVJ24" i="14" s="1"/>
  <c r="TVN24" i="14" s="1"/>
  <c r="TVR24" i="14" s="1"/>
  <c r="TVV24" i="14" s="1"/>
  <c r="TVZ24" i="14" s="1"/>
  <c r="TWD24" i="14" s="1"/>
  <c r="TWH24" i="14" s="1"/>
  <c r="TWL24" i="14" s="1"/>
  <c r="TWP24" i="14" s="1"/>
  <c r="TWT24" i="14" s="1"/>
  <c r="TWX24" i="14" s="1"/>
  <c r="TXB24" i="14" s="1"/>
  <c r="TXF24" i="14" s="1"/>
  <c r="TXJ24" i="14" s="1"/>
  <c r="TXN24" i="14" s="1"/>
  <c r="TXR24" i="14" s="1"/>
  <c r="TXV24" i="14" s="1"/>
  <c r="TXZ24" i="14" s="1"/>
  <c r="TYD24" i="14" s="1"/>
  <c r="TYH24" i="14" s="1"/>
  <c r="TYL24" i="14" s="1"/>
  <c r="TYP24" i="14" s="1"/>
  <c r="TYT24" i="14" s="1"/>
  <c r="TYX24" i="14" s="1"/>
  <c r="TZB24" i="14" s="1"/>
  <c r="TZF24" i="14" s="1"/>
  <c r="TZJ24" i="14" s="1"/>
  <c r="TZN24" i="14" s="1"/>
  <c r="TZR24" i="14" s="1"/>
  <c r="TZV24" i="14" s="1"/>
  <c r="TZZ24" i="14" s="1"/>
  <c r="UAD24" i="14" s="1"/>
  <c r="UAH24" i="14" s="1"/>
  <c r="UAL24" i="14" s="1"/>
  <c r="UAP24" i="14" s="1"/>
  <c r="UAT24" i="14" s="1"/>
  <c r="UAX24" i="14" s="1"/>
  <c r="UBB24" i="14" s="1"/>
  <c r="UBF24" i="14" s="1"/>
  <c r="UBJ24" i="14" s="1"/>
  <c r="UBN24" i="14" s="1"/>
  <c r="UBR24" i="14" s="1"/>
  <c r="UBV24" i="14" s="1"/>
  <c r="UBZ24" i="14" s="1"/>
  <c r="UCD24" i="14" s="1"/>
  <c r="UCH24" i="14" s="1"/>
  <c r="UCL24" i="14" s="1"/>
  <c r="UCP24" i="14" s="1"/>
  <c r="UCT24" i="14" s="1"/>
  <c r="UCX24" i="14" s="1"/>
  <c r="UDB24" i="14" s="1"/>
  <c r="UDF24" i="14" s="1"/>
  <c r="UDJ24" i="14" s="1"/>
  <c r="UDN24" i="14" s="1"/>
  <c r="UDR24" i="14" s="1"/>
  <c r="UDV24" i="14" s="1"/>
  <c r="UDZ24" i="14" s="1"/>
  <c r="UED24" i="14" s="1"/>
  <c r="UEH24" i="14" s="1"/>
  <c r="UEL24" i="14" s="1"/>
  <c r="UEP24" i="14" s="1"/>
  <c r="UET24" i="14" s="1"/>
  <c r="UEX24" i="14" s="1"/>
  <c r="UFB24" i="14" s="1"/>
  <c r="UFF24" i="14" s="1"/>
  <c r="UFJ24" i="14" s="1"/>
  <c r="UFN24" i="14" s="1"/>
  <c r="UFR24" i="14" s="1"/>
  <c r="UFV24" i="14" s="1"/>
  <c r="UFZ24" i="14" s="1"/>
  <c r="UGD24" i="14" s="1"/>
  <c r="UGH24" i="14" s="1"/>
  <c r="UGL24" i="14" s="1"/>
  <c r="UGP24" i="14" s="1"/>
  <c r="UGT24" i="14" s="1"/>
  <c r="UGX24" i="14" s="1"/>
  <c r="UHB24" i="14" s="1"/>
  <c r="UHF24" i="14" s="1"/>
  <c r="UHJ24" i="14" s="1"/>
  <c r="UHN24" i="14" s="1"/>
  <c r="UHR24" i="14" s="1"/>
  <c r="UHV24" i="14" s="1"/>
  <c r="UHZ24" i="14" s="1"/>
  <c r="UID24" i="14" s="1"/>
  <c r="UIH24" i="14" s="1"/>
  <c r="UIL24" i="14" s="1"/>
  <c r="UIP24" i="14" s="1"/>
  <c r="UIT24" i="14" s="1"/>
  <c r="UIX24" i="14" s="1"/>
  <c r="UJB24" i="14" s="1"/>
  <c r="UJF24" i="14" s="1"/>
  <c r="UJJ24" i="14" s="1"/>
  <c r="UJN24" i="14" s="1"/>
  <c r="UJR24" i="14" s="1"/>
  <c r="UJV24" i="14" s="1"/>
  <c r="UJZ24" i="14" s="1"/>
  <c r="UKD24" i="14" s="1"/>
  <c r="UKH24" i="14" s="1"/>
  <c r="UKL24" i="14" s="1"/>
  <c r="UKP24" i="14" s="1"/>
  <c r="UKT24" i="14" s="1"/>
  <c r="UKX24" i="14" s="1"/>
  <c r="ULB24" i="14" s="1"/>
  <c r="ULF24" i="14" s="1"/>
  <c r="ULJ24" i="14" s="1"/>
  <c r="ULN24" i="14" s="1"/>
  <c r="ULR24" i="14" s="1"/>
  <c r="ULV24" i="14" s="1"/>
  <c r="ULZ24" i="14" s="1"/>
  <c r="UMD24" i="14" s="1"/>
  <c r="UMH24" i="14" s="1"/>
  <c r="UML24" i="14" s="1"/>
  <c r="UMP24" i="14" s="1"/>
  <c r="UMT24" i="14" s="1"/>
  <c r="UMX24" i="14" s="1"/>
  <c r="UNB24" i="14" s="1"/>
  <c r="UNF24" i="14" s="1"/>
  <c r="UNJ24" i="14" s="1"/>
  <c r="UNN24" i="14" s="1"/>
  <c r="UNR24" i="14" s="1"/>
  <c r="UNV24" i="14" s="1"/>
  <c r="UNZ24" i="14" s="1"/>
  <c r="UOD24" i="14" s="1"/>
  <c r="UOH24" i="14" s="1"/>
  <c r="UOL24" i="14" s="1"/>
  <c r="UOP24" i="14" s="1"/>
  <c r="UOT24" i="14" s="1"/>
  <c r="UOX24" i="14" s="1"/>
  <c r="UPB24" i="14" s="1"/>
  <c r="UPF24" i="14" s="1"/>
  <c r="UPJ24" i="14" s="1"/>
  <c r="UPN24" i="14" s="1"/>
  <c r="UPR24" i="14" s="1"/>
  <c r="UPV24" i="14" s="1"/>
  <c r="UPZ24" i="14" s="1"/>
  <c r="UQD24" i="14" s="1"/>
  <c r="UQH24" i="14" s="1"/>
  <c r="UQL24" i="14" s="1"/>
  <c r="UQP24" i="14" s="1"/>
  <c r="UQT24" i="14" s="1"/>
  <c r="UQX24" i="14" s="1"/>
  <c r="URB24" i="14" s="1"/>
  <c r="URF24" i="14" s="1"/>
  <c r="URJ24" i="14" s="1"/>
  <c r="URN24" i="14" s="1"/>
  <c r="URR24" i="14" s="1"/>
  <c r="URV24" i="14" s="1"/>
  <c r="URZ24" i="14" s="1"/>
  <c r="USD24" i="14" s="1"/>
  <c r="USH24" i="14" s="1"/>
  <c r="USL24" i="14" s="1"/>
  <c r="USP24" i="14" s="1"/>
  <c r="UST24" i="14" s="1"/>
  <c r="USX24" i="14" s="1"/>
  <c r="UTB24" i="14" s="1"/>
  <c r="UTF24" i="14" s="1"/>
  <c r="UTJ24" i="14" s="1"/>
  <c r="UTN24" i="14" s="1"/>
  <c r="UTR24" i="14" s="1"/>
  <c r="UTV24" i="14" s="1"/>
  <c r="UTZ24" i="14" s="1"/>
  <c r="UUD24" i="14" s="1"/>
  <c r="UUH24" i="14" s="1"/>
  <c r="UUL24" i="14" s="1"/>
  <c r="UUP24" i="14" s="1"/>
  <c r="UUT24" i="14" s="1"/>
  <c r="UUX24" i="14" s="1"/>
  <c r="UVB24" i="14" s="1"/>
  <c r="UVF24" i="14" s="1"/>
  <c r="UVJ24" i="14" s="1"/>
  <c r="UVN24" i="14" s="1"/>
  <c r="UVR24" i="14" s="1"/>
  <c r="UVV24" i="14" s="1"/>
  <c r="UVZ24" i="14" s="1"/>
  <c r="UWD24" i="14" s="1"/>
  <c r="UWH24" i="14" s="1"/>
  <c r="UWL24" i="14" s="1"/>
  <c r="UWP24" i="14" s="1"/>
  <c r="UWT24" i="14" s="1"/>
  <c r="UWX24" i="14" s="1"/>
  <c r="UXB24" i="14" s="1"/>
  <c r="UXF24" i="14" s="1"/>
  <c r="UXJ24" i="14" s="1"/>
  <c r="UXN24" i="14" s="1"/>
  <c r="UXR24" i="14" s="1"/>
  <c r="UXV24" i="14" s="1"/>
  <c r="UXZ24" i="14" s="1"/>
  <c r="UYD24" i="14" s="1"/>
  <c r="UYH24" i="14" s="1"/>
  <c r="UYL24" i="14" s="1"/>
  <c r="UYP24" i="14" s="1"/>
  <c r="UYT24" i="14" s="1"/>
  <c r="UYX24" i="14" s="1"/>
  <c r="UZB24" i="14" s="1"/>
  <c r="UZF24" i="14" s="1"/>
  <c r="UZJ24" i="14" s="1"/>
  <c r="UZN24" i="14" s="1"/>
  <c r="UZR24" i="14" s="1"/>
  <c r="UZV24" i="14" s="1"/>
  <c r="UZZ24" i="14" s="1"/>
  <c r="VAD24" i="14" s="1"/>
  <c r="VAH24" i="14" s="1"/>
  <c r="VAL24" i="14" s="1"/>
  <c r="VAP24" i="14" s="1"/>
  <c r="VAT24" i="14" s="1"/>
  <c r="VAX24" i="14" s="1"/>
  <c r="VBB24" i="14" s="1"/>
  <c r="VBF24" i="14" s="1"/>
  <c r="VBJ24" i="14" s="1"/>
  <c r="VBN24" i="14" s="1"/>
  <c r="VBR24" i="14" s="1"/>
  <c r="VBV24" i="14" s="1"/>
  <c r="VBZ24" i="14" s="1"/>
  <c r="VCD24" i="14" s="1"/>
  <c r="VCH24" i="14" s="1"/>
  <c r="VCL24" i="14" s="1"/>
  <c r="VCP24" i="14" s="1"/>
  <c r="VCT24" i="14" s="1"/>
  <c r="VCX24" i="14" s="1"/>
  <c r="VDB24" i="14" s="1"/>
  <c r="VDF24" i="14" s="1"/>
  <c r="VDJ24" i="14" s="1"/>
  <c r="VDN24" i="14" s="1"/>
  <c r="VDR24" i="14" s="1"/>
  <c r="VDV24" i="14" s="1"/>
  <c r="VDZ24" i="14" s="1"/>
  <c r="VED24" i="14" s="1"/>
  <c r="VEH24" i="14" s="1"/>
  <c r="VEL24" i="14" s="1"/>
  <c r="VEP24" i="14" s="1"/>
  <c r="VET24" i="14" s="1"/>
  <c r="VEX24" i="14" s="1"/>
  <c r="VFB24" i="14" s="1"/>
  <c r="VFF24" i="14" s="1"/>
  <c r="VFJ24" i="14" s="1"/>
  <c r="VFN24" i="14" s="1"/>
  <c r="VFR24" i="14" s="1"/>
  <c r="VFV24" i="14" s="1"/>
  <c r="VFZ24" i="14" s="1"/>
  <c r="VGD24" i="14" s="1"/>
  <c r="VGH24" i="14" s="1"/>
  <c r="VGL24" i="14" s="1"/>
  <c r="VGP24" i="14" s="1"/>
  <c r="VGT24" i="14" s="1"/>
  <c r="VGX24" i="14" s="1"/>
  <c r="VHB24" i="14" s="1"/>
  <c r="VHF24" i="14" s="1"/>
  <c r="VHJ24" i="14" s="1"/>
  <c r="VHN24" i="14" s="1"/>
  <c r="VHR24" i="14" s="1"/>
  <c r="VHV24" i="14" s="1"/>
  <c r="VHZ24" i="14" s="1"/>
  <c r="VID24" i="14" s="1"/>
  <c r="VIH24" i="14" s="1"/>
  <c r="VIL24" i="14" s="1"/>
  <c r="VIP24" i="14" s="1"/>
  <c r="VIT24" i="14" s="1"/>
  <c r="VIX24" i="14" s="1"/>
  <c r="VJB24" i="14" s="1"/>
  <c r="VJF24" i="14" s="1"/>
  <c r="VJJ24" i="14" s="1"/>
  <c r="VJN24" i="14" s="1"/>
  <c r="VJR24" i="14" s="1"/>
  <c r="VJV24" i="14" s="1"/>
  <c r="VJZ24" i="14" s="1"/>
  <c r="VKD24" i="14" s="1"/>
  <c r="VKH24" i="14" s="1"/>
  <c r="VKL24" i="14" s="1"/>
  <c r="VKP24" i="14" s="1"/>
  <c r="VKT24" i="14" s="1"/>
  <c r="VKX24" i="14" s="1"/>
  <c r="VLB24" i="14" s="1"/>
  <c r="VLF24" i="14" s="1"/>
  <c r="VLJ24" i="14" s="1"/>
  <c r="VLN24" i="14" s="1"/>
  <c r="VLR24" i="14" s="1"/>
  <c r="VLV24" i="14" s="1"/>
  <c r="VLZ24" i="14" s="1"/>
  <c r="VMD24" i="14" s="1"/>
  <c r="VMH24" i="14" s="1"/>
  <c r="VML24" i="14" s="1"/>
  <c r="VMP24" i="14" s="1"/>
  <c r="VMT24" i="14" s="1"/>
  <c r="VMX24" i="14" s="1"/>
  <c r="VNB24" i="14" s="1"/>
  <c r="VNF24" i="14" s="1"/>
  <c r="VNJ24" i="14" s="1"/>
  <c r="VNN24" i="14" s="1"/>
  <c r="VNR24" i="14" s="1"/>
  <c r="VNV24" i="14" s="1"/>
  <c r="VNZ24" i="14" s="1"/>
  <c r="VOD24" i="14" s="1"/>
  <c r="VOH24" i="14" s="1"/>
  <c r="VOL24" i="14" s="1"/>
  <c r="VOP24" i="14" s="1"/>
  <c r="VOT24" i="14" s="1"/>
  <c r="VOX24" i="14" s="1"/>
  <c r="VPB24" i="14" s="1"/>
  <c r="VPF24" i="14" s="1"/>
  <c r="VPJ24" i="14" s="1"/>
  <c r="VPN24" i="14" s="1"/>
  <c r="VPR24" i="14" s="1"/>
  <c r="VPV24" i="14" s="1"/>
  <c r="VPZ24" i="14" s="1"/>
  <c r="VQD24" i="14" s="1"/>
  <c r="VQH24" i="14" s="1"/>
  <c r="VQL24" i="14" s="1"/>
  <c r="VQP24" i="14" s="1"/>
  <c r="VQT24" i="14" s="1"/>
  <c r="VQX24" i="14" s="1"/>
  <c r="VRB24" i="14" s="1"/>
  <c r="VRF24" i="14" s="1"/>
  <c r="VRJ24" i="14" s="1"/>
  <c r="VRN24" i="14" s="1"/>
  <c r="VRR24" i="14" s="1"/>
  <c r="VRV24" i="14" s="1"/>
  <c r="VRZ24" i="14" s="1"/>
  <c r="VSD24" i="14" s="1"/>
  <c r="VSH24" i="14" s="1"/>
  <c r="VSL24" i="14" s="1"/>
  <c r="VSP24" i="14" s="1"/>
  <c r="VST24" i="14" s="1"/>
  <c r="VSX24" i="14" s="1"/>
  <c r="VTB24" i="14" s="1"/>
  <c r="VTF24" i="14" s="1"/>
  <c r="VTJ24" i="14" s="1"/>
  <c r="VTN24" i="14" s="1"/>
  <c r="VTR24" i="14" s="1"/>
  <c r="VTV24" i="14" s="1"/>
  <c r="VTZ24" i="14" s="1"/>
  <c r="VUD24" i="14" s="1"/>
  <c r="VUH24" i="14" s="1"/>
  <c r="VUL24" i="14" s="1"/>
  <c r="VUP24" i="14" s="1"/>
  <c r="VUT24" i="14" s="1"/>
  <c r="VUX24" i="14" s="1"/>
  <c r="VVB24" i="14" s="1"/>
  <c r="VVF24" i="14" s="1"/>
  <c r="VVJ24" i="14" s="1"/>
  <c r="VVN24" i="14" s="1"/>
  <c r="VVR24" i="14" s="1"/>
  <c r="VVV24" i="14" s="1"/>
  <c r="VVZ24" i="14" s="1"/>
  <c r="VWD24" i="14" s="1"/>
  <c r="VWH24" i="14" s="1"/>
  <c r="VWL24" i="14" s="1"/>
  <c r="VWP24" i="14" s="1"/>
  <c r="VWT24" i="14" s="1"/>
  <c r="VWX24" i="14" s="1"/>
  <c r="VXB24" i="14" s="1"/>
  <c r="VXF24" i="14" s="1"/>
  <c r="VXJ24" i="14" s="1"/>
  <c r="VXN24" i="14" s="1"/>
  <c r="VXR24" i="14" s="1"/>
  <c r="VXV24" i="14" s="1"/>
  <c r="VXZ24" i="14" s="1"/>
  <c r="VYD24" i="14" s="1"/>
  <c r="VYH24" i="14" s="1"/>
  <c r="VYL24" i="14" s="1"/>
  <c r="VYP24" i="14" s="1"/>
  <c r="VYT24" i="14" s="1"/>
  <c r="VYX24" i="14" s="1"/>
  <c r="VZB24" i="14" s="1"/>
  <c r="VZF24" i="14" s="1"/>
  <c r="VZJ24" i="14" s="1"/>
  <c r="VZN24" i="14" s="1"/>
  <c r="VZR24" i="14" s="1"/>
  <c r="VZV24" i="14" s="1"/>
  <c r="VZZ24" i="14" s="1"/>
  <c r="WAD24" i="14" s="1"/>
  <c r="WAH24" i="14" s="1"/>
  <c r="WAL24" i="14" s="1"/>
  <c r="WAP24" i="14" s="1"/>
  <c r="WAT24" i="14" s="1"/>
  <c r="WAX24" i="14" s="1"/>
  <c r="WBB24" i="14" s="1"/>
  <c r="WBF24" i="14" s="1"/>
  <c r="WBJ24" i="14" s="1"/>
  <c r="WBN24" i="14" s="1"/>
  <c r="WBR24" i="14" s="1"/>
  <c r="WBV24" i="14" s="1"/>
  <c r="WBZ24" i="14" s="1"/>
  <c r="WCD24" i="14" s="1"/>
  <c r="WCH24" i="14" s="1"/>
  <c r="WCL24" i="14" s="1"/>
  <c r="WCP24" i="14" s="1"/>
  <c r="WCT24" i="14" s="1"/>
  <c r="WCX24" i="14" s="1"/>
  <c r="WDB24" i="14" s="1"/>
  <c r="WDF24" i="14" s="1"/>
  <c r="WDJ24" i="14" s="1"/>
  <c r="WDN24" i="14" s="1"/>
  <c r="WDR24" i="14" s="1"/>
  <c r="WDV24" i="14" s="1"/>
  <c r="WDZ24" i="14" s="1"/>
  <c r="WED24" i="14" s="1"/>
  <c r="WEH24" i="14" s="1"/>
  <c r="WEL24" i="14" s="1"/>
  <c r="WEP24" i="14" s="1"/>
  <c r="WET24" i="14" s="1"/>
  <c r="WEX24" i="14" s="1"/>
  <c r="WFB24" i="14" s="1"/>
  <c r="WFF24" i="14" s="1"/>
  <c r="WFJ24" i="14" s="1"/>
  <c r="WFN24" i="14" s="1"/>
  <c r="WFR24" i="14" s="1"/>
  <c r="WFV24" i="14" s="1"/>
  <c r="WFZ24" i="14" s="1"/>
  <c r="WGD24" i="14" s="1"/>
  <c r="WGH24" i="14" s="1"/>
  <c r="WGL24" i="14" s="1"/>
  <c r="WGP24" i="14" s="1"/>
  <c r="WGT24" i="14" s="1"/>
  <c r="WGX24" i="14" s="1"/>
  <c r="WHB24" i="14" s="1"/>
  <c r="WHF24" i="14" s="1"/>
  <c r="WHJ24" i="14" s="1"/>
  <c r="WHN24" i="14" s="1"/>
  <c r="WHR24" i="14" s="1"/>
  <c r="WHV24" i="14" s="1"/>
  <c r="WHZ24" i="14" s="1"/>
  <c r="WID24" i="14" s="1"/>
  <c r="WIH24" i="14" s="1"/>
  <c r="WIL24" i="14" s="1"/>
  <c r="WIP24" i="14" s="1"/>
  <c r="WIT24" i="14" s="1"/>
  <c r="WIX24" i="14" s="1"/>
  <c r="WJB24" i="14" s="1"/>
  <c r="WJF24" i="14" s="1"/>
  <c r="WJJ24" i="14" s="1"/>
  <c r="WJN24" i="14" s="1"/>
  <c r="WJR24" i="14" s="1"/>
  <c r="WJV24" i="14" s="1"/>
  <c r="WJZ24" i="14" s="1"/>
  <c r="WKD24" i="14" s="1"/>
  <c r="WKH24" i="14" s="1"/>
  <c r="WKL24" i="14" s="1"/>
  <c r="WKP24" i="14" s="1"/>
  <c r="WKT24" i="14" s="1"/>
  <c r="WKX24" i="14" s="1"/>
  <c r="WLB24" i="14" s="1"/>
  <c r="WLF24" i="14" s="1"/>
  <c r="WLJ24" i="14" s="1"/>
  <c r="WLN24" i="14" s="1"/>
  <c r="WLR24" i="14" s="1"/>
  <c r="WLV24" i="14" s="1"/>
  <c r="WLZ24" i="14" s="1"/>
  <c r="WMD24" i="14" s="1"/>
  <c r="WMH24" i="14" s="1"/>
  <c r="WML24" i="14" s="1"/>
  <c r="WMP24" i="14" s="1"/>
  <c r="WMT24" i="14" s="1"/>
  <c r="WMX24" i="14" s="1"/>
  <c r="WNB24" i="14" s="1"/>
  <c r="WNF24" i="14" s="1"/>
  <c r="WNJ24" i="14" s="1"/>
  <c r="WNN24" i="14" s="1"/>
  <c r="WNR24" i="14" s="1"/>
  <c r="WNV24" i="14" s="1"/>
  <c r="WNZ24" i="14" s="1"/>
  <c r="WOD24" i="14" s="1"/>
  <c r="WOH24" i="14" s="1"/>
  <c r="WOL24" i="14" s="1"/>
  <c r="WOP24" i="14" s="1"/>
  <c r="WOT24" i="14" s="1"/>
  <c r="WOX24" i="14" s="1"/>
  <c r="WPB24" i="14" s="1"/>
  <c r="WPF24" i="14" s="1"/>
  <c r="WPJ24" i="14" s="1"/>
  <c r="WPN24" i="14" s="1"/>
  <c r="WPR24" i="14" s="1"/>
  <c r="WPV24" i="14" s="1"/>
  <c r="WPZ24" i="14" s="1"/>
  <c r="WQD24" i="14" s="1"/>
  <c r="WQH24" i="14" s="1"/>
  <c r="WQL24" i="14" s="1"/>
  <c r="WQP24" i="14" s="1"/>
  <c r="WQT24" i="14" s="1"/>
  <c r="WQX24" i="14" s="1"/>
  <c r="WRB24" i="14" s="1"/>
  <c r="WRF24" i="14" s="1"/>
  <c r="WRJ24" i="14" s="1"/>
  <c r="WRN24" i="14" s="1"/>
  <c r="WRR24" i="14" s="1"/>
  <c r="WRV24" i="14" s="1"/>
  <c r="WRZ24" i="14" s="1"/>
  <c r="WSD24" i="14" s="1"/>
  <c r="WSH24" i="14" s="1"/>
  <c r="WSL24" i="14" s="1"/>
  <c r="WSP24" i="14" s="1"/>
  <c r="WST24" i="14" s="1"/>
  <c r="WSX24" i="14" s="1"/>
  <c r="WTB24" i="14" s="1"/>
  <c r="WTF24" i="14" s="1"/>
  <c r="WTJ24" i="14" s="1"/>
  <c r="WTN24" i="14" s="1"/>
  <c r="WTR24" i="14" s="1"/>
  <c r="WTV24" i="14" s="1"/>
  <c r="WTZ24" i="14" s="1"/>
  <c r="WUD24" i="14" s="1"/>
  <c r="WUH24" i="14" s="1"/>
  <c r="WUL24" i="14" s="1"/>
  <c r="WUP24" i="14" s="1"/>
  <c r="WUT24" i="14" s="1"/>
  <c r="WUX24" i="14" s="1"/>
  <c r="WVB24" i="14" s="1"/>
  <c r="WVF24" i="14" s="1"/>
  <c r="WVJ24" i="14" s="1"/>
  <c r="WVN24" i="14" s="1"/>
  <c r="WVR24" i="14" s="1"/>
  <c r="WVV24" i="14" s="1"/>
  <c r="WVZ24" i="14" s="1"/>
  <c r="WWD24" i="14" s="1"/>
  <c r="WWH24" i="14" s="1"/>
  <c r="WWL24" i="14" s="1"/>
  <c r="WWP24" i="14" s="1"/>
  <c r="WWT24" i="14" s="1"/>
  <c r="WWX24" i="14" s="1"/>
  <c r="WXB24" i="14" s="1"/>
  <c r="WXF24" i="14" s="1"/>
  <c r="WXJ24" i="14" s="1"/>
  <c r="WXN24" i="14" s="1"/>
  <c r="WXR24" i="14" s="1"/>
  <c r="WXV24" i="14" s="1"/>
  <c r="WXZ24" i="14" s="1"/>
  <c r="WYD24" i="14" s="1"/>
  <c r="WYH24" i="14" s="1"/>
  <c r="WYL24" i="14" s="1"/>
  <c r="WYP24" i="14" s="1"/>
  <c r="WYT24" i="14" s="1"/>
  <c r="WYX24" i="14" s="1"/>
  <c r="WZB24" i="14" s="1"/>
  <c r="WZF24" i="14" s="1"/>
  <c r="WZJ24" i="14" s="1"/>
  <c r="WZN24" i="14" s="1"/>
  <c r="WZR24" i="14" s="1"/>
  <c r="WZV24" i="14" s="1"/>
  <c r="WZZ24" i="14" s="1"/>
  <c r="XAD24" i="14" s="1"/>
  <c r="XAH24" i="14" s="1"/>
  <c r="XAL24" i="14" s="1"/>
  <c r="XAP24" i="14" s="1"/>
  <c r="XAT24" i="14" s="1"/>
  <c r="XAX24" i="14" s="1"/>
  <c r="XBB24" i="14" s="1"/>
  <c r="XBF24" i="14" s="1"/>
  <c r="XBJ24" i="14" s="1"/>
  <c r="XBN24" i="14" s="1"/>
  <c r="XBR24" i="14" s="1"/>
  <c r="XBV24" i="14" s="1"/>
  <c r="XBZ24" i="14" s="1"/>
  <c r="XCD24" i="14" s="1"/>
  <c r="XCH24" i="14" s="1"/>
  <c r="XCL24" i="14" s="1"/>
  <c r="XCP24" i="14" s="1"/>
  <c r="XCT24" i="14" s="1"/>
  <c r="XCX24" i="14" s="1"/>
  <c r="XDB24" i="14" s="1"/>
  <c r="XDF24" i="14" s="1"/>
  <c r="XDJ24" i="14" s="1"/>
  <c r="XDN24" i="14" s="1"/>
  <c r="XDR24" i="14" s="1"/>
  <c r="XDV24" i="14" s="1"/>
  <c r="XDZ24" i="14" s="1"/>
  <c r="XED24" i="14" s="1"/>
  <c r="XEH24" i="14" s="1"/>
  <c r="XEL24" i="14" s="1"/>
  <c r="XEP24" i="14" s="1"/>
  <c r="XET24" i="14" s="1"/>
  <c r="XEX24" i="14" s="1"/>
  <c r="XFB24" i="14" s="1"/>
  <c r="K24" i="14"/>
  <c r="O24" i="14" s="1"/>
  <c r="S24" i="14" s="1"/>
  <c r="W24" i="14" s="1"/>
  <c r="AA24" i="14" s="1"/>
  <c r="AE24" i="14" s="1"/>
  <c r="AI24" i="14" s="1"/>
  <c r="AM24" i="14" s="1"/>
  <c r="AQ24" i="14" s="1"/>
  <c r="AU24" i="14" s="1"/>
  <c r="AY24" i="14" s="1"/>
  <c r="BC24" i="14" s="1"/>
  <c r="BG24" i="14" s="1"/>
  <c r="BK24" i="14" s="1"/>
  <c r="BO24" i="14" s="1"/>
  <c r="BS24" i="14" s="1"/>
  <c r="BW24" i="14" s="1"/>
  <c r="CA24" i="14" s="1"/>
  <c r="CE24" i="14" s="1"/>
  <c r="CI24" i="14" s="1"/>
  <c r="CM24" i="14" s="1"/>
  <c r="CQ24" i="14" s="1"/>
  <c r="CU24" i="14" s="1"/>
  <c r="CY24" i="14" s="1"/>
  <c r="DC24" i="14" s="1"/>
  <c r="DG24" i="14" s="1"/>
  <c r="DK24" i="14" s="1"/>
  <c r="DO24" i="14" s="1"/>
  <c r="DS24" i="14" s="1"/>
  <c r="DW24" i="14" s="1"/>
  <c r="EA24" i="14" s="1"/>
  <c r="EE24" i="14" s="1"/>
  <c r="EI24" i="14" s="1"/>
  <c r="EM24" i="14" s="1"/>
  <c r="EQ24" i="14" s="1"/>
  <c r="EU24" i="14" s="1"/>
  <c r="EY24" i="14" s="1"/>
  <c r="FC24" i="14" s="1"/>
  <c r="FG24" i="14" s="1"/>
  <c r="FK24" i="14" s="1"/>
  <c r="FO24" i="14" s="1"/>
  <c r="FS24" i="14" s="1"/>
  <c r="FW24" i="14" s="1"/>
  <c r="GA24" i="14" s="1"/>
  <c r="GE24" i="14" s="1"/>
  <c r="GI24" i="14" s="1"/>
  <c r="GM24" i="14" s="1"/>
  <c r="GQ24" i="14" s="1"/>
  <c r="GU24" i="14" s="1"/>
  <c r="GY24" i="14" s="1"/>
  <c r="HC24" i="14" s="1"/>
  <c r="HG24" i="14" s="1"/>
  <c r="HK24" i="14" s="1"/>
  <c r="HO24" i="14" s="1"/>
  <c r="HS24" i="14" s="1"/>
  <c r="HW24" i="14" s="1"/>
  <c r="IA24" i="14" s="1"/>
  <c r="IE24" i="14" s="1"/>
  <c r="II24" i="14" s="1"/>
  <c r="IM24" i="14" s="1"/>
  <c r="IQ24" i="14" s="1"/>
  <c r="IU24" i="14" s="1"/>
  <c r="IY24" i="14" s="1"/>
  <c r="JC24" i="14" s="1"/>
  <c r="JG24" i="14" s="1"/>
  <c r="JK24" i="14" s="1"/>
  <c r="JO24" i="14" s="1"/>
  <c r="JS24" i="14" s="1"/>
  <c r="JW24" i="14" s="1"/>
  <c r="KA24" i="14" s="1"/>
  <c r="KE24" i="14" s="1"/>
  <c r="KI24" i="14" s="1"/>
  <c r="KM24" i="14" s="1"/>
  <c r="KQ24" i="14" s="1"/>
  <c r="KU24" i="14" s="1"/>
  <c r="KY24" i="14" s="1"/>
  <c r="LC24" i="14" s="1"/>
  <c r="LG24" i="14" s="1"/>
  <c r="LK24" i="14" s="1"/>
  <c r="LO24" i="14" s="1"/>
  <c r="LS24" i="14" s="1"/>
  <c r="LW24" i="14" s="1"/>
  <c r="MA24" i="14" s="1"/>
  <c r="ME24" i="14" s="1"/>
  <c r="MI24" i="14" s="1"/>
  <c r="MM24" i="14" s="1"/>
  <c r="MQ24" i="14" s="1"/>
  <c r="MU24" i="14" s="1"/>
  <c r="MY24" i="14" s="1"/>
  <c r="NC24" i="14" s="1"/>
  <c r="NG24" i="14" s="1"/>
  <c r="NK24" i="14" s="1"/>
  <c r="NO24" i="14" s="1"/>
  <c r="NS24" i="14" s="1"/>
  <c r="NW24" i="14" s="1"/>
  <c r="OA24" i="14" s="1"/>
  <c r="OE24" i="14" s="1"/>
  <c r="OI24" i="14" s="1"/>
  <c r="OM24" i="14" s="1"/>
  <c r="OQ24" i="14" s="1"/>
  <c r="OU24" i="14" s="1"/>
  <c r="OY24" i="14" s="1"/>
  <c r="PC24" i="14" s="1"/>
  <c r="PG24" i="14" s="1"/>
  <c r="PK24" i="14" s="1"/>
  <c r="PO24" i="14" s="1"/>
  <c r="PS24" i="14" s="1"/>
  <c r="PW24" i="14" s="1"/>
  <c r="QA24" i="14" s="1"/>
  <c r="QE24" i="14" s="1"/>
  <c r="QI24" i="14" s="1"/>
  <c r="QM24" i="14" s="1"/>
  <c r="QQ24" i="14" s="1"/>
  <c r="QU24" i="14" s="1"/>
  <c r="QY24" i="14" s="1"/>
  <c r="RC24" i="14" s="1"/>
  <c r="RG24" i="14" s="1"/>
  <c r="RK24" i="14" s="1"/>
  <c r="RO24" i="14" s="1"/>
  <c r="RS24" i="14" s="1"/>
  <c r="RW24" i="14" s="1"/>
  <c r="SA24" i="14" s="1"/>
  <c r="SE24" i="14" s="1"/>
  <c r="SI24" i="14" s="1"/>
  <c r="SM24" i="14" s="1"/>
  <c r="SQ24" i="14" s="1"/>
  <c r="SU24" i="14" s="1"/>
  <c r="SY24" i="14" s="1"/>
  <c r="TC24" i="14" s="1"/>
  <c r="TG24" i="14" s="1"/>
  <c r="TK24" i="14" s="1"/>
  <c r="TO24" i="14" s="1"/>
  <c r="TS24" i="14" s="1"/>
  <c r="TW24" i="14" s="1"/>
  <c r="UA24" i="14" s="1"/>
  <c r="UE24" i="14" s="1"/>
  <c r="UI24" i="14" s="1"/>
  <c r="UM24" i="14" s="1"/>
  <c r="UQ24" i="14" s="1"/>
  <c r="UU24" i="14" s="1"/>
  <c r="UY24" i="14" s="1"/>
  <c r="VC24" i="14" s="1"/>
  <c r="VG24" i="14" s="1"/>
  <c r="VK24" i="14" s="1"/>
  <c r="VO24" i="14" s="1"/>
  <c r="VS24" i="14" s="1"/>
  <c r="VW24" i="14" s="1"/>
  <c r="WA24" i="14" s="1"/>
  <c r="WE24" i="14" s="1"/>
  <c r="WI24" i="14" s="1"/>
  <c r="WM24" i="14" s="1"/>
  <c r="WQ24" i="14" s="1"/>
  <c r="WU24" i="14" s="1"/>
  <c r="WY24" i="14" s="1"/>
  <c r="XC24" i="14" s="1"/>
  <c r="XG24" i="14" s="1"/>
  <c r="XK24" i="14" s="1"/>
  <c r="XO24" i="14" s="1"/>
  <c r="XS24" i="14" s="1"/>
  <c r="XW24" i="14" s="1"/>
  <c r="YA24" i="14" s="1"/>
  <c r="YE24" i="14" s="1"/>
  <c r="YI24" i="14" s="1"/>
  <c r="YM24" i="14" s="1"/>
  <c r="YQ24" i="14" s="1"/>
  <c r="YU24" i="14" s="1"/>
  <c r="YY24" i="14" s="1"/>
  <c r="ZC24" i="14" s="1"/>
  <c r="ZG24" i="14" s="1"/>
  <c r="ZK24" i="14" s="1"/>
  <c r="ZO24" i="14" s="1"/>
  <c r="ZS24" i="14" s="1"/>
  <c r="ZW24" i="14" s="1"/>
  <c r="AAA24" i="14" s="1"/>
  <c r="AAE24" i="14" s="1"/>
  <c r="AAI24" i="14" s="1"/>
  <c r="AAM24" i="14" s="1"/>
  <c r="AAQ24" i="14" s="1"/>
  <c r="AAU24" i="14" s="1"/>
  <c r="AAY24" i="14" s="1"/>
  <c r="ABC24" i="14" s="1"/>
  <c r="ABG24" i="14" s="1"/>
  <c r="ABK24" i="14" s="1"/>
  <c r="ABO24" i="14" s="1"/>
  <c r="ABS24" i="14" s="1"/>
  <c r="ABW24" i="14" s="1"/>
  <c r="ACA24" i="14" s="1"/>
  <c r="ACE24" i="14" s="1"/>
  <c r="ACI24" i="14" s="1"/>
  <c r="ACM24" i="14" s="1"/>
  <c r="ACQ24" i="14" s="1"/>
  <c r="ACU24" i="14" s="1"/>
  <c r="ACY24" i="14" s="1"/>
  <c r="ADC24" i="14" s="1"/>
  <c r="ADG24" i="14" s="1"/>
  <c r="ADK24" i="14" s="1"/>
  <c r="ADO24" i="14" s="1"/>
  <c r="ADS24" i="14" s="1"/>
  <c r="ADW24" i="14" s="1"/>
  <c r="AEA24" i="14" s="1"/>
  <c r="AEE24" i="14" s="1"/>
  <c r="AEI24" i="14" s="1"/>
  <c r="AEM24" i="14" s="1"/>
  <c r="AEQ24" i="14" s="1"/>
  <c r="AEU24" i="14" s="1"/>
  <c r="AEY24" i="14" s="1"/>
  <c r="AFC24" i="14" s="1"/>
  <c r="AFG24" i="14" s="1"/>
  <c r="AFK24" i="14" s="1"/>
  <c r="AFO24" i="14" s="1"/>
  <c r="AFS24" i="14" s="1"/>
  <c r="AFW24" i="14" s="1"/>
  <c r="AGA24" i="14" s="1"/>
  <c r="AGE24" i="14" s="1"/>
  <c r="AGI24" i="14" s="1"/>
  <c r="AGM24" i="14" s="1"/>
  <c r="AGQ24" i="14" s="1"/>
  <c r="AGU24" i="14" s="1"/>
  <c r="AGY24" i="14" s="1"/>
  <c r="AHC24" i="14" s="1"/>
  <c r="AHG24" i="14" s="1"/>
  <c r="AHK24" i="14" s="1"/>
  <c r="AHO24" i="14" s="1"/>
  <c r="AHS24" i="14" s="1"/>
  <c r="AHW24" i="14" s="1"/>
  <c r="AIA24" i="14" s="1"/>
  <c r="AIE24" i="14" s="1"/>
  <c r="AII24" i="14" s="1"/>
  <c r="AIM24" i="14" s="1"/>
  <c r="AIQ24" i="14" s="1"/>
  <c r="AIU24" i="14" s="1"/>
  <c r="AIY24" i="14" s="1"/>
  <c r="AJC24" i="14" s="1"/>
  <c r="AJG24" i="14" s="1"/>
  <c r="AJK24" i="14" s="1"/>
  <c r="AJO24" i="14" s="1"/>
  <c r="AJS24" i="14" s="1"/>
  <c r="AJW24" i="14" s="1"/>
  <c r="AKA24" i="14" s="1"/>
  <c r="AKE24" i="14" s="1"/>
  <c r="AKI24" i="14" s="1"/>
  <c r="AKM24" i="14" s="1"/>
  <c r="AKQ24" i="14" s="1"/>
  <c r="AKU24" i="14" s="1"/>
  <c r="AKY24" i="14" s="1"/>
  <c r="ALC24" i="14" s="1"/>
  <c r="ALG24" i="14" s="1"/>
  <c r="ALK24" i="14" s="1"/>
  <c r="ALO24" i="14" s="1"/>
  <c r="ALS24" i="14" s="1"/>
  <c r="ALW24" i="14" s="1"/>
  <c r="AMA24" i="14" s="1"/>
  <c r="AME24" i="14" s="1"/>
  <c r="AMI24" i="14" s="1"/>
  <c r="AMM24" i="14" s="1"/>
  <c r="AMQ24" i="14" s="1"/>
  <c r="AMU24" i="14" s="1"/>
  <c r="AMY24" i="14" s="1"/>
  <c r="ANC24" i="14" s="1"/>
  <c r="ANG24" i="14" s="1"/>
  <c r="ANK24" i="14" s="1"/>
  <c r="ANO24" i="14" s="1"/>
  <c r="ANS24" i="14" s="1"/>
  <c r="ANW24" i="14" s="1"/>
  <c r="AOA24" i="14" s="1"/>
  <c r="AOE24" i="14" s="1"/>
  <c r="AOI24" i="14" s="1"/>
  <c r="AOM24" i="14" s="1"/>
  <c r="AOQ24" i="14" s="1"/>
  <c r="AOU24" i="14" s="1"/>
  <c r="AOY24" i="14" s="1"/>
  <c r="APC24" i="14" s="1"/>
  <c r="APG24" i="14" s="1"/>
  <c r="APK24" i="14" s="1"/>
  <c r="APO24" i="14" s="1"/>
  <c r="APS24" i="14" s="1"/>
  <c r="APW24" i="14" s="1"/>
  <c r="AQA24" i="14" s="1"/>
  <c r="AQE24" i="14" s="1"/>
  <c r="AQI24" i="14" s="1"/>
  <c r="AQM24" i="14" s="1"/>
  <c r="AQQ24" i="14" s="1"/>
  <c r="AQU24" i="14" s="1"/>
  <c r="AQY24" i="14" s="1"/>
  <c r="ARC24" i="14" s="1"/>
  <c r="ARG24" i="14" s="1"/>
  <c r="ARK24" i="14" s="1"/>
  <c r="ARO24" i="14" s="1"/>
  <c r="ARS24" i="14" s="1"/>
  <c r="ARW24" i="14" s="1"/>
  <c r="ASA24" i="14" s="1"/>
  <c r="ASE24" i="14" s="1"/>
  <c r="ASI24" i="14" s="1"/>
  <c r="ASM24" i="14" s="1"/>
  <c r="ASQ24" i="14" s="1"/>
  <c r="ASU24" i="14" s="1"/>
  <c r="ASY24" i="14" s="1"/>
  <c r="ATC24" i="14" s="1"/>
  <c r="ATG24" i="14" s="1"/>
  <c r="ATK24" i="14" s="1"/>
  <c r="ATO24" i="14" s="1"/>
  <c r="ATS24" i="14" s="1"/>
  <c r="ATW24" i="14" s="1"/>
  <c r="AUA24" i="14" s="1"/>
  <c r="AUE24" i="14" s="1"/>
  <c r="AUI24" i="14" s="1"/>
  <c r="AUM24" i="14" s="1"/>
  <c r="AUQ24" i="14" s="1"/>
  <c r="AUU24" i="14" s="1"/>
  <c r="AUY24" i="14" s="1"/>
  <c r="AVC24" i="14" s="1"/>
  <c r="AVG24" i="14" s="1"/>
  <c r="AVK24" i="14" s="1"/>
  <c r="AVO24" i="14" s="1"/>
  <c r="AVS24" i="14" s="1"/>
  <c r="AVW24" i="14" s="1"/>
  <c r="AWA24" i="14" s="1"/>
  <c r="AWE24" i="14" s="1"/>
  <c r="AWI24" i="14" s="1"/>
  <c r="AWM24" i="14" s="1"/>
  <c r="AWQ24" i="14" s="1"/>
  <c r="AWU24" i="14" s="1"/>
  <c r="AWY24" i="14" s="1"/>
  <c r="AXC24" i="14" s="1"/>
  <c r="AXG24" i="14" s="1"/>
  <c r="AXK24" i="14" s="1"/>
  <c r="AXO24" i="14" s="1"/>
  <c r="AXS24" i="14" s="1"/>
  <c r="AXW24" i="14" s="1"/>
  <c r="AYA24" i="14" s="1"/>
  <c r="AYE24" i="14" s="1"/>
  <c r="AYI24" i="14" s="1"/>
  <c r="AYM24" i="14" s="1"/>
  <c r="AYQ24" i="14" s="1"/>
  <c r="AYU24" i="14" s="1"/>
  <c r="AYY24" i="14" s="1"/>
  <c r="AZC24" i="14" s="1"/>
  <c r="AZG24" i="14" s="1"/>
  <c r="AZK24" i="14" s="1"/>
  <c r="AZO24" i="14" s="1"/>
  <c r="AZS24" i="14" s="1"/>
  <c r="AZW24" i="14" s="1"/>
  <c r="BAA24" i="14" s="1"/>
  <c r="BAE24" i="14" s="1"/>
  <c r="BAI24" i="14" s="1"/>
  <c r="BAM24" i="14" s="1"/>
  <c r="BAQ24" i="14" s="1"/>
  <c r="BAU24" i="14" s="1"/>
  <c r="BAY24" i="14" s="1"/>
  <c r="BBC24" i="14" s="1"/>
  <c r="BBG24" i="14" s="1"/>
  <c r="BBK24" i="14" s="1"/>
  <c r="BBO24" i="14" s="1"/>
  <c r="BBS24" i="14" s="1"/>
  <c r="BBW24" i="14" s="1"/>
  <c r="BCA24" i="14" s="1"/>
  <c r="BCE24" i="14" s="1"/>
  <c r="BCI24" i="14" s="1"/>
  <c r="BCM24" i="14" s="1"/>
  <c r="BCQ24" i="14" s="1"/>
  <c r="BCU24" i="14" s="1"/>
  <c r="BCY24" i="14" s="1"/>
  <c r="BDC24" i="14" s="1"/>
  <c r="BDG24" i="14" s="1"/>
  <c r="BDK24" i="14" s="1"/>
  <c r="BDO24" i="14" s="1"/>
  <c r="BDS24" i="14" s="1"/>
  <c r="BDW24" i="14" s="1"/>
  <c r="BEA24" i="14" s="1"/>
  <c r="BEE24" i="14" s="1"/>
  <c r="BEI24" i="14" s="1"/>
  <c r="BEM24" i="14" s="1"/>
  <c r="BEQ24" i="14" s="1"/>
  <c r="BEU24" i="14" s="1"/>
  <c r="BEY24" i="14" s="1"/>
  <c r="BFC24" i="14" s="1"/>
  <c r="BFG24" i="14" s="1"/>
  <c r="BFK24" i="14" s="1"/>
  <c r="BFO24" i="14" s="1"/>
  <c r="BFS24" i="14" s="1"/>
  <c r="BFW24" i="14" s="1"/>
  <c r="BGA24" i="14" s="1"/>
  <c r="BGE24" i="14" s="1"/>
  <c r="BGI24" i="14" s="1"/>
  <c r="BGM24" i="14" s="1"/>
  <c r="BGQ24" i="14" s="1"/>
  <c r="BGU24" i="14" s="1"/>
  <c r="BGY24" i="14" s="1"/>
  <c r="BHC24" i="14" s="1"/>
  <c r="BHG24" i="14" s="1"/>
  <c r="BHK24" i="14" s="1"/>
  <c r="BHO24" i="14" s="1"/>
  <c r="BHS24" i="14" s="1"/>
  <c r="BHW24" i="14" s="1"/>
  <c r="BIA24" i="14" s="1"/>
  <c r="BIE24" i="14" s="1"/>
  <c r="BII24" i="14" s="1"/>
  <c r="BIM24" i="14" s="1"/>
  <c r="BIQ24" i="14" s="1"/>
  <c r="BIU24" i="14" s="1"/>
  <c r="BIY24" i="14" s="1"/>
  <c r="BJC24" i="14" s="1"/>
  <c r="BJG24" i="14" s="1"/>
  <c r="BJK24" i="14" s="1"/>
  <c r="BJO24" i="14" s="1"/>
  <c r="BJS24" i="14" s="1"/>
  <c r="BJW24" i="14" s="1"/>
  <c r="BKA24" i="14" s="1"/>
  <c r="BKE24" i="14" s="1"/>
  <c r="BKI24" i="14" s="1"/>
  <c r="BKM24" i="14" s="1"/>
  <c r="BKQ24" i="14" s="1"/>
  <c r="BKU24" i="14" s="1"/>
  <c r="BKY24" i="14" s="1"/>
  <c r="BLC24" i="14" s="1"/>
  <c r="BLG24" i="14" s="1"/>
  <c r="BLK24" i="14" s="1"/>
  <c r="BLO24" i="14" s="1"/>
  <c r="BLS24" i="14" s="1"/>
  <c r="BLW24" i="14" s="1"/>
  <c r="BMA24" i="14" s="1"/>
  <c r="BME24" i="14" s="1"/>
  <c r="BMI24" i="14" s="1"/>
  <c r="BMM24" i="14" s="1"/>
  <c r="BMQ24" i="14" s="1"/>
  <c r="BMU24" i="14" s="1"/>
  <c r="BMY24" i="14" s="1"/>
  <c r="BNC24" i="14" s="1"/>
  <c r="BNG24" i="14" s="1"/>
  <c r="BNK24" i="14" s="1"/>
  <c r="BNO24" i="14" s="1"/>
  <c r="BNS24" i="14" s="1"/>
  <c r="BNW24" i="14" s="1"/>
  <c r="BOA24" i="14" s="1"/>
  <c r="BOE24" i="14" s="1"/>
  <c r="BOI24" i="14" s="1"/>
  <c r="BOM24" i="14" s="1"/>
  <c r="BOQ24" i="14" s="1"/>
  <c r="BOU24" i="14" s="1"/>
  <c r="BOY24" i="14" s="1"/>
  <c r="BPC24" i="14" s="1"/>
  <c r="BPG24" i="14" s="1"/>
  <c r="BPK24" i="14" s="1"/>
  <c r="BPO24" i="14" s="1"/>
  <c r="BPS24" i="14" s="1"/>
  <c r="BPW24" i="14" s="1"/>
  <c r="BQA24" i="14" s="1"/>
  <c r="BQE24" i="14" s="1"/>
  <c r="BQI24" i="14" s="1"/>
  <c r="BQM24" i="14" s="1"/>
  <c r="BQQ24" i="14" s="1"/>
  <c r="BQU24" i="14" s="1"/>
  <c r="BQY24" i="14" s="1"/>
  <c r="BRC24" i="14" s="1"/>
  <c r="BRG24" i="14" s="1"/>
  <c r="BRK24" i="14" s="1"/>
  <c r="BRO24" i="14" s="1"/>
  <c r="BRS24" i="14" s="1"/>
  <c r="BRW24" i="14" s="1"/>
  <c r="BSA24" i="14" s="1"/>
  <c r="BSE24" i="14" s="1"/>
  <c r="BSI24" i="14" s="1"/>
  <c r="BSM24" i="14" s="1"/>
  <c r="BSQ24" i="14" s="1"/>
  <c r="BSU24" i="14" s="1"/>
  <c r="BSY24" i="14" s="1"/>
  <c r="BTC24" i="14" s="1"/>
  <c r="BTG24" i="14" s="1"/>
  <c r="BTK24" i="14" s="1"/>
  <c r="BTO24" i="14" s="1"/>
  <c r="BTS24" i="14" s="1"/>
  <c r="BTW24" i="14" s="1"/>
  <c r="BUA24" i="14" s="1"/>
  <c r="BUE24" i="14" s="1"/>
  <c r="BUI24" i="14" s="1"/>
  <c r="BUM24" i="14" s="1"/>
  <c r="BUQ24" i="14" s="1"/>
  <c r="BUU24" i="14" s="1"/>
  <c r="BUY24" i="14" s="1"/>
  <c r="BVC24" i="14" s="1"/>
  <c r="BVG24" i="14" s="1"/>
  <c r="BVK24" i="14" s="1"/>
  <c r="BVO24" i="14" s="1"/>
  <c r="BVS24" i="14" s="1"/>
  <c r="BVW24" i="14" s="1"/>
  <c r="BWA24" i="14" s="1"/>
  <c r="BWE24" i="14" s="1"/>
  <c r="BWI24" i="14" s="1"/>
  <c r="BWM24" i="14" s="1"/>
  <c r="BWQ24" i="14" s="1"/>
  <c r="BWU24" i="14" s="1"/>
  <c r="BWY24" i="14" s="1"/>
  <c r="BXC24" i="14" s="1"/>
  <c r="BXG24" i="14" s="1"/>
  <c r="BXK24" i="14" s="1"/>
  <c r="BXO24" i="14" s="1"/>
  <c r="BXS24" i="14" s="1"/>
  <c r="BXW24" i="14" s="1"/>
  <c r="BYA24" i="14" s="1"/>
  <c r="BYE24" i="14" s="1"/>
  <c r="BYI24" i="14" s="1"/>
  <c r="BYM24" i="14" s="1"/>
  <c r="BYQ24" i="14" s="1"/>
  <c r="BYU24" i="14" s="1"/>
  <c r="BYY24" i="14" s="1"/>
  <c r="BZC24" i="14" s="1"/>
  <c r="BZG24" i="14" s="1"/>
  <c r="BZK24" i="14" s="1"/>
  <c r="BZO24" i="14" s="1"/>
  <c r="BZS24" i="14" s="1"/>
  <c r="BZW24" i="14" s="1"/>
  <c r="CAA24" i="14" s="1"/>
  <c r="CAE24" i="14" s="1"/>
  <c r="CAI24" i="14" s="1"/>
  <c r="CAM24" i="14" s="1"/>
  <c r="CAQ24" i="14" s="1"/>
  <c r="CAU24" i="14" s="1"/>
  <c r="CAY24" i="14" s="1"/>
  <c r="CBC24" i="14" s="1"/>
  <c r="CBG24" i="14" s="1"/>
  <c r="CBK24" i="14" s="1"/>
  <c r="CBO24" i="14" s="1"/>
  <c r="CBS24" i="14" s="1"/>
  <c r="CBW24" i="14" s="1"/>
  <c r="CCA24" i="14" s="1"/>
  <c r="CCE24" i="14" s="1"/>
  <c r="CCI24" i="14" s="1"/>
  <c r="CCM24" i="14" s="1"/>
  <c r="CCQ24" i="14" s="1"/>
  <c r="CCU24" i="14" s="1"/>
  <c r="CCY24" i="14" s="1"/>
  <c r="CDC24" i="14" s="1"/>
  <c r="CDG24" i="14" s="1"/>
  <c r="CDK24" i="14" s="1"/>
  <c r="CDO24" i="14" s="1"/>
  <c r="CDS24" i="14" s="1"/>
  <c r="CDW24" i="14" s="1"/>
  <c r="CEA24" i="14" s="1"/>
  <c r="CEE24" i="14" s="1"/>
  <c r="CEI24" i="14" s="1"/>
  <c r="CEM24" i="14" s="1"/>
  <c r="CEQ24" i="14" s="1"/>
  <c r="CEU24" i="14" s="1"/>
  <c r="CEY24" i="14" s="1"/>
  <c r="CFC24" i="14" s="1"/>
  <c r="CFG24" i="14" s="1"/>
  <c r="CFK24" i="14" s="1"/>
  <c r="CFO24" i="14" s="1"/>
  <c r="CFS24" i="14" s="1"/>
  <c r="CFW24" i="14" s="1"/>
  <c r="CGA24" i="14" s="1"/>
  <c r="CGE24" i="14" s="1"/>
  <c r="CGI24" i="14" s="1"/>
  <c r="CGM24" i="14" s="1"/>
  <c r="CGQ24" i="14" s="1"/>
  <c r="CGU24" i="14" s="1"/>
  <c r="CGY24" i="14" s="1"/>
  <c r="CHC24" i="14" s="1"/>
  <c r="CHG24" i="14" s="1"/>
  <c r="CHK24" i="14" s="1"/>
  <c r="CHO24" i="14" s="1"/>
  <c r="CHS24" i="14" s="1"/>
  <c r="CHW24" i="14" s="1"/>
  <c r="CIA24" i="14" s="1"/>
  <c r="CIE24" i="14" s="1"/>
  <c r="CII24" i="14" s="1"/>
  <c r="CIM24" i="14" s="1"/>
  <c r="CIQ24" i="14" s="1"/>
  <c r="CIU24" i="14" s="1"/>
  <c r="CIY24" i="14" s="1"/>
  <c r="CJC24" i="14" s="1"/>
  <c r="CJG24" i="14" s="1"/>
  <c r="CJK24" i="14" s="1"/>
  <c r="CJO24" i="14" s="1"/>
  <c r="CJS24" i="14" s="1"/>
  <c r="CJW24" i="14" s="1"/>
  <c r="CKA24" i="14" s="1"/>
  <c r="CKE24" i="14" s="1"/>
  <c r="CKI24" i="14" s="1"/>
  <c r="CKM24" i="14" s="1"/>
  <c r="CKQ24" i="14" s="1"/>
  <c r="CKU24" i="14" s="1"/>
  <c r="CKY24" i="14" s="1"/>
  <c r="CLC24" i="14" s="1"/>
  <c r="CLG24" i="14" s="1"/>
  <c r="CLK24" i="14" s="1"/>
  <c r="CLO24" i="14" s="1"/>
  <c r="CLS24" i="14" s="1"/>
  <c r="CLW24" i="14" s="1"/>
  <c r="CMA24" i="14" s="1"/>
  <c r="CME24" i="14" s="1"/>
  <c r="CMI24" i="14" s="1"/>
  <c r="CMM24" i="14" s="1"/>
  <c r="CMQ24" i="14" s="1"/>
  <c r="CMU24" i="14" s="1"/>
  <c r="CMY24" i="14" s="1"/>
  <c r="CNC24" i="14" s="1"/>
  <c r="CNG24" i="14" s="1"/>
  <c r="CNK24" i="14" s="1"/>
  <c r="CNO24" i="14" s="1"/>
  <c r="CNS24" i="14" s="1"/>
  <c r="CNW24" i="14" s="1"/>
  <c r="COA24" i="14" s="1"/>
  <c r="COE24" i="14" s="1"/>
  <c r="COI24" i="14" s="1"/>
  <c r="COM24" i="14" s="1"/>
  <c r="COQ24" i="14" s="1"/>
  <c r="COU24" i="14" s="1"/>
  <c r="COY24" i="14" s="1"/>
  <c r="CPC24" i="14" s="1"/>
  <c r="CPG24" i="14" s="1"/>
  <c r="CPK24" i="14" s="1"/>
  <c r="CPO24" i="14" s="1"/>
  <c r="CPS24" i="14" s="1"/>
  <c r="CPW24" i="14" s="1"/>
  <c r="CQA24" i="14" s="1"/>
  <c r="CQE24" i="14" s="1"/>
  <c r="CQI24" i="14" s="1"/>
  <c r="CQM24" i="14" s="1"/>
  <c r="CQQ24" i="14" s="1"/>
  <c r="CQU24" i="14" s="1"/>
  <c r="CQY24" i="14" s="1"/>
  <c r="CRC24" i="14" s="1"/>
  <c r="CRG24" i="14" s="1"/>
  <c r="CRK24" i="14" s="1"/>
  <c r="CRO24" i="14" s="1"/>
  <c r="CRS24" i="14" s="1"/>
  <c r="CRW24" i="14" s="1"/>
  <c r="CSA24" i="14" s="1"/>
  <c r="CSE24" i="14" s="1"/>
  <c r="CSI24" i="14" s="1"/>
  <c r="CSM24" i="14" s="1"/>
  <c r="CSQ24" i="14" s="1"/>
  <c r="CSU24" i="14" s="1"/>
  <c r="CSY24" i="14" s="1"/>
  <c r="CTC24" i="14" s="1"/>
  <c r="CTG24" i="14" s="1"/>
  <c r="CTK24" i="14" s="1"/>
  <c r="CTO24" i="14" s="1"/>
  <c r="CTS24" i="14" s="1"/>
  <c r="CTW24" i="14" s="1"/>
  <c r="CUA24" i="14" s="1"/>
  <c r="CUE24" i="14" s="1"/>
  <c r="CUI24" i="14" s="1"/>
  <c r="CUM24" i="14" s="1"/>
  <c r="CUQ24" i="14" s="1"/>
  <c r="CUU24" i="14" s="1"/>
  <c r="CUY24" i="14" s="1"/>
  <c r="CVC24" i="14" s="1"/>
  <c r="CVG24" i="14" s="1"/>
  <c r="CVK24" i="14" s="1"/>
  <c r="CVO24" i="14" s="1"/>
  <c r="CVS24" i="14" s="1"/>
  <c r="CVW24" i="14" s="1"/>
  <c r="CWA24" i="14" s="1"/>
  <c r="CWE24" i="14" s="1"/>
  <c r="CWI24" i="14" s="1"/>
  <c r="CWM24" i="14" s="1"/>
  <c r="CWQ24" i="14" s="1"/>
  <c r="CWU24" i="14" s="1"/>
  <c r="CWY24" i="14" s="1"/>
  <c r="CXC24" i="14" s="1"/>
  <c r="CXG24" i="14" s="1"/>
  <c r="CXK24" i="14" s="1"/>
  <c r="CXO24" i="14" s="1"/>
  <c r="CXS24" i="14" s="1"/>
  <c r="CXW24" i="14" s="1"/>
  <c r="CYA24" i="14" s="1"/>
  <c r="CYE24" i="14" s="1"/>
  <c r="CYI24" i="14" s="1"/>
  <c r="CYM24" i="14" s="1"/>
  <c r="CYQ24" i="14" s="1"/>
  <c r="CYU24" i="14" s="1"/>
  <c r="CYY24" i="14" s="1"/>
  <c r="CZC24" i="14" s="1"/>
  <c r="CZG24" i="14" s="1"/>
  <c r="CZK24" i="14" s="1"/>
  <c r="CZO24" i="14" s="1"/>
  <c r="CZS24" i="14" s="1"/>
  <c r="CZW24" i="14" s="1"/>
  <c r="DAA24" i="14" s="1"/>
  <c r="DAE24" i="14" s="1"/>
  <c r="DAI24" i="14" s="1"/>
  <c r="DAM24" i="14" s="1"/>
  <c r="DAQ24" i="14" s="1"/>
  <c r="DAU24" i="14" s="1"/>
  <c r="DAY24" i="14" s="1"/>
  <c r="DBC24" i="14" s="1"/>
  <c r="DBG24" i="14" s="1"/>
  <c r="DBK24" i="14" s="1"/>
  <c r="DBO24" i="14" s="1"/>
  <c r="DBS24" i="14" s="1"/>
  <c r="DBW24" i="14" s="1"/>
  <c r="DCA24" i="14" s="1"/>
  <c r="DCE24" i="14" s="1"/>
  <c r="DCI24" i="14" s="1"/>
  <c r="DCM24" i="14" s="1"/>
  <c r="DCQ24" i="14" s="1"/>
  <c r="DCU24" i="14" s="1"/>
  <c r="DCY24" i="14" s="1"/>
  <c r="DDC24" i="14" s="1"/>
  <c r="DDG24" i="14" s="1"/>
  <c r="DDK24" i="14" s="1"/>
  <c r="DDO24" i="14" s="1"/>
  <c r="DDS24" i="14" s="1"/>
  <c r="DDW24" i="14" s="1"/>
  <c r="DEA24" i="14" s="1"/>
  <c r="DEE24" i="14" s="1"/>
  <c r="DEI24" i="14" s="1"/>
  <c r="DEM24" i="14" s="1"/>
  <c r="DEQ24" i="14" s="1"/>
  <c r="DEU24" i="14" s="1"/>
  <c r="DEY24" i="14" s="1"/>
  <c r="DFC24" i="14" s="1"/>
  <c r="DFG24" i="14" s="1"/>
  <c r="DFK24" i="14" s="1"/>
  <c r="DFO24" i="14" s="1"/>
  <c r="DFS24" i="14" s="1"/>
  <c r="DFW24" i="14" s="1"/>
  <c r="DGA24" i="14" s="1"/>
  <c r="DGE24" i="14" s="1"/>
  <c r="DGI24" i="14" s="1"/>
  <c r="DGM24" i="14" s="1"/>
  <c r="DGQ24" i="14" s="1"/>
  <c r="DGU24" i="14" s="1"/>
  <c r="DGY24" i="14" s="1"/>
  <c r="DHC24" i="14" s="1"/>
  <c r="DHG24" i="14" s="1"/>
  <c r="DHK24" i="14" s="1"/>
  <c r="DHO24" i="14" s="1"/>
  <c r="DHS24" i="14" s="1"/>
  <c r="DHW24" i="14" s="1"/>
  <c r="DIA24" i="14" s="1"/>
  <c r="DIE24" i="14" s="1"/>
  <c r="DII24" i="14" s="1"/>
  <c r="DIM24" i="14" s="1"/>
  <c r="DIQ24" i="14" s="1"/>
  <c r="DIU24" i="14" s="1"/>
  <c r="DIY24" i="14" s="1"/>
  <c r="DJC24" i="14" s="1"/>
  <c r="DJG24" i="14" s="1"/>
  <c r="DJK24" i="14" s="1"/>
  <c r="DJO24" i="14" s="1"/>
  <c r="DJS24" i="14" s="1"/>
  <c r="DJW24" i="14" s="1"/>
  <c r="DKA24" i="14" s="1"/>
  <c r="DKE24" i="14" s="1"/>
  <c r="DKI24" i="14" s="1"/>
  <c r="DKM24" i="14" s="1"/>
  <c r="DKQ24" i="14" s="1"/>
  <c r="DKU24" i="14" s="1"/>
  <c r="DKY24" i="14" s="1"/>
  <c r="DLC24" i="14" s="1"/>
  <c r="DLG24" i="14" s="1"/>
  <c r="DLK24" i="14" s="1"/>
  <c r="DLO24" i="14" s="1"/>
  <c r="DLS24" i="14" s="1"/>
  <c r="DLW24" i="14" s="1"/>
  <c r="DMA24" i="14" s="1"/>
  <c r="DME24" i="14" s="1"/>
  <c r="DMI24" i="14" s="1"/>
  <c r="DMM24" i="14" s="1"/>
  <c r="DMQ24" i="14" s="1"/>
  <c r="DMU24" i="14" s="1"/>
  <c r="DMY24" i="14" s="1"/>
  <c r="DNC24" i="14" s="1"/>
  <c r="DNG24" i="14" s="1"/>
  <c r="DNK24" i="14" s="1"/>
  <c r="DNO24" i="14" s="1"/>
  <c r="DNS24" i="14" s="1"/>
  <c r="DNW24" i="14" s="1"/>
  <c r="DOA24" i="14" s="1"/>
  <c r="DOE24" i="14" s="1"/>
  <c r="DOI24" i="14" s="1"/>
  <c r="DOM24" i="14" s="1"/>
  <c r="DOQ24" i="14" s="1"/>
  <c r="DOU24" i="14" s="1"/>
  <c r="DOY24" i="14" s="1"/>
  <c r="DPC24" i="14" s="1"/>
  <c r="DPG24" i="14" s="1"/>
  <c r="DPK24" i="14" s="1"/>
  <c r="DPO24" i="14" s="1"/>
  <c r="DPS24" i="14" s="1"/>
  <c r="DPW24" i="14" s="1"/>
  <c r="DQA24" i="14" s="1"/>
  <c r="DQE24" i="14" s="1"/>
  <c r="DQI24" i="14" s="1"/>
  <c r="DQM24" i="14" s="1"/>
  <c r="DQQ24" i="14" s="1"/>
  <c r="DQU24" i="14" s="1"/>
  <c r="DQY24" i="14" s="1"/>
  <c r="DRC24" i="14" s="1"/>
  <c r="DRG24" i="14" s="1"/>
  <c r="DRK24" i="14" s="1"/>
  <c r="DRO24" i="14" s="1"/>
  <c r="DRS24" i="14" s="1"/>
  <c r="DRW24" i="14" s="1"/>
  <c r="DSA24" i="14" s="1"/>
  <c r="DSE24" i="14" s="1"/>
  <c r="DSI24" i="14" s="1"/>
  <c r="DSM24" i="14" s="1"/>
  <c r="DSQ24" i="14" s="1"/>
  <c r="DSU24" i="14" s="1"/>
  <c r="DSY24" i="14" s="1"/>
  <c r="DTC24" i="14" s="1"/>
  <c r="DTG24" i="14" s="1"/>
  <c r="DTK24" i="14" s="1"/>
  <c r="DTO24" i="14" s="1"/>
  <c r="DTS24" i="14" s="1"/>
  <c r="DTW24" i="14" s="1"/>
  <c r="DUA24" i="14" s="1"/>
  <c r="DUE24" i="14" s="1"/>
  <c r="DUI24" i="14" s="1"/>
  <c r="DUM24" i="14" s="1"/>
  <c r="DUQ24" i="14" s="1"/>
  <c r="DUU24" i="14" s="1"/>
  <c r="DUY24" i="14" s="1"/>
  <c r="DVC24" i="14" s="1"/>
  <c r="DVG24" i="14" s="1"/>
  <c r="DVK24" i="14" s="1"/>
  <c r="DVO24" i="14" s="1"/>
  <c r="DVS24" i="14" s="1"/>
  <c r="DVW24" i="14" s="1"/>
  <c r="DWA24" i="14" s="1"/>
  <c r="DWE24" i="14" s="1"/>
  <c r="DWI24" i="14" s="1"/>
  <c r="DWM24" i="14" s="1"/>
  <c r="DWQ24" i="14" s="1"/>
  <c r="DWU24" i="14" s="1"/>
  <c r="DWY24" i="14" s="1"/>
  <c r="DXC24" i="14" s="1"/>
  <c r="DXG24" i="14" s="1"/>
  <c r="DXK24" i="14" s="1"/>
  <c r="DXO24" i="14" s="1"/>
  <c r="DXS24" i="14" s="1"/>
  <c r="DXW24" i="14" s="1"/>
  <c r="DYA24" i="14" s="1"/>
  <c r="DYE24" i="14" s="1"/>
  <c r="DYI24" i="14" s="1"/>
  <c r="DYM24" i="14" s="1"/>
  <c r="DYQ24" i="14" s="1"/>
  <c r="DYU24" i="14" s="1"/>
  <c r="DYY24" i="14" s="1"/>
  <c r="DZC24" i="14" s="1"/>
  <c r="DZG24" i="14" s="1"/>
  <c r="DZK24" i="14" s="1"/>
  <c r="DZO24" i="14" s="1"/>
  <c r="DZS24" i="14" s="1"/>
  <c r="DZW24" i="14" s="1"/>
  <c r="EAA24" i="14" s="1"/>
  <c r="EAE24" i="14" s="1"/>
  <c r="EAI24" i="14" s="1"/>
  <c r="EAM24" i="14" s="1"/>
  <c r="EAQ24" i="14" s="1"/>
  <c r="EAU24" i="14" s="1"/>
  <c r="EAY24" i="14" s="1"/>
  <c r="EBC24" i="14" s="1"/>
  <c r="EBG24" i="14" s="1"/>
  <c r="EBK24" i="14" s="1"/>
  <c r="EBO24" i="14" s="1"/>
  <c r="EBS24" i="14" s="1"/>
  <c r="EBW24" i="14" s="1"/>
  <c r="ECA24" i="14" s="1"/>
  <c r="ECE24" i="14" s="1"/>
  <c r="ECI24" i="14" s="1"/>
  <c r="ECM24" i="14" s="1"/>
  <c r="ECQ24" i="14" s="1"/>
  <c r="ECU24" i="14" s="1"/>
  <c r="ECY24" i="14" s="1"/>
  <c r="EDC24" i="14" s="1"/>
  <c r="EDG24" i="14" s="1"/>
  <c r="EDK24" i="14" s="1"/>
  <c r="EDO24" i="14" s="1"/>
  <c r="EDS24" i="14" s="1"/>
  <c r="EDW24" i="14" s="1"/>
  <c r="EEA24" i="14" s="1"/>
  <c r="EEE24" i="14" s="1"/>
  <c r="EEI24" i="14" s="1"/>
  <c r="EEM24" i="14" s="1"/>
  <c r="EEQ24" i="14" s="1"/>
  <c r="EEU24" i="14" s="1"/>
  <c r="EEY24" i="14" s="1"/>
  <c r="EFC24" i="14" s="1"/>
  <c r="EFG24" i="14" s="1"/>
  <c r="EFK24" i="14" s="1"/>
  <c r="EFO24" i="14" s="1"/>
  <c r="EFS24" i="14" s="1"/>
  <c r="EFW24" i="14" s="1"/>
  <c r="EGA24" i="14" s="1"/>
  <c r="EGE24" i="14" s="1"/>
  <c r="EGI24" i="14" s="1"/>
  <c r="EGM24" i="14" s="1"/>
  <c r="EGQ24" i="14" s="1"/>
  <c r="EGU24" i="14" s="1"/>
  <c r="EGY24" i="14" s="1"/>
  <c r="EHC24" i="14" s="1"/>
  <c r="EHG24" i="14" s="1"/>
  <c r="EHK24" i="14" s="1"/>
  <c r="EHO24" i="14" s="1"/>
  <c r="EHS24" i="14" s="1"/>
  <c r="EHW24" i="14" s="1"/>
  <c r="EIA24" i="14" s="1"/>
  <c r="EIE24" i="14" s="1"/>
  <c r="EII24" i="14" s="1"/>
  <c r="EIM24" i="14" s="1"/>
  <c r="EIQ24" i="14" s="1"/>
  <c r="EIU24" i="14" s="1"/>
  <c r="EIY24" i="14" s="1"/>
  <c r="EJC24" i="14" s="1"/>
  <c r="EJG24" i="14" s="1"/>
  <c r="EJK24" i="14" s="1"/>
  <c r="EJO24" i="14" s="1"/>
  <c r="EJS24" i="14" s="1"/>
  <c r="EJW24" i="14" s="1"/>
  <c r="EKA24" i="14" s="1"/>
  <c r="EKE24" i="14" s="1"/>
  <c r="EKI24" i="14" s="1"/>
  <c r="EKM24" i="14" s="1"/>
  <c r="EKQ24" i="14" s="1"/>
  <c r="EKU24" i="14" s="1"/>
  <c r="EKY24" i="14" s="1"/>
  <c r="ELC24" i="14" s="1"/>
  <c r="ELG24" i="14" s="1"/>
  <c r="ELK24" i="14" s="1"/>
  <c r="ELO24" i="14" s="1"/>
  <c r="ELS24" i="14" s="1"/>
  <c r="ELW24" i="14" s="1"/>
  <c r="EMA24" i="14" s="1"/>
  <c r="EME24" i="14" s="1"/>
  <c r="EMI24" i="14" s="1"/>
  <c r="EMM24" i="14" s="1"/>
  <c r="EMQ24" i="14" s="1"/>
  <c r="EMU24" i="14" s="1"/>
  <c r="EMY24" i="14" s="1"/>
  <c r="ENC24" i="14" s="1"/>
  <c r="ENG24" i="14" s="1"/>
  <c r="ENK24" i="14" s="1"/>
  <c r="ENO24" i="14" s="1"/>
  <c r="ENS24" i="14" s="1"/>
  <c r="ENW24" i="14" s="1"/>
  <c r="EOA24" i="14" s="1"/>
  <c r="EOE24" i="14" s="1"/>
  <c r="EOI24" i="14" s="1"/>
  <c r="EOM24" i="14" s="1"/>
  <c r="EOQ24" i="14" s="1"/>
  <c r="EOU24" i="14" s="1"/>
  <c r="EOY24" i="14" s="1"/>
  <c r="EPC24" i="14" s="1"/>
  <c r="EPG24" i="14" s="1"/>
  <c r="EPK24" i="14" s="1"/>
  <c r="EPO24" i="14" s="1"/>
  <c r="EPS24" i="14" s="1"/>
  <c r="EPW24" i="14" s="1"/>
  <c r="EQA24" i="14" s="1"/>
  <c r="EQE24" i="14" s="1"/>
  <c r="EQI24" i="14" s="1"/>
  <c r="EQM24" i="14" s="1"/>
  <c r="EQQ24" i="14" s="1"/>
  <c r="EQU24" i="14" s="1"/>
  <c r="EQY24" i="14" s="1"/>
  <c r="ERC24" i="14" s="1"/>
  <c r="ERG24" i="14" s="1"/>
  <c r="ERK24" i="14" s="1"/>
  <c r="ERO24" i="14" s="1"/>
  <c r="ERS24" i="14" s="1"/>
  <c r="ERW24" i="14" s="1"/>
  <c r="ESA24" i="14" s="1"/>
  <c r="ESE24" i="14" s="1"/>
  <c r="ESI24" i="14" s="1"/>
  <c r="ESM24" i="14" s="1"/>
  <c r="ESQ24" i="14" s="1"/>
  <c r="ESU24" i="14" s="1"/>
  <c r="ESY24" i="14" s="1"/>
  <c r="ETC24" i="14" s="1"/>
  <c r="ETG24" i="14" s="1"/>
  <c r="ETK24" i="14" s="1"/>
  <c r="ETO24" i="14" s="1"/>
  <c r="ETS24" i="14" s="1"/>
  <c r="ETW24" i="14" s="1"/>
  <c r="EUA24" i="14" s="1"/>
  <c r="EUE24" i="14" s="1"/>
  <c r="EUI24" i="14" s="1"/>
  <c r="EUM24" i="14" s="1"/>
  <c r="EUQ24" i="14" s="1"/>
  <c r="EUU24" i="14" s="1"/>
  <c r="EUY24" i="14" s="1"/>
  <c r="EVC24" i="14" s="1"/>
  <c r="EVG24" i="14" s="1"/>
  <c r="EVK24" i="14" s="1"/>
  <c r="EVO24" i="14" s="1"/>
  <c r="EVS24" i="14" s="1"/>
  <c r="EVW24" i="14" s="1"/>
  <c r="EWA24" i="14" s="1"/>
  <c r="EWE24" i="14" s="1"/>
  <c r="EWI24" i="14" s="1"/>
  <c r="EWM24" i="14" s="1"/>
  <c r="EWQ24" i="14" s="1"/>
  <c r="EWU24" i="14" s="1"/>
  <c r="EWY24" i="14" s="1"/>
  <c r="EXC24" i="14" s="1"/>
  <c r="EXG24" i="14" s="1"/>
  <c r="EXK24" i="14" s="1"/>
  <c r="EXO24" i="14" s="1"/>
  <c r="EXS24" i="14" s="1"/>
  <c r="EXW24" i="14" s="1"/>
  <c r="EYA24" i="14" s="1"/>
  <c r="EYE24" i="14" s="1"/>
  <c r="EYI24" i="14" s="1"/>
  <c r="EYM24" i="14" s="1"/>
  <c r="EYQ24" i="14" s="1"/>
  <c r="EYU24" i="14" s="1"/>
  <c r="EYY24" i="14" s="1"/>
  <c r="EZC24" i="14" s="1"/>
  <c r="EZG24" i="14" s="1"/>
  <c r="EZK24" i="14" s="1"/>
  <c r="EZO24" i="14" s="1"/>
  <c r="EZS24" i="14" s="1"/>
  <c r="EZW24" i="14" s="1"/>
  <c r="FAA24" i="14" s="1"/>
  <c r="FAE24" i="14" s="1"/>
  <c r="FAI24" i="14" s="1"/>
  <c r="FAM24" i="14" s="1"/>
  <c r="FAQ24" i="14" s="1"/>
  <c r="FAU24" i="14" s="1"/>
  <c r="FAY24" i="14" s="1"/>
  <c r="FBC24" i="14" s="1"/>
  <c r="FBG24" i="14" s="1"/>
  <c r="FBK24" i="14" s="1"/>
  <c r="FBO24" i="14" s="1"/>
  <c r="FBS24" i="14" s="1"/>
  <c r="FBW24" i="14" s="1"/>
  <c r="FCA24" i="14" s="1"/>
  <c r="FCE24" i="14" s="1"/>
  <c r="FCI24" i="14" s="1"/>
  <c r="FCM24" i="14" s="1"/>
  <c r="FCQ24" i="14" s="1"/>
  <c r="FCU24" i="14" s="1"/>
  <c r="FCY24" i="14" s="1"/>
  <c r="FDC24" i="14" s="1"/>
  <c r="FDG24" i="14" s="1"/>
  <c r="FDK24" i="14" s="1"/>
  <c r="FDO24" i="14" s="1"/>
  <c r="FDS24" i="14" s="1"/>
  <c r="FDW24" i="14" s="1"/>
  <c r="FEA24" i="14" s="1"/>
  <c r="FEE24" i="14" s="1"/>
  <c r="FEI24" i="14" s="1"/>
  <c r="FEM24" i="14" s="1"/>
  <c r="FEQ24" i="14" s="1"/>
  <c r="FEU24" i="14" s="1"/>
  <c r="FEY24" i="14" s="1"/>
  <c r="FFC24" i="14" s="1"/>
  <c r="FFG24" i="14" s="1"/>
  <c r="FFK24" i="14" s="1"/>
  <c r="FFO24" i="14" s="1"/>
  <c r="FFS24" i="14" s="1"/>
  <c r="FFW24" i="14" s="1"/>
  <c r="FGA24" i="14" s="1"/>
  <c r="FGE24" i="14" s="1"/>
  <c r="FGI24" i="14" s="1"/>
  <c r="FGM24" i="14" s="1"/>
  <c r="FGQ24" i="14" s="1"/>
  <c r="FGU24" i="14" s="1"/>
  <c r="FGY24" i="14" s="1"/>
  <c r="FHC24" i="14" s="1"/>
  <c r="FHG24" i="14" s="1"/>
  <c r="FHK24" i="14" s="1"/>
  <c r="FHO24" i="14" s="1"/>
  <c r="FHS24" i="14" s="1"/>
  <c r="FHW24" i="14" s="1"/>
  <c r="FIA24" i="14" s="1"/>
  <c r="FIE24" i="14" s="1"/>
  <c r="FII24" i="14" s="1"/>
  <c r="FIM24" i="14" s="1"/>
  <c r="FIQ24" i="14" s="1"/>
  <c r="FIU24" i="14" s="1"/>
  <c r="FIY24" i="14" s="1"/>
  <c r="FJC24" i="14" s="1"/>
  <c r="FJG24" i="14" s="1"/>
  <c r="FJK24" i="14" s="1"/>
  <c r="FJO24" i="14" s="1"/>
  <c r="FJS24" i="14" s="1"/>
  <c r="FJW24" i="14" s="1"/>
  <c r="FKA24" i="14" s="1"/>
  <c r="FKE24" i="14" s="1"/>
  <c r="FKI24" i="14" s="1"/>
  <c r="FKM24" i="14" s="1"/>
  <c r="FKQ24" i="14" s="1"/>
  <c r="FKU24" i="14" s="1"/>
  <c r="FKY24" i="14" s="1"/>
  <c r="FLC24" i="14" s="1"/>
  <c r="FLG24" i="14" s="1"/>
  <c r="FLK24" i="14" s="1"/>
  <c r="FLO24" i="14" s="1"/>
  <c r="FLS24" i="14" s="1"/>
  <c r="FLW24" i="14" s="1"/>
  <c r="FMA24" i="14" s="1"/>
  <c r="FME24" i="14" s="1"/>
  <c r="FMI24" i="14" s="1"/>
  <c r="FMM24" i="14" s="1"/>
  <c r="FMQ24" i="14" s="1"/>
  <c r="FMU24" i="14" s="1"/>
  <c r="FMY24" i="14" s="1"/>
  <c r="FNC24" i="14" s="1"/>
  <c r="FNG24" i="14" s="1"/>
  <c r="FNK24" i="14" s="1"/>
  <c r="FNO24" i="14" s="1"/>
  <c r="FNS24" i="14" s="1"/>
  <c r="FNW24" i="14" s="1"/>
  <c r="FOA24" i="14" s="1"/>
  <c r="FOE24" i="14" s="1"/>
  <c r="FOI24" i="14" s="1"/>
  <c r="FOM24" i="14" s="1"/>
  <c r="FOQ24" i="14" s="1"/>
  <c r="FOU24" i="14" s="1"/>
  <c r="FOY24" i="14" s="1"/>
  <c r="FPC24" i="14" s="1"/>
  <c r="FPG24" i="14" s="1"/>
  <c r="FPK24" i="14" s="1"/>
  <c r="FPO24" i="14" s="1"/>
  <c r="FPS24" i="14" s="1"/>
  <c r="FPW24" i="14" s="1"/>
  <c r="FQA24" i="14" s="1"/>
  <c r="FQE24" i="14" s="1"/>
  <c r="FQI24" i="14" s="1"/>
  <c r="FQM24" i="14" s="1"/>
  <c r="FQQ24" i="14" s="1"/>
  <c r="FQU24" i="14" s="1"/>
  <c r="FQY24" i="14" s="1"/>
  <c r="FRC24" i="14" s="1"/>
  <c r="FRG24" i="14" s="1"/>
  <c r="FRK24" i="14" s="1"/>
  <c r="FRO24" i="14" s="1"/>
  <c r="FRS24" i="14" s="1"/>
  <c r="FRW24" i="14" s="1"/>
  <c r="FSA24" i="14" s="1"/>
  <c r="FSE24" i="14" s="1"/>
  <c r="FSI24" i="14" s="1"/>
  <c r="FSM24" i="14" s="1"/>
  <c r="FSQ24" i="14" s="1"/>
  <c r="FSU24" i="14" s="1"/>
  <c r="FSY24" i="14" s="1"/>
  <c r="FTC24" i="14" s="1"/>
  <c r="FTG24" i="14" s="1"/>
  <c r="FTK24" i="14" s="1"/>
  <c r="FTO24" i="14" s="1"/>
  <c r="FTS24" i="14" s="1"/>
  <c r="FTW24" i="14" s="1"/>
  <c r="FUA24" i="14" s="1"/>
  <c r="FUE24" i="14" s="1"/>
  <c r="FUI24" i="14" s="1"/>
  <c r="FUM24" i="14" s="1"/>
  <c r="FUQ24" i="14" s="1"/>
  <c r="FUU24" i="14" s="1"/>
  <c r="FUY24" i="14" s="1"/>
  <c r="FVC24" i="14" s="1"/>
  <c r="FVG24" i="14" s="1"/>
  <c r="FVK24" i="14" s="1"/>
  <c r="FVO24" i="14" s="1"/>
  <c r="FVS24" i="14" s="1"/>
  <c r="FVW24" i="14" s="1"/>
  <c r="FWA24" i="14" s="1"/>
  <c r="FWE24" i="14" s="1"/>
  <c r="FWI24" i="14" s="1"/>
  <c r="FWM24" i="14" s="1"/>
  <c r="FWQ24" i="14" s="1"/>
  <c r="FWU24" i="14" s="1"/>
  <c r="FWY24" i="14" s="1"/>
  <c r="FXC24" i="14" s="1"/>
  <c r="FXG24" i="14" s="1"/>
  <c r="FXK24" i="14" s="1"/>
  <c r="FXO24" i="14" s="1"/>
  <c r="FXS24" i="14" s="1"/>
  <c r="FXW24" i="14" s="1"/>
  <c r="FYA24" i="14" s="1"/>
  <c r="FYE24" i="14" s="1"/>
  <c r="FYI24" i="14" s="1"/>
  <c r="FYM24" i="14" s="1"/>
  <c r="FYQ24" i="14" s="1"/>
  <c r="FYU24" i="14" s="1"/>
  <c r="FYY24" i="14" s="1"/>
  <c r="FZC24" i="14" s="1"/>
  <c r="FZG24" i="14" s="1"/>
  <c r="FZK24" i="14" s="1"/>
  <c r="FZO24" i="14" s="1"/>
  <c r="FZS24" i="14" s="1"/>
  <c r="FZW24" i="14" s="1"/>
  <c r="GAA24" i="14" s="1"/>
  <c r="GAE24" i="14" s="1"/>
  <c r="GAI24" i="14" s="1"/>
  <c r="GAM24" i="14" s="1"/>
  <c r="GAQ24" i="14" s="1"/>
  <c r="GAU24" i="14" s="1"/>
  <c r="GAY24" i="14" s="1"/>
  <c r="GBC24" i="14" s="1"/>
  <c r="GBG24" i="14" s="1"/>
  <c r="GBK24" i="14" s="1"/>
  <c r="GBO24" i="14" s="1"/>
  <c r="GBS24" i="14" s="1"/>
  <c r="GBW24" i="14" s="1"/>
  <c r="GCA24" i="14" s="1"/>
  <c r="GCE24" i="14" s="1"/>
  <c r="GCI24" i="14" s="1"/>
  <c r="GCM24" i="14" s="1"/>
  <c r="GCQ24" i="14" s="1"/>
  <c r="GCU24" i="14" s="1"/>
  <c r="GCY24" i="14" s="1"/>
  <c r="GDC24" i="14" s="1"/>
  <c r="GDG24" i="14" s="1"/>
  <c r="GDK24" i="14" s="1"/>
  <c r="GDO24" i="14" s="1"/>
  <c r="GDS24" i="14" s="1"/>
  <c r="GDW24" i="14" s="1"/>
  <c r="GEA24" i="14" s="1"/>
  <c r="GEE24" i="14" s="1"/>
  <c r="GEI24" i="14" s="1"/>
  <c r="GEM24" i="14" s="1"/>
  <c r="GEQ24" i="14" s="1"/>
  <c r="GEU24" i="14" s="1"/>
  <c r="GEY24" i="14" s="1"/>
  <c r="GFC24" i="14" s="1"/>
  <c r="GFG24" i="14" s="1"/>
  <c r="GFK24" i="14" s="1"/>
  <c r="GFO24" i="14" s="1"/>
  <c r="GFS24" i="14" s="1"/>
  <c r="GFW24" i="14" s="1"/>
  <c r="GGA24" i="14" s="1"/>
  <c r="GGE24" i="14" s="1"/>
  <c r="GGI24" i="14" s="1"/>
  <c r="GGM24" i="14" s="1"/>
  <c r="GGQ24" i="14" s="1"/>
  <c r="GGU24" i="14" s="1"/>
  <c r="GGY24" i="14" s="1"/>
  <c r="GHC24" i="14" s="1"/>
  <c r="GHG24" i="14" s="1"/>
  <c r="GHK24" i="14" s="1"/>
  <c r="GHO24" i="14" s="1"/>
  <c r="GHS24" i="14" s="1"/>
  <c r="GHW24" i="14" s="1"/>
  <c r="GIA24" i="14" s="1"/>
  <c r="GIE24" i="14" s="1"/>
  <c r="GII24" i="14" s="1"/>
  <c r="GIM24" i="14" s="1"/>
  <c r="GIQ24" i="14" s="1"/>
  <c r="GIU24" i="14" s="1"/>
  <c r="GIY24" i="14" s="1"/>
  <c r="GJC24" i="14" s="1"/>
  <c r="GJG24" i="14" s="1"/>
  <c r="GJK24" i="14" s="1"/>
  <c r="GJO24" i="14" s="1"/>
  <c r="GJS24" i="14" s="1"/>
  <c r="GJW24" i="14" s="1"/>
  <c r="GKA24" i="14" s="1"/>
  <c r="GKE24" i="14" s="1"/>
  <c r="GKI24" i="14" s="1"/>
  <c r="GKM24" i="14" s="1"/>
  <c r="GKQ24" i="14" s="1"/>
  <c r="GKU24" i="14" s="1"/>
  <c r="GKY24" i="14" s="1"/>
  <c r="GLC24" i="14" s="1"/>
  <c r="GLG24" i="14" s="1"/>
  <c r="GLK24" i="14" s="1"/>
  <c r="GLO24" i="14" s="1"/>
  <c r="GLS24" i="14" s="1"/>
  <c r="GLW24" i="14" s="1"/>
  <c r="GMA24" i="14" s="1"/>
  <c r="GME24" i="14" s="1"/>
  <c r="GMI24" i="14" s="1"/>
  <c r="GMM24" i="14" s="1"/>
  <c r="GMQ24" i="14" s="1"/>
  <c r="GMU24" i="14" s="1"/>
  <c r="GMY24" i="14" s="1"/>
  <c r="GNC24" i="14" s="1"/>
  <c r="GNG24" i="14" s="1"/>
  <c r="GNK24" i="14" s="1"/>
  <c r="GNO24" i="14" s="1"/>
  <c r="GNS24" i="14" s="1"/>
  <c r="GNW24" i="14" s="1"/>
  <c r="GOA24" i="14" s="1"/>
  <c r="GOE24" i="14" s="1"/>
  <c r="GOI24" i="14" s="1"/>
  <c r="GOM24" i="14" s="1"/>
  <c r="GOQ24" i="14" s="1"/>
  <c r="GOU24" i="14" s="1"/>
  <c r="GOY24" i="14" s="1"/>
  <c r="GPC24" i="14" s="1"/>
  <c r="GPG24" i="14" s="1"/>
  <c r="GPK24" i="14" s="1"/>
  <c r="GPO24" i="14" s="1"/>
  <c r="GPS24" i="14" s="1"/>
  <c r="GPW24" i="14" s="1"/>
  <c r="GQA24" i="14" s="1"/>
  <c r="GQE24" i="14" s="1"/>
  <c r="GQI24" i="14" s="1"/>
  <c r="GQM24" i="14" s="1"/>
  <c r="GQQ24" i="14" s="1"/>
  <c r="GQU24" i="14" s="1"/>
  <c r="GQY24" i="14" s="1"/>
  <c r="GRC24" i="14" s="1"/>
  <c r="GRG24" i="14" s="1"/>
  <c r="GRK24" i="14" s="1"/>
  <c r="GRO24" i="14" s="1"/>
  <c r="GRS24" i="14" s="1"/>
  <c r="GRW24" i="14" s="1"/>
  <c r="GSA24" i="14" s="1"/>
  <c r="GSE24" i="14" s="1"/>
  <c r="GSI24" i="14" s="1"/>
  <c r="GSM24" i="14" s="1"/>
  <c r="GSQ24" i="14" s="1"/>
  <c r="GSU24" i="14" s="1"/>
  <c r="GSY24" i="14" s="1"/>
  <c r="GTC24" i="14" s="1"/>
  <c r="GTG24" i="14" s="1"/>
  <c r="GTK24" i="14" s="1"/>
  <c r="GTO24" i="14" s="1"/>
  <c r="GTS24" i="14" s="1"/>
  <c r="GTW24" i="14" s="1"/>
  <c r="GUA24" i="14" s="1"/>
  <c r="GUE24" i="14" s="1"/>
  <c r="GUI24" i="14" s="1"/>
  <c r="GUM24" i="14" s="1"/>
  <c r="GUQ24" i="14" s="1"/>
  <c r="GUU24" i="14" s="1"/>
  <c r="GUY24" i="14" s="1"/>
  <c r="GVC24" i="14" s="1"/>
  <c r="GVG24" i="14" s="1"/>
  <c r="GVK24" i="14" s="1"/>
  <c r="GVO24" i="14" s="1"/>
  <c r="GVS24" i="14" s="1"/>
  <c r="GVW24" i="14" s="1"/>
  <c r="GWA24" i="14" s="1"/>
  <c r="GWE24" i="14" s="1"/>
  <c r="GWI24" i="14" s="1"/>
  <c r="GWM24" i="14" s="1"/>
  <c r="GWQ24" i="14" s="1"/>
  <c r="GWU24" i="14" s="1"/>
  <c r="GWY24" i="14" s="1"/>
  <c r="GXC24" i="14" s="1"/>
  <c r="GXG24" i="14" s="1"/>
  <c r="GXK24" i="14" s="1"/>
  <c r="GXO24" i="14" s="1"/>
  <c r="GXS24" i="14" s="1"/>
  <c r="GXW24" i="14" s="1"/>
  <c r="GYA24" i="14" s="1"/>
  <c r="GYE24" i="14" s="1"/>
  <c r="GYI24" i="14" s="1"/>
  <c r="GYM24" i="14" s="1"/>
  <c r="GYQ24" i="14" s="1"/>
  <c r="GYU24" i="14" s="1"/>
  <c r="GYY24" i="14" s="1"/>
  <c r="GZC24" i="14" s="1"/>
  <c r="GZG24" i="14" s="1"/>
  <c r="GZK24" i="14" s="1"/>
  <c r="GZO24" i="14" s="1"/>
  <c r="GZS24" i="14" s="1"/>
  <c r="GZW24" i="14" s="1"/>
  <c r="HAA24" i="14" s="1"/>
  <c r="HAE24" i="14" s="1"/>
  <c r="HAI24" i="14" s="1"/>
  <c r="HAM24" i="14" s="1"/>
  <c r="HAQ24" i="14" s="1"/>
  <c r="HAU24" i="14" s="1"/>
  <c r="HAY24" i="14" s="1"/>
  <c r="HBC24" i="14" s="1"/>
  <c r="HBG24" i="14" s="1"/>
  <c r="HBK24" i="14" s="1"/>
  <c r="HBO24" i="14" s="1"/>
  <c r="HBS24" i="14" s="1"/>
  <c r="HBW24" i="14" s="1"/>
  <c r="HCA24" i="14" s="1"/>
  <c r="HCE24" i="14" s="1"/>
  <c r="HCI24" i="14" s="1"/>
  <c r="HCM24" i="14" s="1"/>
  <c r="HCQ24" i="14" s="1"/>
  <c r="HCU24" i="14" s="1"/>
  <c r="HCY24" i="14" s="1"/>
  <c r="HDC24" i="14" s="1"/>
  <c r="HDG24" i="14" s="1"/>
  <c r="HDK24" i="14" s="1"/>
  <c r="HDO24" i="14" s="1"/>
  <c r="HDS24" i="14" s="1"/>
  <c r="HDW24" i="14" s="1"/>
  <c r="HEA24" i="14" s="1"/>
  <c r="HEE24" i="14" s="1"/>
  <c r="HEI24" i="14" s="1"/>
  <c r="HEM24" i="14" s="1"/>
  <c r="HEQ24" i="14" s="1"/>
  <c r="HEU24" i="14" s="1"/>
  <c r="HEY24" i="14" s="1"/>
  <c r="HFC24" i="14" s="1"/>
  <c r="HFG24" i="14" s="1"/>
  <c r="HFK24" i="14" s="1"/>
  <c r="HFO24" i="14" s="1"/>
  <c r="HFS24" i="14" s="1"/>
  <c r="HFW24" i="14" s="1"/>
  <c r="HGA24" i="14" s="1"/>
  <c r="HGE24" i="14" s="1"/>
  <c r="HGI24" i="14" s="1"/>
  <c r="HGM24" i="14" s="1"/>
  <c r="HGQ24" i="14" s="1"/>
  <c r="HGU24" i="14" s="1"/>
  <c r="HGY24" i="14" s="1"/>
  <c r="HHC24" i="14" s="1"/>
  <c r="HHG24" i="14" s="1"/>
  <c r="HHK24" i="14" s="1"/>
  <c r="HHO24" i="14" s="1"/>
  <c r="HHS24" i="14" s="1"/>
  <c r="HHW24" i="14" s="1"/>
  <c r="HIA24" i="14" s="1"/>
  <c r="HIE24" i="14" s="1"/>
  <c r="HII24" i="14" s="1"/>
  <c r="HIM24" i="14" s="1"/>
  <c r="HIQ24" i="14" s="1"/>
  <c r="HIU24" i="14" s="1"/>
  <c r="HIY24" i="14" s="1"/>
  <c r="HJC24" i="14" s="1"/>
  <c r="HJG24" i="14" s="1"/>
  <c r="HJK24" i="14" s="1"/>
  <c r="HJO24" i="14" s="1"/>
  <c r="HJS24" i="14" s="1"/>
  <c r="HJW24" i="14" s="1"/>
  <c r="HKA24" i="14" s="1"/>
  <c r="HKE24" i="14" s="1"/>
  <c r="HKI24" i="14" s="1"/>
  <c r="HKM24" i="14" s="1"/>
  <c r="HKQ24" i="14" s="1"/>
  <c r="HKU24" i="14" s="1"/>
  <c r="HKY24" i="14" s="1"/>
  <c r="HLC24" i="14" s="1"/>
  <c r="HLG24" i="14" s="1"/>
  <c r="HLK24" i="14" s="1"/>
  <c r="HLO24" i="14" s="1"/>
  <c r="HLS24" i="14" s="1"/>
  <c r="HLW24" i="14" s="1"/>
  <c r="HMA24" i="14" s="1"/>
  <c r="HME24" i="14" s="1"/>
  <c r="HMI24" i="14" s="1"/>
  <c r="HMM24" i="14" s="1"/>
  <c r="HMQ24" i="14" s="1"/>
  <c r="HMU24" i="14" s="1"/>
  <c r="HMY24" i="14" s="1"/>
  <c r="HNC24" i="14" s="1"/>
  <c r="HNG24" i="14" s="1"/>
  <c r="HNK24" i="14" s="1"/>
  <c r="HNO24" i="14" s="1"/>
  <c r="HNS24" i="14" s="1"/>
  <c r="HNW24" i="14" s="1"/>
  <c r="HOA24" i="14" s="1"/>
  <c r="HOE24" i="14" s="1"/>
  <c r="HOI24" i="14" s="1"/>
  <c r="HOM24" i="14" s="1"/>
  <c r="HOQ24" i="14" s="1"/>
  <c r="HOU24" i="14" s="1"/>
  <c r="HOY24" i="14" s="1"/>
  <c r="HPC24" i="14" s="1"/>
  <c r="HPG24" i="14" s="1"/>
  <c r="HPK24" i="14" s="1"/>
  <c r="HPO24" i="14" s="1"/>
  <c r="HPS24" i="14" s="1"/>
  <c r="HPW24" i="14" s="1"/>
  <c r="HQA24" i="14" s="1"/>
  <c r="HQE24" i="14" s="1"/>
  <c r="HQI24" i="14" s="1"/>
  <c r="HQM24" i="14" s="1"/>
  <c r="HQQ24" i="14" s="1"/>
  <c r="HQU24" i="14" s="1"/>
  <c r="HQY24" i="14" s="1"/>
  <c r="HRC24" i="14" s="1"/>
  <c r="HRG24" i="14" s="1"/>
  <c r="HRK24" i="14" s="1"/>
  <c r="HRO24" i="14" s="1"/>
  <c r="HRS24" i="14" s="1"/>
  <c r="HRW24" i="14" s="1"/>
  <c r="HSA24" i="14" s="1"/>
  <c r="HSE24" i="14" s="1"/>
  <c r="HSI24" i="14" s="1"/>
  <c r="HSM24" i="14" s="1"/>
  <c r="HSQ24" i="14" s="1"/>
  <c r="HSU24" i="14" s="1"/>
  <c r="HSY24" i="14" s="1"/>
  <c r="HTC24" i="14" s="1"/>
  <c r="HTG24" i="14" s="1"/>
  <c r="HTK24" i="14" s="1"/>
  <c r="HTO24" i="14" s="1"/>
  <c r="HTS24" i="14" s="1"/>
  <c r="HTW24" i="14" s="1"/>
  <c r="HUA24" i="14" s="1"/>
  <c r="HUE24" i="14" s="1"/>
  <c r="HUI24" i="14" s="1"/>
  <c r="HUM24" i="14" s="1"/>
  <c r="HUQ24" i="14" s="1"/>
  <c r="HUU24" i="14" s="1"/>
  <c r="HUY24" i="14" s="1"/>
  <c r="HVC24" i="14" s="1"/>
  <c r="HVG24" i="14" s="1"/>
  <c r="HVK24" i="14" s="1"/>
  <c r="HVO24" i="14" s="1"/>
  <c r="HVS24" i="14" s="1"/>
  <c r="HVW24" i="14" s="1"/>
  <c r="HWA24" i="14" s="1"/>
  <c r="HWE24" i="14" s="1"/>
  <c r="HWI24" i="14" s="1"/>
  <c r="HWM24" i="14" s="1"/>
  <c r="HWQ24" i="14" s="1"/>
  <c r="HWU24" i="14" s="1"/>
  <c r="HWY24" i="14" s="1"/>
  <c r="HXC24" i="14" s="1"/>
  <c r="HXG24" i="14" s="1"/>
  <c r="HXK24" i="14" s="1"/>
  <c r="HXO24" i="14" s="1"/>
  <c r="HXS24" i="14" s="1"/>
  <c r="HXW24" i="14" s="1"/>
  <c r="HYA24" i="14" s="1"/>
  <c r="HYE24" i="14" s="1"/>
  <c r="HYI24" i="14" s="1"/>
  <c r="HYM24" i="14" s="1"/>
  <c r="HYQ24" i="14" s="1"/>
  <c r="HYU24" i="14" s="1"/>
  <c r="HYY24" i="14" s="1"/>
  <c r="HZC24" i="14" s="1"/>
  <c r="HZG24" i="14" s="1"/>
  <c r="HZK24" i="14" s="1"/>
  <c r="HZO24" i="14" s="1"/>
  <c r="HZS24" i="14" s="1"/>
  <c r="HZW24" i="14" s="1"/>
  <c r="IAA24" i="14" s="1"/>
  <c r="IAE24" i="14" s="1"/>
  <c r="IAI24" i="14" s="1"/>
  <c r="IAM24" i="14" s="1"/>
  <c r="IAQ24" i="14" s="1"/>
  <c r="IAU24" i="14" s="1"/>
  <c r="IAY24" i="14" s="1"/>
  <c r="IBC24" i="14" s="1"/>
  <c r="IBG24" i="14" s="1"/>
  <c r="IBK24" i="14" s="1"/>
  <c r="IBO24" i="14" s="1"/>
  <c r="IBS24" i="14" s="1"/>
  <c r="IBW24" i="14" s="1"/>
  <c r="ICA24" i="14" s="1"/>
  <c r="ICE24" i="14" s="1"/>
  <c r="ICI24" i="14" s="1"/>
  <c r="ICM24" i="14" s="1"/>
  <c r="ICQ24" i="14" s="1"/>
  <c r="ICU24" i="14" s="1"/>
  <c r="ICY24" i="14" s="1"/>
  <c r="IDC24" i="14" s="1"/>
  <c r="IDG24" i="14" s="1"/>
  <c r="IDK24" i="14" s="1"/>
  <c r="IDO24" i="14" s="1"/>
  <c r="IDS24" i="14" s="1"/>
  <c r="IDW24" i="14" s="1"/>
  <c r="IEA24" i="14" s="1"/>
  <c r="IEE24" i="14" s="1"/>
  <c r="IEI24" i="14" s="1"/>
  <c r="IEM24" i="14" s="1"/>
  <c r="IEQ24" i="14" s="1"/>
  <c r="IEU24" i="14" s="1"/>
  <c r="IEY24" i="14" s="1"/>
  <c r="IFC24" i="14" s="1"/>
  <c r="IFG24" i="14" s="1"/>
  <c r="IFK24" i="14" s="1"/>
  <c r="IFO24" i="14" s="1"/>
  <c r="IFS24" i="14" s="1"/>
  <c r="IFW24" i="14" s="1"/>
  <c r="IGA24" i="14" s="1"/>
  <c r="IGE24" i="14" s="1"/>
  <c r="IGI24" i="14" s="1"/>
  <c r="IGM24" i="14" s="1"/>
  <c r="IGQ24" i="14" s="1"/>
  <c r="IGU24" i="14" s="1"/>
  <c r="IGY24" i="14" s="1"/>
  <c r="IHC24" i="14" s="1"/>
  <c r="IHG24" i="14" s="1"/>
  <c r="IHK24" i="14" s="1"/>
  <c r="IHO24" i="14" s="1"/>
  <c r="IHS24" i="14" s="1"/>
  <c r="IHW24" i="14" s="1"/>
  <c r="IIA24" i="14" s="1"/>
  <c r="IIE24" i="14" s="1"/>
  <c r="III24" i="14" s="1"/>
  <c r="IIM24" i="14" s="1"/>
  <c r="IIQ24" i="14" s="1"/>
  <c r="IIU24" i="14" s="1"/>
  <c r="IIY24" i="14" s="1"/>
  <c r="IJC24" i="14" s="1"/>
  <c r="IJG24" i="14" s="1"/>
  <c r="IJK24" i="14" s="1"/>
  <c r="IJO24" i="14" s="1"/>
  <c r="IJS24" i="14" s="1"/>
  <c r="IJW24" i="14" s="1"/>
  <c r="IKA24" i="14" s="1"/>
  <c r="IKE24" i="14" s="1"/>
  <c r="IKI24" i="14" s="1"/>
  <c r="IKM24" i="14" s="1"/>
  <c r="IKQ24" i="14" s="1"/>
  <c r="IKU24" i="14" s="1"/>
  <c r="IKY24" i="14" s="1"/>
  <c r="ILC24" i="14" s="1"/>
  <c r="ILG24" i="14" s="1"/>
  <c r="ILK24" i="14" s="1"/>
  <c r="ILO24" i="14" s="1"/>
  <c r="ILS24" i="14" s="1"/>
  <c r="ILW24" i="14" s="1"/>
  <c r="IMA24" i="14" s="1"/>
  <c r="IME24" i="14" s="1"/>
  <c r="IMI24" i="14" s="1"/>
  <c r="IMM24" i="14" s="1"/>
  <c r="IMQ24" i="14" s="1"/>
  <c r="IMU24" i="14" s="1"/>
  <c r="IMY24" i="14" s="1"/>
  <c r="INC24" i="14" s="1"/>
  <c r="ING24" i="14" s="1"/>
  <c r="INK24" i="14" s="1"/>
  <c r="INO24" i="14" s="1"/>
  <c r="INS24" i="14" s="1"/>
  <c r="INW24" i="14" s="1"/>
  <c r="IOA24" i="14" s="1"/>
  <c r="IOE24" i="14" s="1"/>
  <c r="IOI24" i="14" s="1"/>
  <c r="IOM24" i="14" s="1"/>
  <c r="IOQ24" i="14" s="1"/>
  <c r="IOU24" i="14" s="1"/>
  <c r="IOY24" i="14" s="1"/>
  <c r="IPC24" i="14" s="1"/>
  <c r="IPG24" i="14" s="1"/>
  <c r="IPK24" i="14" s="1"/>
  <c r="IPO24" i="14" s="1"/>
  <c r="IPS24" i="14" s="1"/>
  <c r="IPW24" i="14" s="1"/>
  <c r="IQA24" i="14" s="1"/>
  <c r="IQE24" i="14" s="1"/>
  <c r="IQI24" i="14" s="1"/>
  <c r="IQM24" i="14" s="1"/>
  <c r="IQQ24" i="14" s="1"/>
  <c r="IQU24" i="14" s="1"/>
  <c r="IQY24" i="14" s="1"/>
  <c r="IRC24" i="14" s="1"/>
  <c r="IRG24" i="14" s="1"/>
  <c r="IRK24" i="14" s="1"/>
  <c r="IRO24" i="14" s="1"/>
  <c r="IRS24" i="14" s="1"/>
  <c r="IRW24" i="14" s="1"/>
  <c r="ISA24" i="14" s="1"/>
  <c r="ISE24" i="14" s="1"/>
  <c r="ISI24" i="14" s="1"/>
  <c r="ISM24" i="14" s="1"/>
  <c r="ISQ24" i="14" s="1"/>
  <c r="ISU24" i="14" s="1"/>
  <c r="ISY24" i="14" s="1"/>
  <c r="ITC24" i="14" s="1"/>
  <c r="ITG24" i="14" s="1"/>
  <c r="ITK24" i="14" s="1"/>
  <c r="ITO24" i="14" s="1"/>
  <c r="ITS24" i="14" s="1"/>
  <c r="ITW24" i="14" s="1"/>
  <c r="IUA24" i="14" s="1"/>
  <c r="IUE24" i="14" s="1"/>
  <c r="IUI24" i="14" s="1"/>
  <c r="IUM24" i="14" s="1"/>
  <c r="IUQ24" i="14" s="1"/>
  <c r="IUU24" i="14" s="1"/>
  <c r="IUY24" i="14" s="1"/>
  <c r="IVC24" i="14" s="1"/>
  <c r="IVG24" i="14" s="1"/>
  <c r="IVK24" i="14" s="1"/>
  <c r="IVO24" i="14" s="1"/>
  <c r="IVS24" i="14" s="1"/>
  <c r="IVW24" i="14" s="1"/>
  <c r="IWA24" i="14" s="1"/>
  <c r="IWE24" i="14" s="1"/>
  <c r="IWI24" i="14" s="1"/>
  <c r="IWM24" i="14" s="1"/>
  <c r="IWQ24" i="14" s="1"/>
  <c r="IWU24" i="14" s="1"/>
  <c r="IWY24" i="14" s="1"/>
  <c r="IXC24" i="14" s="1"/>
  <c r="IXG24" i="14" s="1"/>
  <c r="IXK24" i="14" s="1"/>
  <c r="IXO24" i="14" s="1"/>
  <c r="IXS24" i="14" s="1"/>
  <c r="IXW24" i="14" s="1"/>
  <c r="IYA24" i="14" s="1"/>
  <c r="IYE24" i="14" s="1"/>
  <c r="IYI24" i="14" s="1"/>
  <c r="IYM24" i="14" s="1"/>
  <c r="IYQ24" i="14" s="1"/>
  <c r="IYU24" i="14" s="1"/>
  <c r="IYY24" i="14" s="1"/>
  <c r="IZC24" i="14" s="1"/>
  <c r="IZG24" i="14" s="1"/>
  <c r="IZK24" i="14" s="1"/>
  <c r="IZO24" i="14" s="1"/>
  <c r="IZS24" i="14" s="1"/>
  <c r="IZW24" i="14" s="1"/>
  <c r="JAA24" i="14" s="1"/>
  <c r="JAE24" i="14" s="1"/>
  <c r="JAI24" i="14" s="1"/>
  <c r="JAM24" i="14" s="1"/>
  <c r="JAQ24" i="14" s="1"/>
  <c r="JAU24" i="14" s="1"/>
  <c r="JAY24" i="14" s="1"/>
  <c r="JBC24" i="14" s="1"/>
  <c r="JBG24" i="14" s="1"/>
  <c r="JBK24" i="14" s="1"/>
  <c r="JBO24" i="14" s="1"/>
  <c r="JBS24" i="14" s="1"/>
  <c r="JBW24" i="14" s="1"/>
  <c r="JCA24" i="14" s="1"/>
  <c r="JCE24" i="14" s="1"/>
  <c r="JCI24" i="14" s="1"/>
  <c r="JCM24" i="14" s="1"/>
  <c r="JCQ24" i="14" s="1"/>
  <c r="JCU24" i="14" s="1"/>
  <c r="JCY24" i="14" s="1"/>
  <c r="JDC24" i="14" s="1"/>
  <c r="JDG24" i="14" s="1"/>
  <c r="JDK24" i="14" s="1"/>
  <c r="JDO24" i="14" s="1"/>
  <c r="JDS24" i="14" s="1"/>
  <c r="JDW24" i="14" s="1"/>
  <c r="JEA24" i="14" s="1"/>
  <c r="JEE24" i="14" s="1"/>
  <c r="JEI24" i="14" s="1"/>
  <c r="JEM24" i="14" s="1"/>
  <c r="JEQ24" i="14" s="1"/>
  <c r="JEU24" i="14" s="1"/>
  <c r="JEY24" i="14" s="1"/>
  <c r="JFC24" i="14" s="1"/>
  <c r="JFG24" i="14" s="1"/>
  <c r="JFK24" i="14" s="1"/>
  <c r="JFO24" i="14" s="1"/>
  <c r="JFS24" i="14" s="1"/>
  <c r="JFW24" i="14" s="1"/>
  <c r="JGA24" i="14" s="1"/>
  <c r="JGE24" i="14" s="1"/>
  <c r="JGI24" i="14" s="1"/>
  <c r="JGM24" i="14" s="1"/>
  <c r="JGQ24" i="14" s="1"/>
  <c r="JGU24" i="14" s="1"/>
  <c r="JGY24" i="14" s="1"/>
  <c r="JHC24" i="14" s="1"/>
  <c r="JHG24" i="14" s="1"/>
  <c r="JHK24" i="14" s="1"/>
  <c r="JHO24" i="14" s="1"/>
  <c r="JHS24" i="14" s="1"/>
  <c r="JHW24" i="14" s="1"/>
  <c r="JIA24" i="14" s="1"/>
  <c r="JIE24" i="14" s="1"/>
  <c r="JII24" i="14" s="1"/>
  <c r="JIM24" i="14" s="1"/>
  <c r="JIQ24" i="14" s="1"/>
  <c r="JIU24" i="14" s="1"/>
  <c r="JIY24" i="14" s="1"/>
  <c r="JJC24" i="14" s="1"/>
  <c r="JJG24" i="14" s="1"/>
  <c r="JJK24" i="14" s="1"/>
  <c r="JJO24" i="14" s="1"/>
  <c r="JJS24" i="14" s="1"/>
  <c r="JJW24" i="14" s="1"/>
  <c r="JKA24" i="14" s="1"/>
  <c r="JKE24" i="14" s="1"/>
  <c r="JKI24" i="14" s="1"/>
  <c r="JKM24" i="14" s="1"/>
  <c r="JKQ24" i="14" s="1"/>
  <c r="JKU24" i="14" s="1"/>
  <c r="JKY24" i="14" s="1"/>
  <c r="JLC24" i="14" s="1"/>
  <c r="JLG24" i="14" s="1"/>
  <c r="JLK24" i="14" s="1"/>
  <c r="JLO24" i="14" s="1"/>
  <c r="JLS24" i="14" s="1"/>
  <c r="JLW24" i="14" s="1"/>
  <c r="JMA24" i="14" s="1"/>
  <c r="JME24" i="14" s="1"/>
  <c r="JMI24" i="14" s="1"/>
  <c r="JMM24" i="14" s="1"/>
  <c r="JMQ24" i="14" s="1"/>
  <c r="JMU24" i="14" s="1"/>
  <c r="JMY24" i="14" s="1"/>
  <c r="JNC24" i="14" s="1"/>
  <c r="JNG24" i="14" s="1"/>
  <c r="JNK24" i="14" s="1"/>
  <c r="JNO24" i="14" s="1"/>
  <c r="JNS24" i="14" s="1"/>
  <c r="JNW24" i="14" s="1"/>
  <c r="JOA24" i="14" s="1"/>
  <c r="JOE24" i="14" s="1"/>
  <c r="JOI24" i="14" s="1"/>
  <c r="JOM24" i="14" s="1"/>
  <c r="JOQ24" i="14" s="1"/>
  <c r="JOU24" i="14" s="1"/>
  <c r="JOY24" i="14" s="1"/>
  <c r="JPC24" i="14" s="1"/>
  <c r="JPG24" i="14" s="1"/>
  <c r="JPK24" i="14" s="1"/>
  <c r="JPO24" i="14" s="1"/>
  <c r="JPS24" i="14" s="1"/>
  <c r="JPW24" i="14" s="1"/>
  <c r="JQA24" i="14" s="1"/>
  <c r="JQE24" i="14" s="1"/>
  <c r="JQI24" i="14" s="1"/>
  <c r="JQM24" i="14" s="1"/>
  <c r="JQQ24" i="14" s="1"/>
  <c r="JQU24" i="14" s="1"/>
  <c r="JQY24" i="14" s="1"/>
  <c r="JRC24" i="14" s="1"/>
  <c r="JRG24" i="14" s="1"/>
  <c r="JRK24" i="14" s="1"/>
  <c r="JRO24" i="14" s="1"/>
  <c r="JRS24" i="14" s="1"/>
  <c r="JRW24" i="14" s="1"/>
  <c r="JSA24" i="14" s="1"/>
  <c r="JSE24" i="14" s="1"/>
  <c r="JSI24" i="14" s="1"/>
  <c r="JSM24" i="14" s="1"/>
  <c r="JSQ24" i="14" s="1"/>
  <c r="JSU24" i="14" s="1"/>
  <c r="JSY24" i="14" s="1"/>
  <c r="JTC24" i="14" s="1"/>
  <c r="JTG24" i="14" s="1"/>
  <c r="JTK24" i="14" s="1"/>
  <c r="JTO24" i="14" s="1"/>
  <c r="JTS24" i="14" s="1"/>
  <c r="JTW24" i="14" s="1"/>
  <c r="JUA24" i="14" s="1"/>
  <c r="JUE24" i="14" s="1"/>
  <c r="JUI24" i="14" s="1"/>
  <c r="JUM24" i="14" s="1"/>
  <c r="JUQ24" i="14" s="1"/>
  <c r="JUU24" i="14" s="1"/>
  <c r="JUY24" i="14" s="1"/>
  <c r="JVC24" i="14" s="1"/>
  <c r="JVG24" i="14" s="1"/>
  <c r="JVK24" i="14" s="1"/>
  <c r="JVO24" i="14" s="1"/>
  <c r="JVS24" i="14" s="1"/>
  <c r="JVW24" i="14" s="1"/>
  <c r="JWA24" i="14" s="1"/>
  <c r="JWE24" i="14" s="1"/>
  <c r="JWI24" i="14" s="1"/>
  <c r="JWM24" i="14" s="1"/>
  <c r="JWQ24" i="14" s="1"/>
  <c r="JWU24" i="14" s="1"/>
  <c r="JWY24" i="14" s="1"/>
  <c r="JXC24" i="14" s="1"/>
  <c r="JXG24" i="14" s="1"/>
  <c r="JXK24" i="14" s="1"/>
  <c r="JXO24" i="14" s="1"/>
  <c r="JXS24" i="14" s="1"/>
  <c r="JXW24" i="14" s="1"/>
  <c r="JYA24" i="14" s="1"/>
  <c r="JYE24" i="14" s="1"/>
  <c r="JYI24" i="14" s="1"/>
  <c r="JYM24" i="14" s="1"/>
  <c r="JYQ24" i="14" s="1"/>
  <c r="JYU24" i="14" s="1"/>
  <c r="JYY24" i="14" s="1"/>
  <c r="JZC24" i="14" s="1"/>
  <c r="JZG24" i="14" s="1"/>
  <c r="JZK24" i="14" s="1"/>
  <c r="JZO24" i="14" s="1"/>
  <c r="JZS24" i="14" s="1"/>
  <c r="JZW24" i="14" s="1"/>
  <c r="KAA24" i="14" s="1"/>
  <c r="KAE24" i="14" s="1"/>
  <c r="KAI24" i="14" s="1"/>
  <c r="KAM24" i="14" s="1"/>
  <c r="KAQ24" i="14" s="1"/>
  <c r="KAU24" i="14" s="1"/>
  <c r="KAY24" i="14" s="1"/>
  <c r="KBC24" i="14" s="1"/>
  <c r="KBG24" i="14" s="1"/>
  <c r="KBK24" i="14" s="1"/>
  <c r="KBO24" i="14" s="1"/>
  <c r="KBS24" i="14" s="1"/>
  <c r="KBW24" i="14" s="1"/>
  <c r="KCA24" i="14" s="1"/>
  <c r="KCE24" i="14" s="1"/>
  <c r="KCI24" i="14" s="1"/>
  <c r="KCM24" i="14" s="1"/>
  <c r="KCQ24" i="14" s="1"/>
  <c r="KCU24" i="14" s="1"/>
  <c r="KCY24" i="14" s="1"/>
  <c r="KDC24" i="14" s="1"/>
  <c r="KDG24" i="14" s="1"/>
  <c r="KDK24" i="14" s="1"/>
  <c r="KDO24" i="14" s="1"/>
  <c r="KDS24" i="14" s="1"/>
  <c r="KDW24" i="14" s="1"/>
  <c r="KEA24" i="14" s="1"/>
  <c r="KEE24" i="14" s="1"/>
  <c r="KEI24" i="14" s="1"/>
  <c r="KEM24" i="14" s="1"/>
  <c r="KEQ24" i="14" s="1"/>
  <c r="KEU24" i="14" s="1"/>
  <c r="KEY24" i="14" s="1"/>
  <c r="KFC24" i="14" s="1"/>
  <c r="KFG24" i="14" s="1"/>
  <c r="KFK24" i="14" s="1"/>
  <c r="KFO24" i="14" s="1"/>
  <c r="KFS24" i="14" s="1"/>
  <c r="KFW24" i="14" s="1"/>
  <c r="KGA24" i="14" s="1"/>
  <c r="KGE24" i="14" s="1"/>
  <c r="KGI24" i="14" s="1"/>
  <c r="KGM24" i="14" s="1"/>
  <c r="KGQ24" i="14" s="1"/>
  <c r="KGU24" i="14" s="1"/>
  <c r="KGY24" i="14" s="1"/>
  <c r="KHC24" i="14" s="1"/>
  <c r="KHG24" i="14" s="1"/>
  <c r="KHK24" i="14" s="1"/>
  <c r="KHO24" i="14" s="1"/>
  <c r="KHS24" i="14" s="1"/>
  <c r="KHW24" i="14" s="1"/>
  <c r="KIA24" i="14" s="1"/>
  <c r="KIE24" i="14" s="1"/>
  <c r="KII24" i="14" s="1"/>
  <c r="KIM24" i="14" s="1"/>
  <c r="KIQ24" i="14" s="1"/>
  <c r="KIU24" i="14" s="1"/>
  <c r="KIY24" i="14" s="1"/>
  <c r="KJC24" i="14" s="1"/>
  <c r="KJG24" i="14" s="1"/>
  <c r="KJK24" i="14" s="1"/>
  <c r="KJO24" i="14" s="1"/>
  <c r="KJS24" i="14" s="1"/>
  <c r="KJW24" i="14" s="1"/>
  <c r="KKA24" i="14" s="1"/>
  <c r="KKE24" i="14" s="1"/>
  <c r="KKI24" i="14" s="1"/>
  <c r="KKM24" i="14" s="1"/>
  <c r="KKQ24" i="14" s="1"/>
  <c r="KKU24" i="14" s="1"/>
  <c r="KKY24" i="14" s="1"/>
  <c r="KLC24" i="14" s="1"/>
  <c r="KLG24" i="14" s="1"/>
  <c r="KLK24" i="14" s="1"/>
  <c r="KLO24" i="14" s="1"/>
  <c r="KLS24" i="14" s="1"/>
  <c r="KLW24" i="14" s="1"/>
  <c r="KMA24" i="14" s="1"/>
  <c r="KME24" i="14" s="1"/>
  <c r="KMI24" i="14" s="1"/>
  <c r="KMM24" i="14" s="1"/>
  <c r="KMQ24" i="14" s="1"/>
  <c r="KMU24" i="14" s="1"/>
  <c r="KMY24" i="14" s="1"/>
  <c r="KNC24" i="14" s="1"/>
  <c r="KNG24" i="14" s="1"/>
  <c r="KNK24" i="14" s="1"/>
  <c r="KNO24" i="14" s="1"/>
  <c r="KNS24" i="14" s="1"/>
  <c r="KNW24" i="14" s="1"/>
  <c r="KOA24" i="14" s="1"/>
  <c r="KOE24" i="14" s="1"/>
  <c r="KOI24" i="14" s="1"/>
  <c r="KOM24" i="14" s="1"/>
  <c r="KOQ24" i="14" s="1"/>
  <c r="KOU24" i="14" s="1"/>
  <c r="KOY24" i="14" s="1"/>
  <c r="KPC24" i="14" s="1"/>
  <c r="KPG24" i="14" s="1"/>
  <c r="KPK24" i="14" s="1"/>
  <c r="KPO24" i="14" s="1"/>
  <c r="KPS24" i="14" s="1"/>
  <c r="KPW24" i="14" s="1"/>
  <c r="KQA24" i="14" s="1"/>
  <c r="KQE24" i="14" s="1"/>
  <c r="KQI24" i="14" s="1"/>
  <c r="KQM24" i="14" s="1"/>
  <c r="KQQ24" i="14" s="1"/>
  <c r="KQU24" i="14" s="1"/>
  <c r="KQY24" i="14" s="1"/>
  <c r="KRC24" i="14" s="1"/>
  <c r="KRG24" i="14" s="1"/>
  <c r="KRK24" i="14" s="1"/>
  <c r="KRO24" i="14" s="1"/>
  <c r="KRS24" i="14" s="1"/>
  <c r="KRW24" i="14" s="1"/>
  <c r="KSA24" i="14" s="1"/>
  <c r="KSE24" i="14" s="1"/>
  <c r="KSI24" i="14" s="1"/>
  <c r="KSM24" i="14" s="1"/>
  <c r="KSQ24" i="14" s="1"/>
  <c r="KSU24" i="14" s="1"/>
  <c r="KSY24" i="14" s="1"/>
  <c r="KTC24" i="14" s="1"/>
  <c r="KTG24" i="14" s="1"/>
  <c r="KTK24" i="14" s="1"/>
  <c r="KTO24" i="14" s="1"/>
  <c r="KTS24" i="14" s="1"/>
  <c r="KTW24" i="14" s="1"/>
  <c r="KUA24" i="14" s="1"/>
  <c r="KUE24" i="14" s="1"/>
  <c r="KUI24" i="14" s="1"/>
  <c r="KUM24" i="14" s="1"/>
  <c r="KUQ24" i="14" s="1"/>
  <c r="KUU24" i="14" s="1"/>
  <c r="KUY24" i="14" s="1"/>
  <c r="KVC24" i="14" s="1"/>
  <c r="KVG24" i="14" s="1"/>
  <c r="KVK24" i="14" s="1"/>
  <c r="KVO24" i="14" s="1"/>
  <c r="KVS24" i="14" s="1"/>
  <c r="KVW24" i="14" s="1"/>
  <c r="KWA24" i="14" s="1"/>
  <c r="KWE24" i="14" s="1"/>
  <c r="KWI24" i="14" s="1"/>
  <c r="KWM24" i="14" s="1"/>
  <c r="KWQ24" i="14" s="1"/>
  <c r="KWU24" i="14" s="1"/>
  <c r="KWY24" i="14" s="1"/>
  <c r="KXC24" i="14" s="1"/>
  <c r="KXG24" i="14" s="1"/>
  <c r="KXK24" i="14" s="1"/>
  <c r="KXO24" i="14" s="1"/>
  <c r="KXS24" i="14" s="1"/>
  <c r="KXW24" i="14" s="1"/>
  <c r="KYA24" i="14" s="1"/>
  <c r="KYE24" i="14" s="1"/>
  <c r="KYI24" i="14" s="1"/>
  <c r="KYM24" i="14" s="1"/>
  <c r="KYQ24" i="14" s="1"/>
  <c r="KYU24" i="14" s="1"/>
  <c r="KYY24" i="14" s="1"/>
  <c r="KZC24" i="14" s="1"/>
  <c r="KZG24" i="14" s="1"/>
  <c r="KZK24" i="14" s="1"/>
  <c r="KZO24" i="14" s="1"/>
  <c r="KZS24" i="14" s="1"/>
  <c r="KZW24" i="14" s="1"/>
  <c r="LAA24" i="14" s="1"/>
  <c r="LAE24" i="14" s="1"/>
  <c r="LAI24" i="14" s="1"/>
  <c r="LAM24" i="14" s="1"/>
  <c r="LAQ24" i="14" s="1"/>
  <c r="LAU24" i="14" s="1"/>
  <c r="LAY24" i="14" s="1"/>
  <c r="LBC24" i="14" s="1"/>
  <c r="LBG24" i="14" s="1"/>
  <c r="LBK24" i="14" s="1"/>
  <c r="LBO24" i="14" s="1"/>
  <c r="LBS24" i="14" s="1"/>
  <c r="LBW24" i="14" s="1"/>
  <c r="LCA24" i="14" s="1"/>
  <c r="LCE24" i="14" s="1"/>
  <c r="LCI24" i="14" s="1"/>
  <c r="LCM24" i="14" s="1"/>
  <c r="LCQ24" i="14" s="1"/>
  <c r="LCU24" i="14" s="1"/>
  <c r="LCY24" i="14" s="1"/>
  <c r="LDC24" i="14" s="1"/>
  <c r="LDG24" i="14" s="1"/>
  <c r="LDK24" i="14" s="1"/>
  <c r="LDO24" i="14" s="1"/>
  <c r="LDS24" i="14" s="1"/>
  <c r="LDW24" i="14" s="1"/>
  <c r="LEA24" i="14" s="1"/>
  <c r="LEE24" i="14" s="1"/>
  <c r="LEI24" i="14" s="1"/>
  <c r="LEM24" i="14" s="1"/>
  <c r="LEQ24" i="14" s="1"/>
  <c r="LEU24" i="14" s="1"/>
  <c r="LEY24" i="14" s="1"/>
  <c r="LFC24" i="14" s="1"/>
  <c r="LFG24" i="14" s="1"/>
  <c r="LFK24" i="14" s="1"/>
  <c r="LFO24" i="14" s="1"/>
  <c r="LFS24" i="14" s="1"/>
  <c r="LFW24" i="14" s="1"/>
  <c r="LGA24" i="14" s="1"/>
  <c r="LGE24" i="14" s="1"/>
  <c r="LGI24" i="14" s="1"/>
  <c r="LGM24" i="14" s="1"/>
  <c r="LGQ24" i="14" s="1"/>
  <c r="LGU24" i="14" s="1"/>
  <c r="LGY24" i="14" s="1"/>
  <c r="LHC24" i="14" s="1"/>
  <c r="LHG24" i="14" s="1"/>
  <c r="LHK24" i="14" s="1"/>
  <c r="LHO24" i="14" s="1"/>
  <c r="LHS24" i="14" s="1"/>
  <c r="LHW24" i="14" s="1"/>
  <c r="LIA24" i="14" s="1"/>
  <c r="LIE24" i="14" s="1"/>
  <c r="LII24" i="14" s="1"/>
  <c r="LIM24" i="14" s="1"/>
  <c r="LIQ24" i="14" s="1"/>
  <c r="LIU24" i="14" s="1"/>
  <c r="LIY24" i="14" s="1"/>
  <c r="LJC24" i="14" s="1"/>
  <c r="LJG24" i="14" s="1"/>
  <c r="LJK24" i="14" s="1"/>
  <c r="LJO24" i="14" s="1"/>
  <c r="LJS24" i="14" s="1"/>
  <c r="LJW24" i="14" s="1"/>
  <c r="LKA24" i="14" s="1"/>
  <c r="LKE24" i="14" s="1"/>
  <c r="LKI24" i="14" s="1"/>
  <c r="LKM24" i="14" s="1"/>
  <c r="LKQ24" i="14" s="1"/>
  <c r="LKU24" i="14" s="1"/>
  <c r="LKY24" i="14" s="1"/>
  <c r="LLC24" i="14" s="1"/>
  <c r="LLG24" i="14" s="1"/>
  <c r="LLK24" i="14" s="1"/>
  <c r="LLO24" i="14" s="1"/>
  <c r="LLS24" i="14" s="1"/>
  <c r="LLW24" i="14" s="1"/>
  <c r="LMA24" i="14" s="1"/>
  <c r="LME24" i="14" s="1"/>
  <c r="LMI24" i="14" s="1"/>
  <c r="LMM24" i="14" s="1"/>
  <c r="LMQ24" i="14" s="1"/>
  <c r="LMU24" i="14" s="1"/>
  <c r="LMY24" i="14" s="1"/>
  <c r="LNC24" i="14" s="1"/>
  <c r="LNG24" i="14" s="1"/>
  <c r="LNK24" i="14" s="1"/>
  <c r="LNO24" i="14" s="1"/>
  <c r="LNS24" i="14" s="1"/>
  <c r="LNW24" i="14" s="1"/>
  <c r="LOA24" i="14" s="1"/>
  <c r="LOE24" i="14" s="1"/>
  <c r="LOI24" i="14" s="1"/>
  <c r="LOM24" i="14" s="1"/>
  <c r="LOQ24" i="14" s="1"/>
  <c r="LOU24" i="14" s="1"/>
  <c r="LOY24" i="14" s="1"/>
  <c r="LPC24" i="14" s="1"/>
  <c r="LPG24" i="14" s="1"/>
  <c r="LPK24" i="14" s="1"/>
  <c r="LPO24" i="14" s="1"/>
  <c r="LPS24" i="14" s="1"/>
  <c r="LPW24" i="14" s="1"/>
  <c r="LQA24" i="14" s="1"/>
  <c r="LQE24" i="14" s="1"/>
  <c r="LQI24" i="14" s="1"/>
  <c r="LQM24" i="14" s="1"/>
  <c r="LQQ24" i="14" s="1"/>
  <c r="LQU24" i="14" s="1"/>
  <c r="LQY24" i="14" s="1"/>
  <c r="LRC24" i="14" s="1"/>
  <c r="LRG24" i="14" s="1"/>
  <c r="LRK24" i="14" s="1"/>
  <c r="LRO24" i="14" s="1"/>
  <c r="LRS24" i="14" s="1"/>
  <c r="LRW24" i="14" s="1"/>
  <c r="LSA24" i="14" s="1"/>
  <c r="LSE24" i="14" s="1"/>
  <c r="LSI24" i="14" s="1"/>
  <c r="LSM24" i="14" s="1"/>
  <c r="LSQ24" i="14" s="1"/>
  <c r="LSU24" i="14" s="1"/>
  <c r="LSY24" i="14" s="1"/>
  <c r="LTC24" i="14" s="1"/>
  <c r="LTG24" i="14" s="1"/>
  <c r="LTK24" i="14" s="1"/>
  <c r="LTO24" i="14" s="1"/>
  <c r="LTS24" i="14" s="1"/>
  <c r="LTW24" i="14" s="1"/>
  <c r="LUA24" i="14" s="1"/>
  <c r="LUE24" i="14" s="1"/>
  <c r="LUI24" i="14" s="1"/>
  <c r="LUM24" i="14" s="1"/>
  <c r="LUQ24" i="14" s="1"/>
  <c r="LUU24" i="14" s="1"/>
  <c r="LUY24" i="14" s="1"/>
  <c r="LVC24" i="14" s="1"/>
  <c r="LVG24" i="14" s="1"/>
  <c r="LVK24" i="14" s="1"/>
  <c r="LVO24" i="14" s="1"/>
  <c r="LVS24" i="14" s="1"/>
  <c r="LVW24" i="14" s="1"/>
  <c r="LWA24" i="14" s="1"/>
  <c r="LWE24" i="14" s="1"/>
  <c r="LWI24" i="14" s="1"/>
  <c r="LWM24" i="14" s="1"/>
  <c r="LWQ24" i="14" s="1"/>
  <c r="LWU24" i="14" s="1"/>
  <c r="LWY24" i="14" s="1"/>
  <c r="LXC24" i="14" s="1"/>
  <c r="LXG24" i="14" s="1"/>
  <c r="LXK24" i="14" s="1"/>
  <c r="LXO24" i="14" s="1"/>
  <c r="LXS24" i="14" s="1"/>
  <c r="LXW24" i="14" s="1"/>
  <c r="LYA24" i="14" s="1"/>
  <c r="LYE24" i="14" s="1"/>
  <c r="LYI24" i="14" s="1"/>
  <c r="LYM24" i="14" s="1"/>
  <c r="LYQ24" i="14" s="1"/>
  <c r="LYU24" i="14" s="1"/>
  <c r="LYY24" i="14" s="1"/>
  <c r="LZC24" i="14" s="1"/>
  <c r="LZG24" i="14" s="1"/>
  <c r="LZK24" i="14" s="1"/>
  <c r="LZO24" i="14" s="1"/>
  <c r="LZS24" i="14" s="1"/>
  <c r="LZW24" i="14" s="1"/>
  <c r="MAA24" i="14" s="1"/>
  <c r="MAE24" i="14" s="1"/>
  <c r="MAI24" i="14" s="1"/>
  <c r="MAM24" i="14" s="1"/>
  <c r="MAQ24" i="14" s="1"/>
  <c r="MAU24" i="14" s="1"/>
  <c r="MAY24" i="14" s="1"/>
  <c r="MBC24" i="14" s="1"/>
  <c r="MBG24" i="14" s="1"/>
  <c r="MBK24" i="14" s="1"/>
  <c r="MBO24" i="14" s="1"/>
  <c r="MBS24" i="14" s="1"/>
  <c r="MBW24" i="14" s="1"/>
  <c r="MCA24" i="14" s="1"/>
  <c r="MCE24" i="14" s="1"/>
  <c r="MCI24" i="14" s="1"/>
  <c r="MCM24" i="14" s="1"/>
  <c r="MCQ24" i="14" s="1"/>
  <c r="MCU24" i="14" s="1"/>
  <c r="MCY24" i="14" s="1"/>
  <c r="MDC24" i="14" s="1"/>
  <c r="MDG24" i="14" s="1"/>
  <c r="MDK24" i="14" s="1"/>
  <c r="MDO24" i="14" s="1"/>
  <c r="MDS24" i="14" s="1"/>
  <c r="MDW24" i="14" s="1"/>
  <c r="MEA24" i="14" s="1"/>
  <c r="MEE24" i="14" s="1"/>
  <c r="MEI24" i="14" s="1"/>
  <c r="MEM24" i="14" s="1"/>
  <c r="MEQ24" i="14" s="1"/>
  <c r="MEU24" i="14" s="1"/>
  <c r="MEY24" i="14" s="1"/>
  <c r="MFC24" i="14" s="1"/>
  <c r="MFG24" i="14" s="1"/>
  <c r="MFK24" i="14" s="1"/>
  <c r="MFO24" i="14" s="1"/>
  <c r="MFS24" i="14" s="1"/>
  <c r="MFW24" i="14" s="1"/>
  <c r="MGA24" i="14" s="1"/>
  <c r="MGE24" i="14" s="1"/>
  <c r="MGI24" i="14" s="1"/>
  <c r="MGM24" i="14" s="1"/>
  <c r="MGQ24" i="14" s="1"/>
  <c r="MGU24" i="14" s="1"/>
  <c r="MGY24" i="14" s="1"/>
  <c r="MHC24" i="14" s="1"/>
  <c r="MHG24" i="14" s="1"/>
  <c r="MHK24" i="14" s="1"/>
  <c r="MHO24" i="14" s="1"/>
  <c r="MHS24" i="14" s="1"/>
  <c r="MHW24" i="14" s="1"/>
  <c r="MIA24" i="14" s="1"/>
  <c r="MIE24" i="14" s="1"/>
  <c r="MII24" i="14" s="1"/>
  <c r="MIM24" i="14" s="1"/>
  <c r="MIQ24" i="14" s="1"/>
  <c r="MIU24" i="14" s="1"/>
  <c r="MIY24" i="14" s="1"/>
  <c r="MJC24" i="14" s="1"/>
  <c r="MJG24" i="14" s="1"/>
  <c r="MJK24" i="14" s="1"/>
  <c r="MJO24" i="14" s="1"/>
  <c r="MJS24" i="14" s="1"/>
  <c r="MJW24" i="14" s="1"/>
  <c r="MKA24" i="14" s="1"/>
  <c r="MKE24" i="14" s="1"/>
  <c r="MKI24" i="14" s="1"/>
  <c r="MKM24" i="14" s="1"/>
  <c r="MKQ24" i="14" s="1"/>
  <c r="MKU24" i="14" s="1"/>
  <c r="MKY24" i="14" s="1"/>
  <c r="MLC24" i="14" s="1"/>
  <c r="MLG24" i="14" s="1"/>
  <c r="MLK24" i="14" s="1"/>
  <c r="MLO24" i="14" s="1"/>
  <c r="MLS24" i="14" s="1"/>
  <c r="MLW24" i="14" s="1"/>
  <c r="MMA24" i="14" s="1"/>
  <c r="MME24" i="14" s="1"/>
  <c r="MMI24" i="14" s="1"/>
  <c r="MMM24" i="14" s="1"/>
  <c r="MMQ24" i="14" s="1"/>
  <c r="MMU24" i="14" s="1"/>
  <c r="MMY24" i="14" s="1"/>
  <c r="MNC24" i="14" s="1"/>
  <c r="MNG24" i="14" s="1"/>
  <c r="MNK24" i="14" s="1"/>
  <c r="MNO24" i="14" s="1"/>
  <c r="MNS24" i="14" s="1"/>
  <c r="MNW24" i="14" s="1"/>
  <c r="MOA24" i="14" s="1"/>
  <c r="MOE24" i="14" s="1"/>
  <c r="MOI24" i="14" s="1"/>
  <c r="MOM24" i="14" s="1"/>
  <c r="MOQ24" i="14" s="1"/>
  <c r="MOU24" i="14" s="1"/>
  <c r="MOY24" i="14" s="1"/>
  <c r="MPC24" i="14" s="1"/>
  <c r="MPG24" i="14" s="1"/>
  <c r="MPK24" i="14" s="1"/>
  <c r="MPO24" i="14" s="1"/>
  <c r="MPS24" i="14" s="1"/>
  <c r="MPW24" i="14" s="1"/>
  <c r="MQA24" i="14" s="1"/>
  <c r="MQE24" i="14" s="1"/>
  <c r="MQI24" i="14" s="1"/>
  <c r="MQM24" i="14" s="1"/>
  <c r="MQQ24" i="14" s="1"/>
  <c r="MQU24" i="14" s="1"/>
  <c r="MQY24" i="14" s="1"/>
  <c r="MRC24" i="14" s="1"/>
  <c r="MRG24" i="14" s="1"/>
  <c r="MRK24" i="14" s="1"/>
  <c r="MRO24" i="14" s="1"/>
  <c r="MRS24" i="14" s="1"/>
  <c r="MRW24" i="14" s="1"/>
  <c r="MSA24" i="14" s="1"/>
  <c r="MSE24" i="14" s="1"/>
  <c r="MSI24" i="14" s="1"/>
  <c r="MSM24" i="14" s="1"/>
  <c r="MSQ24" i="14" s="1"/>
  <c r="MSU24" i="14" s="1"/>
  <c r="MSY24" i="14" s="1"/>
  <c r="MTC24" i="14" s="1"/>
  <c r="MTG24" i="14" s="1"/>
  <c r="MTK24" i="14" s="1"/>
  <c r="MTO24" i="14" s="1"/>
  <c r="MTS24" i="14" s="1"/>
  <c r="MTW24" i="14" s="1"/>
  <c r="MUA24" i="14" s="1"/>
  <c r="MUE24" i="14" s="1"/>
  <c r="MUI24" i="14" s="1"/>
  <c r="MUM24" i="14" s="1"/>
  <c r="MUQ24" i="14" s="1"/>
  <c r="MUU24" i="14" s="1"/>
  <c r="MUY24" i="14" s="1"/>
  <c r="MVC24" i="14" s="1"/>
  <c r="MVG24" i="14" s="1"/>
  <c r="MVK24" i="14" s="1"/>
  <c r="MVO24" i="14" s="1"/>
  <c r="MVS24" i="14" s="1"/>
  <c r="MVW24" i="14" s="1"/>
  <c r="MWA24" i="14" s="1"/>
  <c r="MWE24" i="14" s="1"/>
  <c r="MWI24" i="14" s="1"/>
  <c r="MWM24" i="14" s="1"/>
  <c r="MWQ24" i="14" s="1"/>
  <c r="MWU24" i="14" s="1"/>
  <c r="MWY24" i="14" s="1"/>
  <c r="MXC24" i="14" s="1"/>
  <c r="MXG24" i="14" s="1"/>
  <c r="MXK24" i="14" s="1"/>
  <c r="MXO24" i="14" s="1"/>
  <c r="MXS24" i="14" s="1"/>
  <c r="MXW24" i="14" s="1"/>
  <c r="MYA24" i="14" s="1"/>
  <c r="MYE24" i="14" s="1"/>
  <c r="MYI24" i="14" s="1"/>
  <c r="MYM24" i="14" s="1"/>
  <c r="MYQ24" i="14" s="1"/>
  <c r="MYU24" i="14" s="1"/>
  <c r="MYY24" i="14" s="1"/>
  <c r="MZC24" i="14" s="1"/>
  <c r="MZG24" i="14" s="1"/>
  <c r="MZK24" i="14" s="1"/>
  <c r="MZO24" i="14" s="1"/>
  <c r="MZS24" i="14" s="1"/>
  <c r="MZW24" i="14" s="1"/>
  <c r="NAA24" i="14" s="1"/>
  <c r="NAE24" i="14" s="1"/>
  <c r="NAI24" i="14" s="1"/>
  <c r="NAM24" i="14" s="1"/>
  <c r="NAQ24" i="14" s="1"/>
  <c r="NAU24" i="14" s="1"/>
  <c r="NAY24" i="14" s="1"/>
  <c r="NBC24" i="14" s="1"/>
  <c r="NBG24" i="14" s="1"/>
  <c r="NBK24" i="14" s="1"/>
  <c r="NBO24" i="14" s="1"/>
  <c r="NBS24" i="14" s="1"/>
  <c r="NBW24" i="14" s="1"/>
  <c r="NCA24" i="14" s="1"/>
  <c r="NCE24" i="14" s="1"/>
  <c r="NCI24" i="14" s="1"/>
  <c r="NCM24" i="14" s="1"/>
  <c r="NCQ24" i="14" s="1"/>
  <c r="NCU24" i="14" s="1"/>
  <c r="NCY24" i="14" s="1"/>
  <c r="NDC24" i="14" s="1"/>
  <c r="NDG24" i="14" s="1"/>
  <c r="NDK24" i="14" s="1"/>
  <c r="NDO24" i="14" s="1"/>
  <c r="NDS24" i="14" s="1"/>
  <c r="NDW24" i="14" s="1"/>
  <c r="NEA24" i="14" s="1"/>
  <c r="NEE24" i="14" s="1"/>
  <c r="NEI24" i="14" s="1"/>
  <c r="NEM24" i="14" s="1"/>
  <c r="NEQ24" i="14" s="1"/>
  <c r="NEU24" i="14" s="1"/>
  <c r="NEY24" i="14" s="1"/>
  <c r="NFC24" i="14" s="1"/>
  <c r="NFG24" i="14" s="1"/>
  <c r="NFK24" i="14" s="1"/>
  <c r="NFO24" i="14" s="1"/>
  <c r="NFS24" i="14" s="1"/>
  <c r="NFW24" i="14" s="1"/>
  <c r="NGA24" i="14" s="1"/>
  <c r="NGE24" i="14" s="1"/>
  <c r="NGI24" i="14" s="1"/>
  <c r="NGM24" i="14" s="1"/>
  <c r="NGQ24" i="14" s="1"/>
  <c r="NGU24" i="14" s="1"/>
  <c r="NGY24" i="14" s="1"/>
  <c r="NHC24" i="14" s="1"/>
  <c r="NHG24" i="14" s="1"/>
  <c r="NHK24" i="14" s="1"/>
  <c r="NHO24" i="14" s="1"/>
  <c r="NHS24" i="14" s="1"/>
  <c r="NHW24" i="14" s="1"/>
  <c r="NIA24" i="14" s="1"/>
  <c r="NIE24" i="14" s="1"/>
  <c r="NII24" i="14" s="1"/>
  <c r="NIM24" i="14" s="1"/>
  <c r="NIQ24" i="14" s="1"/>
  <c r="NIU24" i="14" s="1"/>
  <c r="NIY24" i="14" s="1"/>
  <c r="NJC24" i="14" s="1"/>
  <c r="NJG24" i="14" s="1"/>
  <c r="NJK24" i="14" s="1"/>
  <c r="NJO24" i="14" s="1"/>
  <c r="NJS24" i="14" s="1"/>
  <c r="NJW24" i="14" s="1"/>
  <c r="NKA24" i="14" s="1"/>
  <c r="NKE24" i="14" s="1"/>
  <c r="NKI24" i="14" s="1"/>
  <c r="NKM24" i="14" s="1"/>
  <c r="NKQ24" i="14" s="1"/>
  <c r="NKU24" i="14" s="1"/>
  <c r="NKY24" i="14" s="1"/>
  <c r="NLC24" i="14" s="1"/>
  <c r="NLG24" i="14" s="1"/>
  <c r="NLK24" i="14" s="1"/>
  <c r="NLO24" i="14" s="1"/>
  <c r="NLS24" i="14" s="1"/>
  <c r="NLW24" i="14" s="1"/>
  <c r="NMA24" i="14" s="1"/>
  <c r="NME24" i="14" s="1"/>
  <c r="NMI24" i="14" s="1"/>
  <c r="NMM24" i="14" s="1"/>
  <c r="NMQ24" i="14" s="1"/>
  <c r="NMU24" i="14" s="1"/>
  <c r="NMY24" i="14" s="1"/>
  <c r="NNC24" i="14" s="1"/>
  <c r="NNG24" i="14" s="1"/>
  <c r="NNK24" i="14" s="1"/>
  <c r="NNO24" i="14" s="1"/>
  <c r="NNS24" i="14" s="1"/>
  <c r="NNW24" i="14" s="1"/>
  <c r="NOA24" i="14" s="1"/>
  <c r="NOE24" i="14" s="1"/>
  <c r="NOI24" i="14" s="1"/>
  <c r="NOM24" i="14" s="1"/>
  <c r="NOQ24" i="14" s="1"/>
  <c r="NOU24" i="14" s="1"/>
  <c r="NOY24" i="14" s="1"/>
  <c r="NPC24" i="14" s="1"/>
  <c r="NPG24" i="14" s="1"/>
  <c r="NPK24" i="14" s="1"/>
  <c r="NPO24" i="14" s="1"/>
  <c r="NPS24" i="14" s="1"/>
  <c r="NPW24" i="14" s="1"/>
  <c r="NQA24" i="14" s="1"/>
  <c r="NQE24" i="14" s="1"/>
  <c r="NQI24" i="14" s="1"/>
  <c r="NQM24" i="14" s="1"/>
  <c r="NQQ24" i="14" s="1"/>
  <c r="NQU24" i="14" s="1"/>
  <c r="NQY24" i="14" s="1"/>
  <c r="NRC24" i="14" s="1"/>
  <c r="NRG24" i="14" s="1"/>
  <c r="NRK24" i="14" s="1"/>
  <c r="NRO24" i="14" s="1"/>
  <c r="NRS24" i="14" s="1"/>
  <c r="NRW24" i="14" s="1"/>
  <c r="NSA24" i="14" s="1"/>
  <c r="NSE24" i="14" s="1"/>
  <c r="NSI24" i="14" s="1"/>
  <c r="NSM24" i="14" s="1"/>
  <c r="NSQ24" i="14" s="1"/>
  <c r="NSU24" i="14" s="1"/>
  <c r="NSY24" i="14" s="1"/>
  <c r="NTC24" i="14" s="1"/>
  <c r="NTG24" i="14" s="1"/>
  <c r="NTK24" i="14" s="1"/>
  <c r="NTO24" i="14" s="1"/>
  <c r="NTS24" i="14" s="1"/>
  <c r="NTW24" i="14" s="1"/>
  <c r="NUA24" i="14" s="1"/>
  <c r="NUE24" i="14" s="1"/>
  <c r="NUI24" i="14" s="1"/>
  <c r="NUM24" i="14" s="1"/>
  <c r="NUQ24" i="14" s="1"/>
  <c r="NUU24" i="14" s="1"/>
  <c r="NUY24" i="14" s="1"/>
  <c r="NVC24" i="14" s="1"/>
  <c r="NVG24" i="14" s="1"/>
  <c r="NVK24" i="14" s="1"/>
  <c r="NVO24" i="14" s="1"/>
  <c r="NVS24" i="14" s="1"/>
  <c r="NVW24" i="14" s="1"/>
  <c r="NWA24" i="14" s="1"/>
  <c r="NWE24" i="14" s="1"/>
  <c r="NWI24" i="14" s="1"/>
  <c r="NWM24" i="14" s="1"/>
  <c r="NWQ24" i="14" s="1"/>
  <c r="NWU24" i="14" s="1"/>
  <c r="NWY24" i="14" s="1"/>
  <c r="NXC24" i="14" s="1"/>
  <c r="NXG24" i="14" s="1"/>
  <c r="NXK24" i="14" s="1"/>
  <c r="NXO24" i="14" s="1"/>
  <c r="NXS24" i="14" s="1"/>
  <c r="NXW24" i="14" s="1"/>
  <c r="NYA24" i="14" s="1"/>
  <c r="NYE24" i="14" s="1"/>
  <c r="NYI24" i="14" s="1"/>
  <c r="NYM24" i="14" s="1"/>
  <c r="NYQ24" i="14" s="1"/>
  <c r="NYU24" i="14" s="1"/>
  <c r="NYY24" i="14" s="1"/>
  <c r="NZC24" i="14" s="1"/>
  <c r="NZG24" i="14" s="1"/>
  <c r="NZK24" i="14" s="1"/>
  <c r="NZO24" i="14" s="1"/>
  <c r="NZS24" i="14" s="1"/>
  <c r="NZW24" i="14" s="1"/>
  <c r="OAA24" i="14" s="1"/>
  <c r="OAE24" i="14" s="1"/>
  <c r="OAI24" i="14" s="1"/>
  <c r="OAM24" i="14" s="1"/>
  <c r="OAQ24" i="14" s="1"/>
  <c r="OAU24" i="14" s="1"/>
  <c r="OAY24" i="14" s="1"/>
  <c r="OBC24" i="14" s="1"/>
  <c r="OBG24" i="14" s="1"/>
  <c r="OBK24" i="14" s="1"/>
  <c r="OBO24" i="14" s="1"/>
  <c r="OBS24" i="14" s="1"/>
  <c r="OBW24" i="14" s="1"/>
  <c r="OCA24" i="14" s="1"/>
  <c r="OCE24" i="14" s="1"/>
  <c r="OCI24" i="14" s="1"/>
  <c r="OCM24" i="14" s="1"/>
  <c r="OCQ24" i="14" s="1"/>
  <c r="OCU24" i="14" s="1"/>
  <c r="OCY24" i="14" s="1"/>
  <c r="ODC24" i="14" s="1"/>
  <c r="ODG24" i="14" s="1"/>
  <c r="ODK24" i="14" s="1"/>
  <c r="ODO24" i="14" s="1"/>
  <c r="ODS24" i="14" s="1"/>
  <c r="ODW24" i="14" s="1"/>
  <c r="OEA24" i="14" s="1"/>
  <c r="OEE24" i="14" s="1"/>
  <c r="OEI24" i="14" s="1"/>
  <c r="OEM24" i="14" s="1"/>
  <c r="OEQ24" i="14" s="1"/>
  <c r="OEU24" i="14" s="1"/>
  <c r="OEY24" i="14" s="1"/>
  <c r="OFC24" i="14" s="1"/>
  <c r="OFG24" i="14" s="1"/>
  <c r="OFK24" i="14" s="1"/>
  <c r="OFO24" i="14" s="1"/>
  <c r="OFS24" i="14" s="1"/>
  <c r="OFW24" i="14" s="1"/>
  <c r="OGA24" i="14" s="1"/>
  <c r="OGE24" i="14" s="1"/>
  <c r="OGI24" i="14" s="1"/>
  <c r="OGM24" i="14" s="1"/>
  <c r="OGQ24" i="14" s="1"/>
  <c r="OGU24" i="14" s="1"/>
  <c r="OGY24" i="14" s="1"/>
  <c r="OHC24" i="14" s="1"/>
  <c r="OHG24" i="14" s="1"/>
  <c r="OHK24" i="14" s="1"/>
  <c r="OHO24" i="14" s="1"/>
  <c r="OHS24" i="14" s="1"/>
  <c r="OHW24" i="14" s="1"/>
  <c r="OIA24" i="14" s="1"/>
  <c r="OIE24" i="14" s="1"/>
  <c r="OII24" i="14" s="1"/>
  <c r="OIM24" i="14" s="1"/>
  <c r="OIQ24" i="14" s="1"/>
  <c r="OIU24" i="14" s="1"/>
  <c r="OIY24" i="14" s="1"/>
  <c r="OJC24" i="14" s="1"/>
  <c r="OJG24" i="14" s="1"/>
  <c r="OJK24" i="14" s="1"/>
  <c r="OJO24" i="14" s="1"/>
  <c r="OJS24" i="14" s="1"/>
  <c r="OJW24" i="14" s="1"/>
  <c r="OKA24" i="14" s="1"/>
  <c r="OKE24" i="14" s="1"/>
  <c r="OKI24" i="14" s="1"/>
  <c r="OKM24" i="14" s="1"/>
  <c r="OKQ24" i="14" s="1"/>
  <c r="OKU24" i="14" s="1"/>
  <c r="OKY24" i="14" s="1"/>
  <c r="OLC24" i="14" s="1"/>
  <c r="OLG24" i="14" s="1"/>
  <c r="OLK24" i="14" s="1"/>
  <c r="OLO24" i="14" s="1"/>
  <c r="OLS24" i="14" s="1"/>
  <c r="OLW24" i="14" s="1"/>
  <c r="OMA24" i="14" s="1"/>
  <c r="OME24" i="14" s="1"/>
  <c r="OMI24" i="14" s="1"/>
  <c r="OMM24" i="14" s="1"/>
  <c r="OMQ24" i="14" s="1"/>
  <c r="OMU24" i="14" s="1"/>
  <c r="OMY24" i="14" s="1"/>
  <c r="ONC24" i="14" s="1"/>
  <c r="ONG24" i="14" s="1"/>
  <c r="ONK24" i="14" s="1"/>
  <c r="ONO24" i="14" s="1"/>
  <c r="ONS24" i="14" s="1"/>
  <c r="ONW24" i="14" s="1"/>
  <c r="OOA24" i="14" s="1"/>
  <c r="OOE24" i="14" s="1"/>
  <c r="OOI24" i="14" s="1"/>
  <c r="OOM24" i="14" s="1"/>
  <c r="OOQ24" i="14" s="1"/>
  <c r="OOU24" i="14" s="1"/>
  <c r="OOY24" i="14" s="1"/>
  <c r="OPC24" i="14" s="1"/>
  <c r="OPG24" i="14" s="1"/>
  <c r="OPK24" i="14" s="1"/>
  <c r="OPO24" i="14" s="1"/>
  <c r="OPS24" i="14" s="1"/>
  <c r="OPW24" i="14" s="1"/>
  <c r="OQA24" i="14" s="1"/>
  <c r="OQE24" i="14" s="1"/>
  <c r="OQI24" i="14" s="1"/>
  <c r="OQM24" i="14" s="1"/>
  <c r="OQQ24" i="14" s="1"/>
  <c r="OQU24" i="14" s="1"/>
  <c r="OQY24" i="14" s="1"/>
  <c r="ORC24" i="14" s="1"/>
  <c r="ORG24" i="14" s="1"/>
  <c r="ORK24" i="14" s="1"/>
  <c r="ORO24" i="14" s="1"/>
  <c r="ORS24" i="14" s="1"/>
  <c r="ORW24" i="14" s="1"/>
  <c r="OSA24" i="14" s="1"/>
  <c r="OSE24" i="14" s="1"/>
  <c r="OSI24" i="14" s="1"/>
  <c r="OSM24" i="14" s="1"/>
  <c r="OSQ24" i="14" s="1"/>
  <c r="OSU24" i="14" s="1"/>
  <c r="OSY24" i="14" s="1"/>
  <c r="OTC24" i="14" s="1"/>
  <c r="OTG24" i="14" s="1"/>
  <c r="OTK24" i="14" s="1"/>
  <c r="OTO24" i="14" s="1"/>
  <c r="OTS24" i="14" s="1"/>
  <c r="OTW24" i="14" s="1"/>
  <c r="OUA24" i="14" s="1"/>
  <c r="OUE24" i="14" s="1"/>
  <c r="OUI24" i="14" s="1"/>
  <c r="OUM24" i="14" s="1"/>
  <c r="OUQ24" i="14" s="1"/>
  <c r="OUU24" i="14" s="1"/>
  <c r="OUY24" i="14" s="1"/>
  <c r="OVC24" i="14" s="1"/>
  <c r="OVG24" i="14" s="1"/>
  <c r="OVK24" i="14" s="1"/>
  <c r="OVO24" i="14" s="1"/>
  <c r="OVS24" i="14" s="1"/>
  <c r="OVW24" i="14" s="1"/>
  <c r="OWA24" i="14" s="1"/>
  <c r="OWE24" i="14" s="1"/>
  <c r="OWI24" i="14" s="1"/>
  <c r="OWM24" i="14" s="1"/>
  <c r="OWQ24" i="14" s="1"/>
  <c r="OWU24" i="14" s="1"/>
  <c r="OWY24" i="14" s="1"/>
  <c r="OXC24" i="14" s="1"/>
  <c r="OXG24" i="14" s="1"/>
  <c r="OXK24" i="14" s="1"/>
  <c r="OXO24" i="14" s="1"/>
  <c r="OXS24" i="14" s="1"/>
  <c r="OXW24" i="14" s="1"/>
  <c r="OYA24" i="14" s="1"/>
  <c r="OYE24" i="14" s="1"/>
  <c r="OYI24" i="14" s="1"/>
  <c r="OYM24" i="14" s="1"/>
  <c r="OYQ24" i="14" s="1"/>
  <c r="OYU24" i="14" s="1"/>
  <c r="OYY24" i="14" s="1"/>
  <c r="OZC24" i="14" s="1"/>
  <c r="OZG24" i="14" s="1"/>
  <c r="OZK24" i="14" s="1"/>
  <c r="OZO24" i="14" s="1"/>
  <c r="OZS24" i="14" s="1"/>
  <c r="OZW24" i="14" s="1"/>
  <c r="PAA24" i="14" s="1"/>
  <c r="PAE24" i="14" s="1"/>
  <c r="PAI24" i="14" s="1"/>
  <c r="PAM24" i="14" s="1"/>
  <c r="PAQ24" i="14" s="1"/>
  <c r="PAU24" i="14" s="1"/>
  <c r="PAY24" i="14" s="1"/>
  <c r="PBC24" i="14" s="1"/>
  <c r="PBG24" i="14" s="1"/>
  <c r="PBK24" i="14" s="1"/>
  <c r="PBO24" i="14" s="1"/>
  <c r="PBS24" i="14" s="1"/>
  <c r="PBW24" i="14" s="1"/>
  <c r="PCA24" i="14" s="1"/>
  <c r="PCE24" i="14" s="1"/>
  <c r="PCI24" i="14" s="1"/>
  <c r="PCM24" i="14" s="1"/>
  <c r="PCQ24" i="14" s="1"/>
  <c r="PCU24" i="14" s="1"/>
  <c r="PCY24" i="14" s="1"/>
  <c r="PDC24" i="14" s="1"/>
  <c r="PDG24" i="14" s="1"/>
  <c r="PDK24" i="14" s="1"/>
  <c r="PDO24" i="14" s="1"/>
  <c r="PDS24" i="14" s="1"/>
  <c r="PDW24" i="14" s="1"/>
  <c r="PEA24" i="14" s="1"/>
  <c r="PEE24" i="14" s="1"/>
  <c r="PEI24" i="14" s="1"/>
  <c r="PEM24" i="14" s="1"/>
  <c r="PEQ24" i="14" s="1"/>
  <c r="PEU24" i="14" s="1"/>
  <c r="PEY24" i="14" s="1"/>
  <c r="PFC24" i="14" s="1"/>
  <c r="PFG24" i="14" s="1"/>
  <c r="PFK24" i="14" s="1"/>
  <c r="PFO24" i="14" s="1"/>
  <c r="PFS24" i="14" s="1"/>
  <c r="PFW24" i="14" s="1"/>
  <c r="PGA24" i="14" s="1"/>
  <c r="PGE24" i="14" s="1"/>
  <c r="PGI24" i="14" s="1"/>
  <c r="PGM24" i="14" s="1"/>
  <c r="PGQ24" i="14" s="1"/>
  <c r="PGU24" i="14" s="1"/>
  <c r="PGY24" i="14" s="1"/>
  <c r="PHC24" i="14" s="1"/>
  <c r="PHG24" i="14" s="1"/>
  <c r="PHK24" i="14" s="1"/>
  <c r="PHO24" i="14" s="1"/>
  <c r="PHS24" i="14" s="1"/>
  <c r="PHW24" i="14" s="1"/>
  <c r="PIA24" i="14" s="1"/>
  <c r="PIE24" i="14" s="1"/>
  <c r="PII24" i="14" s="1"/>
  <c r="PIM24" i="14" s="1"/>
  <c r="PIQ24" i="14" s="1"/>
  <c r="PIU24" i="14" s="1"/>
  <c r="PIY24" i="14" s="1"/>
  <c r="PJC24" i="14" s="1"/>
  <c r="PJG24" i="14" s="1"/>
  <c r="PJK24" i="14" s="1"/>
  <c r="PJO24" i="14" s="1"/>
  <c r="PJS24" i="14" s="1"/>
  <c r="PJW24" i="14" s="1"/>
  <c r="PKA24" i="14" s="1"/>
  <c r="PKE24" i="14" s="1"/>
  <c r="PKI24" i="14" s="1"/>
  <c r="PKM24" i="14" s="1"/>
  <c r="PKQ24" i="14" s="1"/>
  <c r="PKU24" i="14" s="1"/>
  <c r="PKY24" i="14" s="1"/>
  <c r="PLC24" i="14" s="1"/>
  <c r="PLG24" i="14" s="1"/>
  <c r="PLK24" i="14" s="1"/>
  <c r="PLO24" i="14" s="1"/>
  <c r="PLS24" i="14" s="1"/>
  <c r="PLW24" i="14" s="1"/>
  <c r="PMA24" i="14" s="1"/>
  <c r="PME24" i="14" s="1"/>
  <c r="PMI24" i="14" s="1"/>
  <c r="PMM24" i="14" s="1"/>
  <c r="PMQ24" i="14" s="1"/>
  <c r="PMU24" i="14" s="1"/>
  <c r="PMY24" i="14" s="1"/>
  <c r="PNC24" i="14" s="1"/>
  <c r="PNG24" i="14" s="1"/>
  <c r="PNK24" i="14" s="1"/>
  <c r="PNO24" i="14" s="1"/>
  <c r="PNS24" i="14" s="1"/>
  <c r="PNW24" i="14" s="1"/>
  <c r="POA24" i="14" s="1"/>
  <c r="POE24" i="14" s="1"/>
  <c r="POI24" i="14" s="1"/>
  <c r="POM24" i="14" s="1"/>
  <c r="POQ24" i="14" s="1"/>
  <c r="POU24" i="14" s="1"/>
  <c r="POY24" i="14" s="1"/>
  <c r="PPC24" i="14" s="1"/>
  <c r="PPG24" i="14" s="1"/>
  <c r="PPK24" i="14" s="1"/>
  <c r="PPO24" i="14" s="1"/>
  <c r="PPS24" i="14" s="1"/>
  <c r="PPW24" i="14" s="1"/>
  <c r="PQA24" i="14" s="1"/>
  <c r="PQE24" i="14" s="1"/>
  <c r="PQI24" i="14" s="1"/>
  <c r="PQM24" i="14" s="1"/>
  <c r="PQQ24" i="14" s="1"/>
  <c r="PQU24" i="14" s="1"/>
  <c r="PQY24" i="14" s="1"/>
  <c r="PRC24" i="14" s="1"/>
  <c r="PRG24" i="14" s="1"/>
  <c r="PRK24" i="14" s="1"/>
  <c r="PRO24" i="14" s="1"/>
  <c r="PRS24" i="14" s="1"/>
  <c r="PRW24" i="14" s="1"/>
  <c r="PSA24" i="14" s="1"/>
  <c r="PSE24" i="14" s="1"/>
  <c r="PSI24" i="14" s="1"/>
  <c r="PSM24" i="14" s="1"/>
  <c r="PSQ24" i="14" s="1"/>
  <c r="PSU24" i="14" s="1"/>
  <c r="PSY24" i="14" s="1"/>
  <c r="PTC24" i="14" s="1"/>
  <c r="PTG24" i="14" s="1"/>
  <c r="PTK24" i="14" s="1"/>
  <c r="PTO24" i="14" s="1"/>
  <c r="PTS24" i="14" s="1"/>
  <c r="PTW24" i="14" s="1"/>
  <c r="PUA24" i="14" s="1"/>
  <c r="PUE24" i="14" s="1"/>
  <c r="PUI24" i="14" s="1"/>
  <c r="PUM24" i="14" s="1"/>
  <c r="PUQ24" i="14" s="1"/>
  <c r="PUU24" i="14" s="1"/>
  <c r="PUY24" i="14" s="1"/>
  <c r="PVC24" i="14" s="1"/>
  <c r="PVG24" i="14" s="1"/>
  <c r="PVK24" i="14" s="1"/>
  <c r="PVO24" i="14" s="1"/>
  <c r="PVS24" i="14" s="1"/>
  <c r="PVW24" i="14" s="1"/>
  <c r="PWA24" i="14" s="1"/>
  <c r="PWE24" i="14" s="1"/>
  <c r="PWI24" i="14" s="1"/>
  <c r="PWM24" i="14" s="1"/>
  <c r="PWQ24" i="14" s="1"/>
  <c r="PWU24" i="14" s="1"/>
  <c r="PWY24" i="14" s="1"/>
  <c r="PXC24" i="14" s="1"/>
  <c r="PXG24" i="14" s="1"/>
  <c r="PXK24" i="14" s="1"/>
  <c r="PXO24" i="14" s="1"/>
  <c r="PXS24" i="14" s="1"/>
  <c r="PXW24" i="14" s="1"/>
  <c r="PYA24" i="14" s="1"/>
  <c r="PYE24" i="14" s="1"/>
  <c r="PYI24" i="14" s="1"/>
  <c r="PYM24" i="14" s="1"/>
  <c r="PYQ24" i="14" s="1"/>
  <c r="PYU24" i="14" s="1"/>
  <c r="PYY24" i="14" s="1"/>
  <c r="PZC24" i="14" s="1"/>
  <c r="PZG24" i="14" s="1"/>
  <c r="PZK24" i="14" s="1"/>
  <c r="PZO24" i="14" s="1"/>
  <c r="PZS24" i="14" s="1"/>
  <c r="PZW24" i="14" s="1"/>
  <c r="QAA24" i="14" s="1"/>
  <c r="QAE24" i="14" s="1"/>
  <c r="QAI24" i="14" s="1"/>
  <c r="QAM24" i="14" s="1"/>
  <c r="QAQ24" i="14" s="1"/>
  <c r="QAU24" i="14" s="1"/>
  <c r="QAY24" i="14" s="1"/>
  <c r="QBC24" i="14" s="1"/>
  <c r="QBG24" i="14" s="1"/>
  <c r="QBK24" i="14" s="1"/>
  <c r="QBO24" i="14" s="1"/>
  <c r="QBS24" i="14" s="1"/>
  <c r="QBW24" i="14" s="1"/>
  <c r="QCA24" i="14" s="1"/>
  <c r="QCE24" i="14" s="1"/>
  <c r="QCI24" i="14" s="1"/>
  <c r="QCM24" i="14" s="1"/>
  <c r="QCQ24" i="14" s="1"/>
  <c r="QCU24" i="14" s="1"/>
  <c r="QCY24" i="14" s="1"/>
  <c r="QDC24" i="14" s="1"/>
  <c r="QDG24" i="14" s="1"/>
  <c r="QDK24" i="14" s="1"/>
  <c r="QDO24" i="14" s="1"/>
  <c r="QDS24" i="14" s="1"/>
  <c r="QDW24" i="14" s="1"/>
  <c r="QEA24" i="14" s="1"/>
  <c r="QEE24" i="14" s="1"/>
  <c r="QEI24" i="14" s="1"/>
  <c r="QEM24" i="14" s="1"/>
  <c r="QEQ24" i="14" s="1"/>
  <c r="QEU24" i="14" s="1"/>
  <c r="QEY24" i="14" s="1"/>
  <c r="QFC24" i="14" s="1"/>
  <c r="QFG24" i="14" s="1"/>
  <c r="QFK24" i="14" s="1"/>
  <c r="QFO24" i="14" s="1"/>
  <c r="QFS24" i="14" s="1"/>
  <c r="QFW24" i="14" s="1"/>
  <c r="QGA24" i="14" s="1"/>
  <c r="QGE24" i="14" s="1"/>
  <c r="QGI24" i="14" s="1"/>
  <c r="QGM24" i="14" s="1"/>
  <c r="QGQ24" i="14" s="1"/>
  <c r="QGU24" i="14" s="1"/>
  <c r="QGY24" i="14" s="1"/>
  <c r="QHC24" i="14" s="1"/>
  <c r="QHG24" i="14" s="1"/>
  <c r="QHK24" i="14" s="1"/>
  <c r="QHO24" i="14" s="1"/>
  <c r="QHS24" i="14" s="1"/>
  <c r="QHW24" i="14" s="1"/>
  <c r="QIA24" i="14" s="1"/>
  <c r="QIE24" i="14" s="1"/>
  <c r="QII24" i="14" s="1"/>
  <c r="QIM24" i="14" s="1"/>
  <c r="QIQ24" i="14" s="1"/>
  <c r="QIU24" i="14" s="1"/>
  <c r="QIY24" i="14" s="1"/>
  <c r="QJC24" i="14" s="1"/>
  <c r="QJG24" i="14" s="1"/>
  <c r="QJK24" i="14" s="1"/>
  <c r="QJO24" i="14" s="1"/>
  <c r="QJS24" i="14" s="1"/>
  <c r="QJW24" i="14" s="1"/>
  <c r="QKA24" i="14" s="1"/>
  <c r="QKE24" i="14" s="1"/>
  <c r="QKI24" i="14" s="1"/>
  <c r="QKM24" i="14" s="1"/>
  <c r="QKQ24" i="14" s="1"/>
  <c r="QKU24" i="14" s="1"/>
  <c r="QKY24" i="14" s="1"/>
  <c r="QLC24" i="14" s="1"/>
  <c r="QLG24" i="14" s="1"/>
  <c r="QLK24" i="14" s="1"/>
  <c r="QLO24" i="14" s="1"/>
  <c r="QLS24" i="14" s="1"/>
  <c r="QLW24" i="14" s="1"/>
  <c r="QMA24" i="14" s="1"/>
  <c r="QME24" i="14" s="1"/>
  <c r="QMI24" i="14" s="1"/>
  <c r="QMM24" i="14" s="1"/>
  <c r="QMQ24" i="14" s="1"/>
  <c r="QMU24" i="14" s="1"/>
  <c r="QMY24" i="14" s="1"/>
  <c r="QNC24" i="14" s="1"/>
  <c r="QNG24" i="14" s="1"/>
  <c r="QNK24" i="14" s="1"/>
  <c r="QNO24" i="14" s="1"/>
  <c r="QNS24" i="14" s="1"/>
  <c r="QNW24" i="14" s="1"/>
  <c r="QOA24" i="14" s="1"/>
  <c r="QOE24" i="14" s="1"/>
  <c r="QOI24" i="14" s="1"/>
  <c r="QOM24" i="14" s="1"/>
  <c r="QOQ24" i="14" s="1"/>
  <c r="QOU24" i="14" s="1"/>
  <c r="QOY24" i="14" s="1"/>
  <c r="QPC24" i="14" s="1"/>
  <c r="QPG24" i="14" s="1"/>
  <c r="QPK24" i="14" s="1"/>
  <c r="QPO24" i="14" s="1"/>
  <c r="QPS24" i="14" s="1"/>
  <c r="QPW24" i="14" s="1"/>
  <c r="QQA24" i="14" s="1"/>
  <c r="QQE24" i="14" s="1"/>
  <c r="QQI24" i="14" s="1"/>
  <c r="QQM24" i="14" s="1"/>
  <c r="QQQ24" i="14" s="1"/>
  <c r="QQU24" i="14" s="1"/>
  <c r="QQY24" i="14" s="1"/>
  <c r="QRC24" i="14" s="1"/>
  <c r="QRG24" i="14" s="1"/>
  <c r="QRK24" i="14" s="1"/>
  <c r="QRO24" i="14" s="1"/>
  <c r="QRS24" i="14" s="1"/>
  <c r="QRW24" i="14" s="1"/>
  <c r="QSA24" i="14" s="1"/>
  <c r="QSE24" i="14" s="1"/>
  <c r="QSI24" i="14" s="1"/>
  <c r="QSM24" i="14" s="1"/>
  <c r="QSQ24" i="14" s="1"/>
  <c r="QSU24" i="14" s="1"/>
  <c r="QSY24" i="14" s="1"/>
  <c r="QTC24" i="14" s="1"/>
  <c r="QTG24" i="14" s="1"/>
  <c r="QTK24" i="14" s="1"/>
  <c r="QTO24" i="14" s="1"/>
  <c r="QTS24" i="14" s="1"/>
  <c r="QTW24" i="14" s="1"/>
  <c r="QUA24" i="14" s="1"/>
  <c r="QUE24" i="14" s="1"/>
  <c r="QUI24" i="14" s="1"/>
  <c r="QUM24" i="14" s="1"/>
  <c r="QUQ24" i="14" s="1"/>
  <c r="QUU24" i="14" s="1"/>
  <c r="QUY24" i="14" s="1"/>
  <c r="QVC24" i="14" s="1"/>
  <c r="QVG24" i="14" s="1"/>
  <c r="QVK24" i="14" s="1"/>
  <c r="QVO24" i="14" s="1"/>
  <c r="QVS24" i="14" s="1"/>
  <c r="QVW24" i="14" s="1"/>
  <c r="QWA24" i="14" s="1"/>
  <c r="QWE24" i="14" s="1"/>
  <c r="QWI24" i="14" s="1"/>
  <c r="QWM24" i="14" s="1"/>
  <c r="QWQ24" i="14" s="1"/>
  <c r="QWU24" i="14" s="1"/>
  <c r="QWY24" i="14" s="1"/>
  <c r="QXC24" i="14" s="1"/>
  <c r="QXG24" i="14" s="1"/>
  <c r="QXK24" i="14" s="1"/>
  <c r="QXO24" i="14" s="1"/>
  <c r="QXS24" i="14" s="1"/>
  <c r="QXW24" i="14" s="1"/>
  <c r="QYA24" i="14" s="1"/>
  <c r="QYE24" i="14" s="1"/>
  <c r="QYI24" i="14" s="1"/>
  <c r="QYM24" i="14" s="1"/>
  <c r="QYQ24" i="14" s="1"/>
  <c r="QYU24" i="14" s="1"/>
  <c r="QYY24" i="14" s="1"/>
  <c r="QZC24" i="14" s="1"/>
  <c r="QZG24" i="14" s="1"/>
  <c r="QZK24" i="14" s="1"/>
  <c r="QZO24" i="14" s="1"/>
  <c r="QZS24" i="14" s="1"/>
  <c r="QZW24" i="14" s="1"/>
  <c r="RAA24" i="14" s="1"/>
  <c r="RAE24" i="14" s="1"/>
  <c r="RAI24" i="14" s="1"/>
  <c r="RAM24" i="14" s="1"/>
  <c r="RAQ24" i="14" s="1"/>
  <c r="RAU24" i="14" s="1"/>
  <c r="RAY24" i="14" s="1"/>
  <c r="RBC24" i="14" s="1"/>
  <c r="RBG24" i="14" s="1"/>
  <c r="RBK24" i="14" s="1"/>
  <c r="RBO24" i="14" s="1"/>
  <c r="RBS24" i="14" s="1"/>
  <c r="RBW24" i="14" s="1"/>
  <c r="RCA24" i="14" s="1"/>
  <c r="RCE24" i="14" s="1"/>
  <c r="RCI24" i="14" s="1"/>
  <c r="RCM24" i="14" s="1"/>
  <c r="RCQ24" i="14" s="1"/>
  <c r="RCU24" i="14" s="1"/>
  <c r="RCY24" i="14" s="1"/>
  <c r="RDC24" i="14" s="1"/>
  <c r="RDG24" i="14" s="1"/>
  <c r="RDK24" i="14" s="1"/>
  <c r="RDO24" i="14" s="1"/>
  <c r="RDS24" i="14" s="1"/>
  <c r="RDW24" i="14" s="1"/>
  <c r="REA24" i="14" s="1"/>
  <c r="REE24" i="14" s="1"/>
  <c r="REI24" i="14" s="1"/>
  <c r="REM24" i="14" s="1"/>
  <c r="REQ24" i="14" s="1"/>
  <c r="REU24" i="14" s="1"/>
  <c r="REY24" i="14" s="1"/>
  <c r="RFC24" i="14" s="1"/>
  <c r="RFG24" i="14" s="1"/>
  <c r="RFK24" i="14" s="1"/>
  <c r="RFO24" i="14" s="1"/>
  <c r="RFS24" i="14" s="1"/>
  <c r="RFW24" i="14" s="1"/>
  <c r="RGA24" i="14" s="1"/>
  <c r="RGE24" i="14" s="1"/>
  <c r="RGI24" i="14" s="1"/>
  <c r="RGM24" i="14" s="1"/>
  <c r="RGQ24" i="14" s="1"/>
  <c r="RGU24" i="14" s="1"/>
  <c r="RGY24" i="14" s="1"/>
  <c r="RHC24" i="14" s="1"/>
  <c r="RHG24" i="14" s="1"/>
  <c r="RHK24" i="14" s="1"/>
  <c r="RHO24" i="14" s="1"/>
  <c r="RHS24" i="14" s="1"/>
  <c r="RHW24" i="14" s="1"/>
  <c r="RIA24" i="14" s="1"/>
  <c r="RIE24" i="14" s="1"/>
  <c r="RII24" i="14" s="1"/>
  <c r="RIM24" i="14" s="1"/>
  <c r="RIQ24" i="14" s="1"/>
  <c r="RIU24" i="14" s="1"/>
  <c r="RIY24" i="14" s="1"/>
  <c r="RJC24" i="14" s="1"/>
  <c r="RJG24" i="14" s="1"/>
  <c r="RJK24" i="14" s="1"/>
  <c r="RJO24" i="14" s="1"/>
  <c r="RJS24" i="14" s="1"/>
  <c r="RJW24" i="14" s="1"/>
  <c r="RKA24" i="14" s="1"/>
  <c r="RKE24" i="14" s="1"/>
  <c r="RKI24" i="14" s="1"/>
  <c r="RKM24" i="14" s="1"/>
  <c r="RKQ24" i="14" s="1"/>
  <c r="RKU24" i="14" s="1"/>
  <c r="RKY24" i="14" s="1"/>
  <c r="RLC24" i="14" s="1"/>
  <c r="RLG24" i="14" s="1"/>
  <c r="RLK24" i="14" s="1"/>
  <c r="RLO24" i="14" s="1"/>
  <c r="RLS24" i="14" s="1"/>
  <c r="RLW24" i="14" s="1"/>
  <c r="RMA24" i="14" s="1"/>
  <c r="RME24" i="14" s="1"/>
  <c r="RMI24" i="14" s="1"/>
  <c r="RMM24" i="14" s="1"/>
  <c r="RMQ24" i="14" s="1"/>
  <c r="RMU24" i="14" s="1"/>
  <c r="RMY24" i="14" s="1"/>
  <c r="RNC24" i="14" s="1"/>
  <c r="RNG24" i="14" s="1"/>
  <c r="RNK24" i="14" s="1"/>
  <c r="RNO24" i="14" s="1"/>
  <c r="RNS24" i="14" s="1"/>
  <c r="RNW24" i="14" s="1"/>
  <c r="ROA24" i="14" s="1"/>
  <c r="ROE24" i="14" s="1"/>
  <c r="ROI24" i="14" s="1"/>
  <c r="ROM24" i="14" s="1"/>
  <c r="ROQ24" i="14" s="1"/>
  <c r="ROU24" i="14" s="1"/>
  <c r="ROY24" i="14" s="1"/>
  <c r="RPC24" i="14" s="1"/>
  <c r="RPG24" i="14" s="1"/>
  <c r="RPK24" i="14" s="1"/>
  <c r="RPO24" i="14" s="1"/>
  <c r="RPS24" i="14" s="1"/>
  <c r="RPW24" i="14" s="1"/>
  <c r="RQA24" i="14" s="1"/>
  <c r="RQE24" i="14" s="1"/>
  <c r="RQI24" i="14" s="1"/>
  <c r="RQM24" i="14" s="1"/>
  <c r="RQQ24" i="14" s="1"/>
  <c r="RQU24" i="14" s="1"/>
  <c r="RQY24" i="14" s="1"/>
  <c r="RRC24" i="14" s="1"/>
  <c r="RRG24" i="14" s="1"/>
  <c r="RRK24" i="14" s="1"/>
  <c r="RRO24" i="14" s="1"/>
  <c r="RRS24" i="14" s="1"/>
  <c r="RRW24" i="14" s="1"/>
  <c r="RSA24" i="14" s="1"/>
  <c r="RSE24" i="14" s="1"/>
  <c r="RSI24" i="14" s="1"/>
  <c r="RSM24" i="14" s="1"/>
  <c r="RSQ24" i="14" s="1"/>
  <c r="RSU24" i="14" s="1"/>
  <c r="RSY24" i="14" s="1"/>
  <c r="RTC24" i="14" s="1"/>
  <c r="RTG24" i="14" s="1"/>
  <c r="RTK24" i="14" s="1"/>
  <c r="RTO24" i="14" s="1"/>
  <c r="RTS24" i="14" s="1"/>
  <c r="RTW24" i="14" s="1"/>
  <c r="RUA24" i="14" s="1"/>
  <c r="RUE24" i="14" s="1"/>
  <c r="RUI24" i="14" s="1"/>
  <c r="RUM24" i="14" s="1"/>
  <c r="RUQ24" i="14" s="1"/>
  <c r="RUU24" i="14" s="1"/>
  <c r="RUY24" i="14" s="1"/>
  <c r="RVC24" i="14" s="1"/>
  <c r="RVG24" i="14" s="1"/>
  <c r="RVK24" i="14" s="1"/>
  <c r="RVO24" i="14" s="1"/>
  <c r="RVS24" i="14" s="1"/>
  <c r="RVW24" i="14" s="1"/>
  <c r="RWA24" i="14" s="1"/>
  <c r="RWE24" i="14" s="1"/>
  <c r="RWI24" i="14" s="1"/>
  <c r="RWM24" i="14" s="1"/>
  <c r="RWQ24" i="14" s="1"/>
  <c r="RWU24" i="14" s="1"/>
  <c r="RWY24" i="14" s="1"/>
  <c r="RXC24" i="14" s="1"/>
  <c r="RXG24" i="14" s="1"/>
  <c r="RXK24" i="14" s="1"/>
  <c r="RXO24" i="14" s="1"/>
  <c r="RXS24" i="14" s="1"/>
  <c r="RXW24" i="14" s="1"/>
  <c r="RYA24" i="14" s="1"/>
  <c r="RYE24" i="14" s="1"/>
  <c r="RYI24" i="14" s="1"/>
  <c r="RYM24" i="14" s="1"/>
  <c r="RYQ24" i="14" s="1"/>
  <c r="RYU24" i="14" s="1"/>
  <c r="RYY24" i="14" s="1"/>
  <c r="RZC24" i="14" s="1"/>
  <c r="RZG24" i="14" s="1"/>
  <c r="RZK24" i="14" s="1"/>
  <c r="RZO24" i="14" s="1"/>
  <c r="RZS24" i="14" s="1"/>
  <c r="RZW24" i="14" s="1"/>
  <c r="SAA24" i="14" s="1"/>
  <c r="SAE24" i="14" s="1"/>
  <c r="SAI24" i="14" s="1"/>
  <c r="SAM24" i="14" s="1"/>
  <c r="SAQ24" i="14" s="1"/>
  <c r="SAU24" i="14" s="1"/>
  <c r="SAY24" i="14" s="1"/>
  <c r="SBC24" i="14" s="1"/>
  <c r="SBG24" i="14" s="1"/>
  <c r="SBK24" i="14" s="1"/>
  <c r="SBO24" i="14" s="1"/>
  <c r="SBS24" i="14" s="1"/>
  <c r="SBW24" i="14" s="1"/>
  <c r="SCA24" i="14" s="1"/>
  <c r="SCE24" i="14" s="1"/>
  <c r="SCI24" i="14" s="1"/>
  <c r="SCM24" i="14" s="1"/>
  <c r="SCQ24" i="14" s="1"/>
  <c r="SCU24" i="14" s="1"/>
  <c r="SCY24" i="14" s="1"/>
  <c r="SDC24" i="14" s="1"/>
  <c r="SDG24" i="14" s="1"/>
  <c r="SDK24" i="14" s="1"/>
  <c r="SDO24" i="14" s="1"/>
  <c r="SDS24" i="14" s="1"/>
  <c r="SDW24" i="14" s="1"/>
  <c r="SEA24" i="14" s="1"/>
  <c r="SEE24" i="14" s="1"/>
  <c r="SEI24" i="14" s="1"/>
  <c r="SEM24" i="14" s="1"/>
  <c r="SEQ24" i="14" s="1"/>
  <c r="SEU24" i="14" s="1"/>
  <c r="SEY24" i="14" s="1"/>
  <c r="SFC24" i="14" s="1"/>
  <c r="SFG24" i="14" s="1"/>
  <c r="SFK24" i="14" s="1"/>
  <c r="SFO24" i="14" s="1"/>
  <c r="SFS24" i="14" s="1"/>
  <c r="SFW24" i="14" s="1"/>
  <c r="SGA24" i="14" s="1"/>
  <c r="SGE24" i="14" s="1"/>
  <c r="SGI24" i="14" s="1"/>
  <c r="SGM24" i="14" s="1"/>
  <c r="SGQ24" i="14" s="1"/>
  <c r="SGU24" i="14" s="1"/>
  <c r="SGY24" i="14" s="1"/>
  <c r="SHC24" i="14" s="1"/>
  <c r="SHG24" i="14" s="1"/>
  <c r="SHK24" i="14" s="1"/>
  <c r="SHO24" i="14" s="1"/>
  <c r="SHS24" i="14" s="1"/>
  <c r="SHW24" i="14" s="1"/>
  <c r="SIA24" i="14" s="1"/>
  <c r="SIE24" i="14" s="1"/>
  <c r="SII24" i="14" s="1"/>
  <c r="SIM24" i="14" s="1"/>
  <c r="SIQ24" i="14" s="1"/>
  <c r="SIU24" i="14" s="1"/>
  <c r="SIY24" i="14" s="1"/>
  <c r="SJC24" i="14" s="1"/>
  <c r="SJG24" i="14" s="1"/>
  <c r="SJK24" i="14" s="1"/>
  <c r="SJO24" i="14" s="1"/>
  <c r="SJS24" i="14" s="1"/>
  <c r="SJW24" i="14" s="1"/>
  <c r="SKA24" i="14" s="1"/>
  <c r="SKE24" i="14" s="1"/>
  <c r="SKI24" i="14" s="1"/>
  <c r="SKM24" i="14" s="1"/>
  <c r="SKQ24" i="14" s="1"/>
  <c r="SKU24" i="14" s="1"/>
  <c r="SKY24" i="14" s="1"/>
  <c r="SLC24" i="14" s="1"/>
  <c r="SLG24" i="14" s="1"/>
  <c r="SLK24" i="14" s="1"/>
  <c r="SLO24" i="14" s="1"/>
  <c r="SLS24" i="14" s="1"/>
  <c r="SLW24" i="14" s="1"/>
  <c r="SMA24" i="14" s="1"/>
  <c r="SME24" i="14" s="1"/>
  <c r="SMI24" i="14" s="1"/>
  <c r="SMM24" i="14" s="1"/>
  <c r="SMQ24" i="14" s="1"/>
  <c r="SMU24" i="14" s="1"/>
  <c r="SMY24" i="14" s="1"/>
  <c r="SNC24" i="14" s="1"/>
  <c r="SNG24" i="14" s="1"/>
  <c r="SNK24" i="14" s="1"/>
  <c r="SNO24" i="14" s="1"/>
  <c r="SNS24" i="14" s="1"/>
  <c r="SNW24" i="14" s="1"/>
  <c r="SOA24" i="14" s="1"/>
  <c r="SOE24" i="14" s="1"/>
  <c r="SOI24" i="14" s="1"/>
  <c r="SOM24" i="14" s="1"/>
  <c r="SOQ24" i="14" s="1"/>
  <c r="SOU24" i="14" s="1"/>
  <c r="SOY24" i="14" s="1"/>
  <c r="SPC24" i="14" s="1"/>
  <c r="SPG24" i="14" s="1"/>
  <c r="SPK24" i="14" s="1"/>
  <c r="SPO24" i="14" s="1"/>
  <c r="SPS24" i="14" s="1"/>
  <c r="SPW24" i="14" s="1"/>
  <c r="SQA24" i="14" s="1"/>
  <c r="SQE24" i="14" s="1"/>
  <c r="SQI24" i="14" s="1"/>
  <c r="SQM24" i="14" s="1"/>
  <c r="SQQ24" i="14" s="1"/>
  <c r="SQU24" i="14" s="1"/>
  <c r="SQY24" i="14" s="1"/>
  <c r="SRC24" i="14" s="1"/>
  <c r="SRG24" i="14" s="1"/>
  <c r="SRK24" i="14" s="1"/>
  <c r="SRO24" i="14" s="1"/>
  <c r="SRS24" i="14" s="1"/>
  <c r="SRW24" i="14" s="1"/>
  <c r="SSA24" i="14" s="1"/>
  <c r="SSE24" i="14" s="1"/>
  <c r="SSI24" i="14" s="1"/>
  <c r="SSM24" i="14" s="1"/>
  <c r="SSQ24" i="14" s="1"/>
  <c r="SSU24" i="14" s="1"/>
  <c r="SSY24" i="14" s="1"/>
  <c r="STC24" i="14" s="1"/>
  <c r="STG24" i="14" s="1"/>
  <c r="STK24" i="14" s="1"/>
  <c r="STO24" i="14" s="1"/>
  <c r="STS24" i="14" s="1"/>
  <c r="STW24" i="14" s="1"/>
  <c r="SUA24" i="14" s="1"/>
  <c r="SUE24" i="14" s="1"/>
  <c r="SUI24" i="14" s="1"/>
  <c r="SUM24" i="14" s="1"/>
  <c r="SUQ24" i="14" s="1"/>
  <c r="SUU24" i="14" s="1"/>
  <c r="SUY24" i="14" s="1"/>
  <c r="SVC24" i="14" s="1"/>
  <c r="SVG24" i="14" s="1"/>
  <c r="SVK24" i="14" s="1"/>
  <c r="SVO24" i="14" s="1"/>
  <c r="SVS24" i="14" s="1"/>
  <c r="SVW24" i="14" s="1"/>
  <c r="SWA24" i="14" s="1"/>
  <c r="SWE24" i="14" s="1"/>
  <c r="SWI24" i="14" s="1"/>
  <c r="SWM24" i="14" s="1"/>
  <c r="SWQ24" i="14" s="1"/>
  <c r="SWU24" i="14" s="1"/>
  <c r="SWY24" i="14" s="1"/>
  <c r="SXC24" i="14" s="1"/>
  <c r="SXG24" i="14" s="1"/>
  <c r="SXK24" i="14" s="1"/>
  <c r="SXO24" i="14" s="1"/>
  <c r="SXS24" i="14" s="1"/>
  <c r="SXW24" i="14" s="1"/>
  <c r="SYA24" i="14" s="1"/>
  <c r="SYE24" i="14" s="1"/>
  <c r="SYI24" i="14" s="1"/>
  <c r="SYM24" i="14" s="1"/>
  <c r="SYQ24" i="14" s="1"/>
  <c r="SYU24" i="14" s="1"/>
  <c r="SYY24" i="14" s="1"/>
  <c r="SZC24" i="14" s="1"/>
  <c r="SZG24" i="14" s="1"/>
  <c r="SZK24" i="14" s="1"/>
  <c r="SZO24" i="14" s="1"/>
  <c r="SZS24" i="14" s="1"/>
  <c r="SZW24" i="14" s="1"/>
  <c r="TAA24" i="14" s="1"/>
  <c r="TAE24" i="14" s="1"/>
  <c r="TAI24" i="14" s="1"/>
  <c r="TAM24" i="14" s="1"/>
  <c r="TAQ24" i="14" s="1"/>
  <c r="TAU24" i="14" s="1"/>
  <c r="TAY24" i="14" s="1"/>
  <c r="TBC24" i="14" s="1"/>
  <c r="TBG24" i="14" s="1"/>
  <c r="TBK24" i="14" s="1"/>
  <c r="TBO24" i="14" s="1"/>
  <c r="TBS24" i="14" s="1"/>
  <c r="TBW24" i="14" s="1"/>
  <c r="TCA24" i="14" s="1"/>
  <c r="TCE24" i="14" s="1"/>
  <c r="TCI24" i="14" s="1"/>
  <c r="TCM24" i="14" s="1"/>
  <c r="TCQ24" i="14" s="1"/>
  <c r="TCU24" i="14" s="1"/>
  <c r="TCY24" i="14" s="1"/>
  <c r="TDC24" i="14" s="1"/>
  <c r="TDG24" i="14" s="1"/>
  <c r="TDK24" i="14" s="1"/>
  <c r="TDO24" i="14" s="1"/>
  <c r="TDS24" i="14" s="1"/>
  <c r="TDW24" i="14" s="1"/>
  <c r="TEA24" i="14" s="1"/>
  <c r="TEE24" i="14" s="1"/>
  <c r="TEI24" i="14" s="1"/>
  <c r="TEM24" i="14" s="1"/>
  <c r="TEQ24" i="14" s="1"/>
  <c r="TEU24" i="14" s="1"/>
  <c r="TEY24" i="14" s="1"/>
  <c r="TFC24" i="14" s="1"/>
  <c r="TFG24" i="14" s="1"/>
  <c r="TFK24" i="14" s="1"/>
  <c r="TFO24" i="14" s="1"/>
  <c r="TFS24" i="14" s="1"/>
  <c r="TFW24" i="14" s="1"/>
  <c r="TGA24" i="14" s="1"/>
  <c r="TGE24" i="14" s="1"/>
  <c r="TGI24" i="14" s="1"/>
  <c r="TGM24" i="14" s="1"/>
  <c r="TGQ24" i="14" s="1"/>
  <c r="TGU24" i="14" s="1"/>
  <c r="TGY24" i="14" s="1"/>
  <c r="THC24" i="14" s="1"/>
  <c r="THG24" i="14" s="1"/>
  <c r="THK24" i="14" s="1"/>
  <c r="THO24" i="14" s="1"/>
  <c r="THS24" i="14" s="1"/>
  <c r="THW24" i="14" s="1"/>
  <c r="TIA24" i="14" s="1"/>
  <c r="TIE24" i="14" s="1"/>
  <c r="TII24" i="14" s="1"/>
  <c r="TIM24" i="14" s="1"/>
  <c r="TIQ24" i="14" s="1"/>
  <c r="TIU24" i="14" s="1"/>
  <c r="TIY24" i="14" s="1"/>
  <c r="TJC24" i="14" s="1"/>
  <c r="TJG24" i="14" s="1"/>
  <c r="TJK24" i="14" s="1"/>
  <c r="TJO24" i="14" s="1"/>
  <c r="TJS24" i="14" s="1"/>
  <c r="TJW24" i="14" s="1"/>
  <c r="TKA24" i="14" s="1"/>
  <c r="TKE24" i="14" s="1"/>
  <c r="TKI24" i="14" s="1"/>
  <c r="TKM24" i="14" s="1"/>
  <c r="TKQ24" i="14" s="1"/>
  <c r="TKU24" i="14" s="1"/>
  <c r="TKY24" i="14" s="1"/>
  <c r="TLC24" i="14" s="1"/>
  <c r="TLG24" i="14" s="1"/>
  <c r="TLK24" i="14" s="1"/>
  <c r="TLO24" i="14" s="1"/>
  <c r="TLS24" i="14" s="1"/>
  <c r="TLW24" i="14" s="1"/>
  <c r="TMA24" i="14" s="1"/>
  <c r="TME24" i="14" s="1"/>
  <c r="TMI24" i="14" s="1"/>
  <c r="TMM24" i="14" s="1"/>
  <c r="TMQ24" i="14" s="1"/>
  <c r="TMU24" i="14" s="1"/>
  <c r="TMY24" i="14" s="1"/>
  <c r="TNC24" i="14" s="1"/>
  <c r="TNG24" i="14" s="1"/>
  <c r="TNK24" i="14" s="1"/>
  <c r="TNO24" i="14" s="1"/>
  <c r="TNS24" i="14" s="1"/>
  <c r="TNW24" i="14" s="1"/>
  <c r="TOA24" i="14" s="1"/>
  <c r="TOE24" i="14" s="1"/>
  <c r="TOI24" i="14" s="1"/>
  <c r="TOM24" i="14" s="1"/>
  <c r="TOQ24" i="14" s="1"/>
  <c r="TOU24" i="14" s="1"/>
  <c r="TOY24" i="14" s="1"/>
  <c r="TPC24" i="14" s="1"/>
  <c r="TPG24" i="14" s="1"/>
  <c r="TPK24" i="14" s="1"/>
  <c r="TPO24" i="14" s="1"/>
  <c r="TPS24" i="14" s="1"/>
  <c r="TPW24" i="14" s="1"/>
  <c r="TQA24" i="14" s="1"/>
  <c r="TQE24" i="14" s="1"/>
  <c r="TQI24" i="14" s="1"/>
  <c r="TQM24" i="14" s="1"/>
  <c r="TQQ24" i="14" s="1"/>
  <c r="TQU24" i="14" s="1"/>
  <c r="TQY24" i="14" s="1"/>
  <c r="TRC24" i="14" s="1"/>
  <c r="TRG24" i="14" s="1"/>
  <c r="TRK24" i="14" s="1"/>
  <c r="TRO24" i="14" s="1"/>
  <c r="TRS24" i="14" s="1"/>
  <c r="TRW24" i="14" s="1"/>
  <c r="TSA24" i="14" s="1"/>
  <c r="TSE24" i="14" s="1"/>
  <c r="TSI24" i="14" s="1"/>
  <c r="TSM24" i="14" s="1"/>
  <c r="TSQ24" i="14" s="1"/>
  <c r="TSU24" i="14" s="1"/>
  <c r="TSY24" i="14" s="1"/>
  <c r="TTC24" i="14" s="1"/>
  <c r="TTG24" i="14" s="1"/>
  <c r="TTK24" i="14" s="1"/>
  <c r="TTO24" i="14" s="1"/>
  <c r="TTS24" i="14" s="1"/>
  <c r="TTW24" i="14" s="1"/>
  <c r="TUA24" i="14" s="1"/>
  <c r="TUE24" i="14" s="1"/>
  <c r="TUI24" i="14" s="1"/>
  <c r="TUM24" i="14" s="1"/>
  <c r="TUQ24" i="14" s="1"/>
  <c r="TUU24" i="14" s="1"/>
  <c r="TUY24" i="14" s="1"/>
  <c r="TVC24" i="14" s="1"/>
  <c r="TVG24" i="14" s="1"/>
  <c r="TVK24" i="14" s="1"/>
  <c r="TVO24" i="14" s="1"/>
  <c r="TVS24" i="14" s="1"/>
  <c r="TVW24" i="14" s="1"/>
  <c r="TWA24" i="14" s="1"/>
  <c r="TWE24" i="14" s="1"/>
  <c r="TWI24" i="14" s="1"/>
  <c r="TWM24" i="14" s="1"/>
  <c r="TWQ24" i="14" s="1"/>
  <c r="TWU24" i="14" s="1"/>
  <c r="TWY24" i="14" s="1"/>
  <c r="TXC24" i="14" s="1"/>
  <c r="TXG24" i="14" s="1"/>
  <c r="TXK24" i="14" s="1"/>
  <c r="TXO24" i="14" s="1"/>
  <c r="TXS24" i="14" s="1"/>
  <c r="TXW24" i="14" s="1"/>
  <c r="TYA24" i="14" s="1"/>
  <c r="TYE24" i="14" s="1"/>
  <c r="TYI24" i="14" s="1"/>
  <c r="TYM24" i="14" s="1"/>
  <c r="TYQ24" i="14" s="1"/>
  <c r="TYU24" i="14" s="1"/>
  <c r="TYY24" i="14" s="1"/>
  <c r="TZC24" i="14" s="1"/>
  <c r="TZG24" i="14" s="1"/>
  <c r="TZK24" i="14" s="1"/>
  <c r="TZO24" i="14" s="1"/>
  <c r="TZS24" i="14" s="1"/>
  <c r="TZW24" i="14" s="1"/>
  <c r="UAA24" i="14" s="1"/>
  <c r="UAE24" i="14" s="1"/>
  <c r="UAI24" i="14" s="1"/>
  <c r="UAM24" i="14" s="1"/>
  <c r="UAQ24" i="14" s="1"/>
  <c r="UAU24" i="14" s="1"/>
  <c r="UAY24" i="14" s="1"/>
  <c r="UBC24" i="14" s="1"/>
  <c r="UBG24" i="14" s="1"/>
  <c r="UBK24" i="14" s="1"/>
  <c r="UBO24" i="14" s="1"/>
  <c r="UBS24" i="14" s="1"/>
  <c r="UBW24" i="14" s="1"/>
  <c r="UCA24" i="14" s="1"/>
  <c r="UCE24" i="14" s="1"/>
  <c r="UCI24" i="14" s="1"/>
  <c r="UCM24" i="14" s="1"/>
  <c r="UCQ24" i="14" s="1"/>
  <c r="UCU24" i="14" s="1"/>
  <c r="UCY24" i="14" s="1"/>
  <c r="UDC24" i="14" s="1"/>
  <c r="UDG24" i="14" s="1"/>
  <c r="UDK24" i="14" s="1"/>
  <c r="UDO24" i="14" s="1"/>
  <c r="UDS24" i="14" s="1"/>
  <c r="UDW24" i="14" s="1"/>
  <c r="UEA24" i="14" s="1"/>
  <c r="UEE24" i="14" s="1"/>
  <c r="UEI24" i="14" s="1"/>
  <c r="UEM24" i="14" s="1"/>
  <c r="UEQ24" i="14" s="1"/>
  <c r="UEU24" i="14" s="1"/>
  <c r="UEY24" i="14" s="1"/>
  <c r="UFC24" i="14" s="1"/>
  <c r="UFG24" i="14" s="1"/>
  <c r="UFK24" i="14" s="1"/>
  <c r="UFO24" i="14" s="1"/>
  <c r="UFS24" i="14" s="1"/>
  <c r="UFW24" i="14" s="1"/>
  <c r="UGA24" i="14" s="1"/>
  <c r="UGE24" i="14" s="1"/>
  <c r="UGI24" i="14" s="1"/>
  <c r="UGM24" i="14" s="1"/>
  <c r="UGQ24" i="14" s="1"/>
  <c r="UGU24" i="14" s="1"/>
  <c r="UGY24" i="14" s="1"/>
  <c r="UHC24" i="14" s="1"/>
  <c r="UHG24" i="14" s="1"/>
  <c r="UHK24" i="14" s="1"/>
  <c r="UHO24" i="14" s="1"/>
  <c r="UHS24" i="14" s="1"/>
  <c r="UHW24" i="14" s="1"/>
  <c r="UIA24" i="14" s="1"/>
  <c r="UIE24" i="14" s="1"/>
  <c r="UII24" i="14" s="1"/>
  <c r="UIM24" i="14" s="1"/>
  <c r="UIQ24" i="14" s="1"/>
  <c r="UIU24" i="14" s="1"/>
  <c r="UIY24" i="14" s="1"/>
  <c r="UJC24" i="14" s="1"/>
  <c r="UJG24" i="14" s="1"/>
  <c r="UJK24" i="14" s="1"/>
  <c r="UJO24" i="14" s="1"/>
  <c r="UJS24" i="14" s="1"/>
  <c r="UJW24" i="14" s="1"/>
  <c r="UKA24" i="14" s="1"/>
  <c r="UKE24" i="14" s="1"/>
  <c r="UKI24" i="14" s="1"/>
  <c r="UKM24" i="14" s="1"/>
  <c r="UKQ24" i="14" s="1"/>
  <c r="UKU24" i="14" s="1"/>
  <c r="UKY24" i="14" s="1"/>
  <c r="ULC24" i="14" s="1"/>
  <c r="ULG24" i="14" s="1"/>
  <c r="ULK24" i="14" s="1"/>
  <c r="ULO24" i="14" s="1"/>
  <c r="ULS24" i="14" s="1"/>
  <c r="ULW24" i="14" s="1"/>
  <c r="UMA24" i="14" s="1"/>
  <c r="UME24" i="14" s="1"/>
  <c r="UMI24" i="14" s="1"/>
  <c r="UMM24" i="14" s="1"/>
  <c r="UMQ24" i="14" s="1"/>
  <c r="UMU24" i="14" s="1"/>
  <c r="UMY24" i="14" s="1"/>
  <c r="UNC24" i="14" s="1"/>
  <c r="UNG24" i="14" s="1"/>
  <c r="UNK24" i="14" s="1"/>
  <c r="UNO24" i="14" s="1"/>
  <c r="UNS24" i="14" s="1"/>
  <c r="UNW24" i="14" s="1"/>
  <c r="UOA24" i="14" s="1"/>
  <c r="UOE24" i="14" s="1"/>
  <c r="UOI24" i="14" s="1"/>
  <c r="UOM24" i="14" s="1"/>
  <c r="UOQ24" i="14" s="1"/>
  <c r="UOU24" i="14" s="1"/>
  <c r="UOY24" i="14" s="1"/>
  <c r="UPC24" i="14" s="1"/>
  <c r="UPG24" i="14" s="1"/>
  <c r="UPK24" i="14" s="1"/>
  <c r="UPO24" i="14" s="1"/>
  <c r="UPS24" i="14" s="1"/>
  <c r="UPW24" i="14" s="1"/>
  <c r="UQA24" i="14" s="1"/>
  <c r="UQE24" i="14" s="1"/>
  <c r="UQI24" i="14" s="1"/>
  <c r="UQM24" i="14" s="1"/>
  <c r="UQQ24" i="14" s="1"/>
  <c r="UQU24" i="14" s="1"/>
  <c r="UQY24" i="14" s="1"/>
  <c r="URC24" i="14" s="1"/>
  <c r="URG24" i="14" s="1"/>
  <c r="URK24" i="14" s="1"/>
  <c r="URO24" i="14" s="1"/>
  <c r="URS24" i="14" s="1"/>
  <c r="URW24" i="14" s="1"/>
  <c r="USA24" i="14" s="1"/>
  <c r="USE24" i="14" s="1"/>
  <c r="USI24" i="14" s="1"/>
  <c r="USM24" i="14" s="1"/>
  <c r="USQ24" i="14" s="1"/>
  <c r="USU24" i="14" s="1"/>
  <c r="USY24" i="14" s="1"/>
  <c r="UTC24" i="14" s="1"/>
  <c r="UTG24" i="14" s="1"/>
  <c r="UTK24" i="14" s="1"/>
  <c r="UTO24" i="14" s="1"/>
  <c r="UTS24" i="14" s="1"/>
  <c r="UTW24" i="14" s="1"/>
  <c r="UUA24" i="14" s="1"/>
  <c r="UUE24" i="14" s="1"/>
  <c r="UUI24" i="14" s="1"/>
  <c r="UUM24" i="14" s="1"/>
  <c r="UUQ24" i="14" s="1"/>
  <c r="UUU24" i="14" s="1"/>
  <c r="UUY24" i="14" s="1"/>
  <c r="UVC24" i="14" s="1"/>
  <c r="UVG24" i="14" s="1"/>
  <c r="UVK24" i="14" s="1"/>
  <c r="UVO24" i="14" s="1"/>
  <c r="UVS24" i="14" s="1"/>
  <c r="UVW24" i="14" s="1"/>
  <c r="UWA24" i="14" s="1"/>
  <c r="UWE24" i="14" s="1"/>
  <c r="UWI24" i="14" s="1"/>
  <c r="UWM24" i="14" s="1"/>
  <c r="UWQ24" i="14" s="1"/>
  <c r="UWU24" i="14" s="1"/>
  <c r="UWY24" i="14" s="1"/>
  <c r="UXC24" i="14" s="1"/>
  <c r="UXG24" i="14" s="1"/>
  <c r="UXK24" i="14" s="1"/>
  <c r="UXO24" i="14" s="1"/>
  <c r="UXS24" i="14" s="1"/>
  <c r="UXW24" i="14" s="1"/>
  <c r="UYA24" i="14" s="1"/>
  <c r="UYE24" i="14" s="1"/>
  <c r="UYI24" i="14" s="1"/>
  <c r="UYM24" i="14" s="1"/>
  <c r="UYQ24" i="14" s="1"/>
  <c r="UYU24" i="14" s="1"/>
  <c r="UYY24" i="14" s="1"/>
  <c r="UZC24" i="14" s="1"/>
  <c r="UZG24" i="14" s="1"/>
  <c r="UZK24" i="14" s="1"/>
  <c r="UZO24" i="14" s="1"/>
  <c r="UZS24" i="14" s="1"/>
  <c r="UZW24" i="14" s="1"/>
  <c r="VAA24" i="14" s="1"/>
  <c r="VAE24" i="14" s="1"/>
  <c r="VAI24" i="14" s="1"/>
  <c r="VAM24" i="14" s="1"/>
  <c r="VAQ24" i="14" s="1"/>
  <c r="VAU24" i="14" s="1"/>
  <c r="VAY24" i="14" s="1"/>
  <c r="VBC24" i="14" s="1"/>
  <c r="VBG24" i="14" s="1"/>
  <c r="VBK24" i="14" s="1"/>
  <c r="VBO24" i="14" s="1"/>
  <c r="VBS24" i="14" s="1"/>
  <c r="VBW24" i="14" s="1"/>
  <c r="VCA24" i="14" s="1"/>
  <c r="VCE24" i="14" s="1"/>
  <c r="VCI24" i="14" s="1"/>
  <c r="VCM24" i="14" s="1"/>
  <c r="VCQ24" i="14" s="1"/>
  <c r="VCU24" i="14" s="1"/>
  <c r="VCY24" i="14" s="1"/>
  <c r="VDC24" i="14" s="1"/>
  <c r="VDG24" i="14" s="1"/>
  <c r="VDK24" i="14" s="1"/>
  <c r="VDO24" i="14" s="1"/>
  <c r="VDS24" i="14" s="1"/>
  <c r="VDW24" i="14" s="1"/>
  <c r="VEA24" i="14" s="1"/>
  <c r="VEE24" i="14" s="1"/>
  <c r="VEI24" i="14" s="1"/>
  <c r="VEM24" i="14" s="1"/>
  <c r="VEQ24" i="14" s="1"/>
  <c r="VEU24" i="14" s="1"/>
  <c r="VEY24" i="14" s="1"/>
  <c r="VFC24" i="14" s="1"/>
  <c r="VFG24" i="14" s="1"/>
  <c r="VFK24" i="14" s="1"/>
  <c r="VFO24" i="14" s="1"/>
  <c r="VFS24" i="14" s="1"/>
  <c r="VFW24" i="14" s="1"/>
  <c r="VGA24" i="14" s="1"/>
  <c r="VGE24" i="14" s="1"/>
  <c r="VGI24" i="14" s="1"/>
  <c r="VGM24" i="14" s="1"/>
  <c r="VGQ24" i="14" s="1"/>
  <c r="VGU24" i="14" s="1"/>
  <c r="VGY24" i="14" s="1"/>
  <c r="VHC24" i="14" s="1"/>
  <c r="VHG24" i="14" s="1"/>
  <c r="VHK24" i="14" s="1"/>
  <c r="VHO24" i="14" s="1"/>
  <c r="VHS24" i="14" s="1"/>
  <c r="VHW24" i="14" s="1"/>
  <c r="VIA24" i="14" s="1"/>
  <c r="VIE24" i="14" s="1"/>
  <c r="VII24" i="14" s="1"/>
  <c r="VIM24" i="14" s="1"/>
  <c r="VIQ24" i="14" s="1"/>
  <c r="VIU24" i="14" s="1"/>
  <c r="VIY24" i="14" s="1"/>
  <c r="VJC24" i="14" s="1"/>
  <c r="VJG24" i="14" s="1"/>
  <c r="VJK24" i="14" s="1"/>
  <c r="VJO24" i="14" s="1"/>
  <c r="VJS24" i="14" s="1"/>
  <c r="VJW24" i="14" s="1"/>
  <c r="VKA24" i="14" s="1"/>
  <c r="VKE24" i="14" s="1"/>
  <c r="VKI24" i="14" s="1"/>
  <c r="VKM24" i="14" s="1"/>
  <c r="VKQ24" i="14" s="1"/>
  <c r="VKU24" i="14" s="1"/>
  <c r="VKY24" i="14" s="1"/>
  <c r="VLC24" i="14" s="1"/>
  <c r="VLG24" i="14" s="1"/>
  <c r="VLK24" i="14" s="1"/>
  <c r="VLO24" i="14" s="1"/>
  <c r="VLS24" i="14" s="1"/>
  <c r="VLW24" i="14" s="1"/>
  <c r="VMA24" i="14" s="1"/>
  <c r="VME24" i="14" s="1"/>
  <c r="VMI24" i="14" s="1"/>
  <c r="VMM24" i="14" s="1"/>
  <c r="VMQ24" i="14" s="1"/>
  <c r="VMU24" i="14" s="1"/>
  <c r="VMY24" i="14" s="1"/>
  <c r="VNC24" i="14" s="1"/>
  <c r="VNG24" i="14" s="1"/>
  <c r="VNK24" i="14" s="1"/>
  <c r="VNO24" i="14" s="1"/>
  <c r="VNS24" i="14" s="1"/>
  <c r="VNW24" i="14" s="1"/>
  <c r="VOA24" i="14" s="1"/>
  <c r="VOE24" i="14" s="1"/>
  <c r="VOI24" i="14" s="1"/>
  <c r="VOM24" i="14" s="1"/>
  <c r="VOQ24" i="14" s="1"/>
  <c r="VOU24" i="14" s="1"/>
  <c r="VOY24" i="14" s="1"/>
  <c r="VPC24" i="14" s="1"/>
  <c r="VPG24" i="14" s="1"/>
  <c r="VPK24" i="14" s="1"/>
  <c r="VPO24" i="14" s="1"/>
  <c r="VPS24" i="14" s="1"/>
  <c r="VPW24" i="14" s="1"/>
  <c r="VQA24" i="14" s="1"/>
  <c r="VQE24" i="14" s="1"/>
  <c r="VQI24" i="14" s="1"/>
  <c r="VQM24" i="14" s="1"/>
  <c r="VQQ24" i="14" s="1"/>
  <c r="VQU24" i="14" s="1"/>
  <c r="VQY24" i="14" s="1"/>
  <c r="VRC24" i="14" s="1"/>
  <c r="VRG24" i="14" s="1"/>
  <c r="VRK24" i="14" s="1"/>
  <c r="VRO24" i="14" s="1"/>
  <c r="VRS24" i="14" s="1"/>
  <c r="VRW24" i="14" s="1"/>
  <c r="VSA24" i="14" s="1"/>
  <c r="VSE24" i="14" s="1"/>
  <c r="VSI24" i="14" s="1"/>
  <c r="VSM24" i="14" s="1"/>
  <c r="VSQ24" i="14" s="1"/>
  <c r="VSU24" i="14" s="1"/>
  <c r="VSY24" i="14" s="1"/>
  <c r="VTC24" i="14" s="1"/>
  <c r="VTG24" i="14" s="1"/>
  <c r="VTK24" i="14" s="1"/>
  <c r="VTO24" i="14" s="1"/>
  <c r="VTS24" i="14" s="1"/>
  <c r="VTW24" i="14" s="1"/>
  <c r="VUA24" i="14" s="1"/>
  <c r="VUE24" i="14" s="1"/>
  <c r="VUI24" i="14" s="1"/>
  <c r="VUM24" i="14" s="1"/>
  <c r="VUQ24" i="14" s="1"/>
  <c r="VUU24" i="14" s="1"/>
  <c r="VUY24" i="14" s="1"/>
  <c r="VVC24" i="14" s="1"/>
  <c r="VVG24" i="14" s="1"/>
  <c r="VVK24" i="14" s="1"/>
  <c r="VVO24" i="14" s="1"/>
  <c r="VVS24" i="14" s="1"/>
  <c r="VVW24" i="14" s="1"/>
  <c r="VWA24" i="14" s="1"/>
  <c r="VWE24" i="14" s="1"/>
  <c r="VWI24" i="14" s="1"/>
  <c r="VWM24" i="14" s="1"/>
  <c r="VWQ24" i="14" s="1"/>
  <c r="VWU24" i="14" s="1"/>
  <c r="VWY24" i="14" s="1"/>
  <c r="VXC24" i="14" s="1"/>
  <c r="VXG24" i="14" s="1"/>
  <c r="VXK24" i="14" s="1"/>
  <c r="VXO24" i="14" s="1"/>
  <c r="VXS24" i="14" s="1"/>
  <c r="VXW24" i="14" s="1"/>
  <c r="VYA24" i="14" s="1"/>
  <c r="VYE24" i="14" s="1"/>
  <c r="VYI24" i="14" s="1"/>
  <c r="VYM24" i="14" s="1"/>
  <c r="VYQ24" i="14" s="1"/>
  <c r="VYU24" i="14" s="1"/>
  <c r="VYY24" i="14" s="1"/>
  <c r="VZC24" i="14" s="1"/>
  <c r="VZG24" i="14" s="1"/>
  <c r="VZK24" i="14" s="1"/>
  <c r="VZO24" i="14" s="1"/>
  <c r="VZS24" i="14" s="1"/>
  <c r="VZW24" i="14" s="1"/>
  <c r="WAA24" i="14" s="1"/>
  <c r="WAE24" i="14" s="1"/>
  <c r="WAI24" i="14" s="1"/>
  <c r="WAM24" i="14" s="1"/>
  <c r="WAQ24" i="14" s="1"/>
  <c r="WAU24" i="14" s="1"/>
  <c r="WAY24" i="14" s="1"/>
  <c r="WBC24" i="14" s="1"/>
  <c r="WBG24" i="14" s="1"/>
  <c r="WBK24" i="14" s="1"/>
  <c r="WBO24" i="14" s="1"/>
  <c r="WBS24" i="14" s="1"/>
  <c r="WBW24" i="14" s="1"/>
  <c r="WCA24" i="14" s="1"/>
  <c r="WCE24" i="14" s="1"/>
  <c r="WCI24" i="14" s="1"/>
  <c r="WCM24" i="14" s="1"/>
  <c r="WCQ24" i="14" s="1"/>
  <c r="WCU24" i="14" s="1"/>
  <c r="WCY24" i="14" s="1"/>
  <c r="WDC24" i="14" s="1"/>
  <c r="WDG24" i="14" s="1"/>
  <c r="WDK24" i="14" s="1"/>
  <c r="WDO24" i="14" s="1"/>
  <c r="WDS24" i="14" s="1"/>
  <c r="WDW24" i="14" s="1"/>
  <c r="WEA24" i="14" s="1"/>
  <c r="WEE24" i="14" s="1"/>
  <c r="WEI24" i="14" s="1"/>
  <c r="WEM24" i="14" s="1"/>
  <c r="WEQ24" i="14" s="1"/>
  <c r="WEU24" i="14" s="1"/>
  <c r="WEY24" i="14" s="1"/>
  <c r="WFC24" i="14" s="1"/>
  <c r="WFG24" i="14" s="1"/>
  <c r="WFK24" i="14" s="1"/>
  <c r="WFO24" i="14" s="1"/>
  <c r="WFS24" i="14" s="1"/>
  <c r="WFW24" i="14" s="1"/>
  <c r="WGA24" i="14" s="1"/>
  <c r="WGE24" i="14" s="1"/>
  <c r="WGI24" i="14" s="1"/>
  <c r="WGM24" i="14" s="1"/>
  <c r="WGQ24" i="14" s="1"/>
  <c r="WGU24" i="14" s="1"/>
  <c r="WGY24" i="14" s="1"/>
  <c r="WHC24" i="14" s="1"/>
  <c r="WHG24" i="14" s="1"/>
  <c r="WHK24" i="14" s="1"/>
  <c r="WHO24" i="14" s="1"/>
  <c r="WHS24" i="14" s="1"/>
  <c r="WHW24" i="14" s="1"/>
  <c r="WIA24" i="14" s="1"/>
  <c r="WIE24" i="14" s="1"/>
  <c r="WII24" i="14" s="1"/>
  <c r="WIM24" i="14" s="1"/>
  <c r="WIQ24" i="14" s="1"/>
  <c r="WIU24" i="14" s="1"/>
  <c r="WIY24" i="14" s="1"/>
  <c r="WJC24" i="14" s="1"/>
  <c r="WJG24" i="14" s="1"/>
  <c r="WJK24" i="14" s="1"/>
  <c r="WJO24" i="14" s="1"/>
  <c r="WJS24" i="14" s="1"/>
  <c r="WJW24" i="14" s="1"/>
  <c r="WKA24" i="14" s="1"/>
  <c r="WKE24" i="14" s="1"/>
  <c r="WKI24" i="14" s="1"/>
  <c r="WKM24" i="14" s="1"/>
  <c r="WKQ24" i="14" s="1"/>
  <c r="WKU24" i="14" s="1"/>
  <c r="WKY24" i="14" s="1"/>
  <c r="WLC24" i="14" s="1"/>
  <c r="WLG24" i="14" s="1"/>
  <c r="WLK24" i="14" s="1"/>
  <c r="WLO24" i="14" s="1"/>
  <c r="WLS24" i="14" s="1"/>
  <c r="WLW24" i="14" s="1"/>
  <c r="WMA24" i="14" s="1"/>
  <c r="WME24" i="14" s="1"/>
  <c r="WMI24" i="14" s="1"/>
  <c r="WMM24" i="14" s="1"/>
  <c r="WMQ24" i="14" s="1"/>
  <c r="WMU24" i="14" s="1"/>
  <c r="WMY24" i="14" s="1"/>
  <c r="WNC24" i="14" s="1"/>
  <c r="WNG24" i="14" s="1"/>
  <c r="WNK24" i="14" s="1"/>
  <c r="WNO24" i="14" s="1"/>
  <c r="WNS24" i="14" s="1"/>
  <c r="WNW24" i="14" s="1"/>
  <c r="WOA24" i="14" s="1"/>
  <c r="WOE24" i="14" s="1"/>
  <c r="WOI24" i="14" s="1"/>
  <c r="WOM24" i="14" s="1"/>
  <c r="WOQ24" i="14" s="1"/>
  <c r="WOU24" i="14" s="1"/>
  <c r="WOY24" i="14" s="1"/>
  <c r="WPC24" i="14" s="1"/>
  <c r="WPG24" i="14" s="1"/>
  <c r="WPK24" i="14" s="1"/>
  <c r="WPO24" i="14" s="1"/>
  <c r="WPS24" i="14" s="1"/>
  <c r="WPW24" i="14" s="1"/>
  <c r="WQA24" i="14" s="1"/>
  <c r="WQE24" i="14" s="1"/>
  <c r="WQI24" i="14" s="1"/>
  <c r="WQM24" i="14" s="1"/>
  <c r="WQQ24" i="14" s="1"/>
  <c r="WQU24" i="14" s="1"/>
  <c r="WQY24" i="14" s="1"/>
  <c r="WRC24" i="14" s="1"/>
  <c r="WRG24" i="14" s="1"/>
  <c r="WRK24" i="14" s="1"/>
  <c r="WRO24" i="14" s="1"/>
  <c r="WRS24" i="14" s="1"/>
  <c r="WRW24" i="14" s="1"/>
  <c r="WSA24" i="14" s="1"/>
  <c r="WSE24" i="14" s="1"/>
  <c r="WSI24" i="14" s="1"/>
  <c r="WSM24" i="14" s="1"/>
  <c r="WSQ24" i="14" s="1"/>
  <c r="WSU24" i="14" s="1"/>
  <c r="WSY24" i="14" s="1"/>
  <c r="WTC24" i="14" s="1"/>
  <c r="WTG24" i="14" s="1"/>
  <c r="WTK24" i="14" s="1"/>
  <c r="WTO24" i="14" s="1"/>
  <c r="WTS24" i="14" s="1"/>
  <c r="WTW24" i="14" s="1"/>
  <c r="WUA24" i="14" s="1"/>
  <c r="WUE24" i="14" s="1"/>
  <c r="WUI24" i="14" s="1"/>
  <c r="WUM24" i="14" s="1"/>
  <c r="WUQ24" i="14" s="1"/>
  <c r="WUU24" i="14" s="1"/>
  <c r="WUY24" i="14" s="1"/>
  <c r="WVC24" i="14" s="1"/>
  <c r="WVG24" i="14" s="1"/>
  <c r="WVK24" i="14" s="1"/>
  <c r="WVO24" i="14" s="1"/>
  <c r="WVS24" i="14" s="1"/>
  <c r="WVW24" i="14" s="1"/>
  <c r="WWA24" i="14" s="1"/>
  <c r="WWE24" i="14" s="1"/>
  <c r="WWI24" i="14" s="1"/>
  <c r="WWM24" i="14" s="1"/>
  <c r="WWQ24" i="14" s="1"/>
  <c r="WWU24" i="14" s="1"/>
  <c r="WWY24" i="14" s="1"/>
  <c r="WXC24" i="14" s="1"/>
  <c r="WXG24" i="14" s="1"/>
  <c r="WXK24" i="14" s="1"/>
  <c r="WXO24" i="14" s="1"/>
  <c r="WXS24" i="14" s="1"/>
  <c r="WXW24" i="14" s="1"/>
  <c r="WYA24" i="14" s="1"/>
  <c r="WYE24" i="14" s="1"/>
  <c r="WYI24" i="14" s="1"/>
  <c r="WYM24" i="14" s="1"/>
  <c r="WYQ24" i="14" s="1"/>
  <c r="WYU24" i="14" s="1"/>
  <c r="WYY24" i="14" s="1"/>
  <c r="WZC24" i="14" s="1"/>
  <c r="WZG24" i="14" s="1"/>
  <c r="WZK24" i="14" s="1"/>
  <c r="WZO24" i="14" s="1"/>
  <c r="WZS24" i="14" s="1"/>
  <c r="WZW24" i="14" s="1"/>
  <c r="XAA24" i="14" s="1"/>
  <c r="XAE24" i="14" s="1"/>
  <c r="XAI24" i="14" s="1"/>
  <c r="XAM24" i="14" s="1"/>
  <c r="XAQ24" i="14" s="1"/>
  <c r="XAU24" i="14" s="1"/>
  <c r="XAY24" i="14" s="1"/>
  <c r="XBC24" i="14" s="1"/>
  <c r="XBG24" i="14" s="1"/>
  <c r="XBK24" i="14" s="1"/>
  <c r="XBO24" i="14" s="1"/>
  <c r="XBS24" i="14" s="1"/>
  <c r="XBW24" i="14" s="1"/>
  <c r="XCA24" i="14" s="1"/>
  <c r="XCE24" i="14" s="1"/>
  <c r="XCI24" i="14" s="1"/>
  <c r="XCM24" i="14" s="1"/>
  <c r="XCQ24" i="14" s="1"/>
  <c r="XCU24" i="14" s="1"/>
  <c r="XCY24" i="14" s="1"/>
  <c r="XDC24" i="14" s="1"/>
  <c r="XDG24" i="14" s="1"/>
  <c r="XDK24" i="14" s="1"/>
  <c r="XDO24" i="14" s="1"/>
  <c r="XDS24" i="14" s="1"/>
  <c r="XDW24" i="14" s="1"/>
  <c r="XEA24" i="14" s="1"/>
  <c r="XEE24" i="14" s="1"/>
  <c r="XEI24" i="14" s="1"/>
  <c r="XEM24" i="14" s="1"/>
  <c r="XEQ24" i="14" s="1"/>
  <c r="XEU24" i="14" s="1"/>
  <c r="XEY24" i="14" s="1"/>
  <c r="XFC24" i="14" s="1"/>
  <c r="L24" i="14"/>
  <c r="P24" i="14" s="1"/>
  <c r="T24" i="14" s="1"/>
  <c r="X24" i="14" s="1"/>
  <c r="AB24" i="14" s="1"/>
  <c r="AF24" i="14" s="1"/>
  <c r="AJ24" i="14" s="1"/>
  <c r="AN24" i="14" s="1"/>
  <c r="AR24" i="14" s="1"/>
  <c r="AV24" i="14" s="1"/>
  <c r="AZ24" i="14" s="1"/>
  <c r="BD24" i="14" s="1"/>
  <c r="BH24" i="14" s="1"/>
  <c r="BL24" i="14" s="1"/>
  <c r="BP24" i="14" s="1"/>
  <c r="BT24" i="14" s="1"/>
  <c r="BX24" i="14" s="1"/>
  <c r="CB24" i="14" s="1"/>
  <c r="CF24" i="14" s="1"/>
  <c r="CJ24" i="14" s="1"/>
  <c r="CN24" i="14" s="1"/>
  <c r="CR24" i="14" s="1"/>
  <c r="CV24" i="14" s="1"/>
  <c r="CZ24" i="14" s="1"/>
  <c r="DD24" i="14" s="1"/>
  <c r="DH24" i="14" s="1"/>
  <c r="DL24" i="14" s="1"/>
  <c r="DP24" i="14" s="1"/>
  <c r="DT24" i="14" s="1"/>
  <c r="DX24" i="14" s="1"/>
  <c r="EB24" i="14" s="1"/>
  <c r="EF24" i="14" s="1"/>
  <c r="EJ24" i="14" s="1"/>
  <c r="EN24" i="14" s="1"/>
  <c r="ER24" i="14" s="1"/>
  <c r="EV24" i="14" s="1"/>
  <c r="EZ24" i="14" s="1"/>
  <c r="FD24" i="14" s="1"/>
  <c r="FH24" i="14" s="1"/>
  <c r="FL24" i="14" s="1"/>
  <c r="FP24" i="14" s="1"/>
  <c r="FT24" i="14" s="1"/>
  <c r="FX24" i="14" s="1"/>
  <c r="GB24" i="14" s="1"/>
  <c r="GF24" i="14" s="1"/>
  <c r="GJ24" i="14" s="1"/>
  <c r="GN24" i="14" s="1"/>
  <c r="GR24" i="14" s="1"/>
  <c r="GV24" i="14" s="1"/>
  <c r="GZ24" i="14" s="1"/>
  <c r="HD24" i="14" s="1"/>
  <c r="HH24" i="14" s="1"/>
  <c r="HL24" i="14" s="1"/>
  <c r="HP24" i="14" s="1"/>
  <c r="HT24" i="14" s="1"/>
  <c r="HX24" i="14" s="1"/>
  <c r="IB24" i="14" s="1"/>
  <c r="IF24" i="14" s="1"/>
  <c r="IJ24" i="14" s="1"/>
  <c r="IN24" i="14" s="1"/>
  <c r="IR24" i="14" s="1"/>
  <c r="IV24" i="14" s="1"/>
  <c r="IZ24" i="14" s="1"/>
  <c r="JD24" i="14" s="1"/>
  <c r="JH24" i="14" s="1"/>
  <c r="JL24" i="14" s="1"/>
  <c r="JP24" i="14" s="1"/>
  <c r="JT24" i="14" s="1"/>
  <c r="JX24" i="14" s="1"/>
  <c r="KB24" i="14" s="1"/>
  <c r="KF24" i="14" s="1"/>
  <c r="KJ24" i="14" s="1"/>
  <c r="KN24" i="14" s="1"/>
  <c r="KR24" i="14" s="1"/>
  <c r="KV24" i="14" s="1"/>
  <c r="KZ24" i="14" s="1"/>
  <c r="LD24" i="14" s="1"/>
  <c r="LH24" i="14" s="1"/>
  <c r="LL24" i="14" s="1"/>
  <c r="LP24" i="14" s="1"/>
  <c r="LT24" i="14" s="1"/>
  <c r="LX24" i="14" s="1"/>
  <c r="MB24" i="14" s="1"/>
  <c r="MF24" i="14" s="1"/>
  <c r="MJ24" i="14" s="1"/>
  <c r="MN24" i="14" s="1"/>
  <c r="MR24" i="14" s="1"/>
  <c r="MV24" i="14" s="1"/>
  <c r="MZ24" i="14" s="1"/>
  <c r="ND24" i="14" s="1"/>
  <c r="NH24" i="14" s="1"/>
  <c r="NL24" i="14" s="1"/>
  <c r="NP24" i="14" s="1"/>
  <c r="NT24" i="14" s="1"/>
  <c r="NX24" i="14" s="1"/>
  <c r="OB24" i="14" s="1"/>
  <c r="OF24" i="14" s="1"/>
  <c r="OJ24" i="14" s="1"/>
  <c r="ON24" i="14" s="1"/>
  <c r="OR24" i="14" s="1"/>
  <c r="OV24" i="14" s="1"/>
  <c r="OZ24" i="14" s="1"/>
  <c r="PD24" i="14" s="1"/>
  <c r="PH24" i="14" s="1"/>
  <c r="PL24" i="14" s="1"/>
  <c r="PP24" i="14" s="1"/>
  <c r="PT24" i="14" s="1"/>
  <c r="PX24" i="14" s="1"/>
  <c r="QB24" i="14" s="1"/>
  <c r="QF24" i="14" s="1"/>
  <c r="QJ24" i="14" s="1"/>
  <c r="QN24" i="14" s="1"/>
  <c r="QR24" i="14" s="1"/>
  <c r="QV24" i="14" s="1"/>
  <c r="QZ24" i="14" s="1"/>
  <c r="RD24" i="14" s="1"/>
  <c r="RH24" i="14" s="1"/>
  <c r="RL24" i="14" s="1"/>
  <c r="RP24" i="14" s="1"/>
  <c r="RT24" i="14" s="1"/>
  <c r="RX24" i="14" s="1"/>
  <c r="SB24" i="14" s="1"/>
  <c r="SF24" i="14" s="1"/>
  <c r="SJ24" i="14" s="1"/>
  <c r="SN24" i="14" s="1"/>
  <c r="SR24" i="14" s="1"/>
  <c r="SV24" i="14" s="1"/>
  <c r="SZ24" i="14" s="1"/>
  <c r="TD24" i="14" s="1"/>
  <c r="TH24" i="14" s="1"/>
  <c r="TL24" i="14" s="1"/>
  <c r="TP24" i="14" s="1"/>
  <c r="TT24" i="14" s="1"/>
  <c r="TX24" i="14" s="1"/>
  <c r="UB24" i="14" s="1"/>
  <c r="UF24" i="14" s="1"/>
  <c r="UJ24" i="14" s="1"/>
  <c r="UN24" i="14" s="1"/>
  <c r="UR24" i="14" s="1"/>
  <c r="UV24" i="14" s="1"/>
  <c r="UZ24" i="14" s="1"/>
  <c r="VD24" i="14" s="1"/>
  <c r="VH24" i="14" s="1"/>
  <c r="VL24" i="14" s="1"/>
  <c r="VP24" i="14" s="1"/>
  <c r="VT24" i="14" s="1"/>
  <c r="VX24" i="14" s="1"/>
  <c r="WB24" i="14" s="1"/>
  <c r="WF24" i="14" s="1"/>
  <c r="WJ24" i="14" s="1"/>
  <c r="WN24" i="14" s="1"/>
  <c r="WR24" i="14" s="1"/>
  <c r="WV24" i="14" s="1"/>
  <c r="WZ24" i="14" s="1"/>
  <c r="XD24" i="14" s="1"/>
  <c r="XH24" i="14" s="1"/>
  <c r="XL24" i="14" s="1"/>
  <c r="XP24" i="14" s="1"/>
  <c r="XT24" i="14" s="1"/>
  <c r="XX24" i="14" s="1"/>
  <c r="YB24" i="14" s="1"/>
  <c r="YF24" i="14" s="1"/>
  <c r="YJ24" i="14" s="1"/>
  <c r="YN24" i="14" s="1"/>
  <c r="YR24" i="14" s="1"/>
  <c r="YV24" i="14" s="1"/>
  <c r="YZ24" i="14" s="1"/>
  <c r="ZD24" i="14" s="1"/>
  <c r="ZH24" i="14" s="1"/>
  <c r="ZL24" i="14" s="1"/>
  <c r="ZP24" i="14" s="1"/>
  <c r="ZT24" i="14" s="1"/>
  <c r="ZX24" i="14" s="1"/>
  <c r="AAB24" i="14" s="1"/>
  <c r="AAF24" i="14" s="1"/>
  <c r="AAJ24" i="14" s="1"/>
  <c r="AAN24" i="14" s="1"/>
  <c r="AAR24" i="14" s="1"/>
  <c r="AAV24" i="14" s="1"/>
  <c r="AAZ24" i="14" s="1"/>
  <c r="ABD24" i="14" s="1"/>
  <c r="ABH24" i="14" s="1"/>
  <c r="ABL24" i="14" s="1"/>
  <c r="ABP24" i="14" s="1"/>
  <c r="ABT24" i="14" s="1"/>
  <c r="ABX24" i="14" s="1"/>
  <c r="ACB24" i="14" s="1"/>
  <c r="ACF24" i="14" s="1"/>
  <c r="ACJ24" i="14" s="1"/>
  <c r="ACN24" i="14" s="1"/>
  <c r="ACR24" i="14" s="1"/>
  <c r="ACV24" i="14" s="1"/>
  <c r="ACZ24" i="14" s="1"/>
  <c r="ADD24" i="14" s="1"/>
  <c r="ADH24" i="14" s="1"/>
  <c r="ADL24" i="14" s="1"/>
  <c r="ADP24" i="14" s="1"/>
  <c r="ADT24" i="14" s="1"/>
  <c r="ADX24" i="14" s="1"/>
  <c r="AEB24" i="14" s="1"/>
  <c r="AEF24" i="14" s="1"/>
  <c r="AEJ24" i="14" s="1"/>
  <c r="AEN24" i="14" s="1"/>
  <c r="AER24" i="14" s="1"/>
  <c r="AEV24" i="14" s="1"/>
  <c r="AEZ24" i="14" s="1"/>
  <c r="AFD24" i="14" s="1"/>
  <c r="AFH24" i="14" s="1"/>
  <c r="AFL24" i="14" s="1"/>
  <c r="AFP24" i="14" s="1"/>
  <c r="AFT24" i="14" s="1"/>
  <c r="AFX24" i="14" s="1"/>
  <c r="AGB24" i="14" s="1"/>
  <c r="AGF24" i="14" s="1"/>
  <c r="AGJ24" i="14" s="1"/>
  <c r="AGN24" i="14" s="1"/>
  <c r="AGR24" i="14" s="1"/>
  <c r="AGV24" i="14" s="1"/>
  <c r="AGZ24" i="14" s="1"/>
  <c r="AHD24" i="14" s="1"/>
  <c r="AHH24" i="14" s="1"/>
  <c r="AHL24" i="14" s="1"/>
  <c r="AHP24" i="14" s="1"/>
  <c r="AHT24" i="14" s="1"/>
  <c r="AHX24" i="14" s="1"/>
  <c r="AIB24" i="14" s="1"/>
  <c r="AIF24" i="14" s="1"/>
  <c r="AIJ24" i="14" s="1"/>
  <c r="AIN24" i="14" s="1"/>
  <c r="AIR24" i="14" s="1"/>
  <c r="AIV24" i="14" s="1"/>
  <c r="AIZ24" i="14" s="1"/>
  <c r="AJD24" i="14" s="1"/>
  <c r="AJH24" i="14" s="1"/>
  <c r="AJL24" i="14" s="1"/>
  <c r="AJP24" i="14" s="1"/>
  <c r="AJT24" i="14" s="1"/>
  <c r="AJX24" i="14" s="1"/>
  <c r="AKB24" i="14" s="1"/>
  <c r="AKF24" i="14" s="1"/>
  <c r="AKJ24" i="14" s="1"/>
  <c r="AKN24" i="14" s="1"/>
  <c r="AKR24" i="14" s="1"/>
  <c r="AKV24" i="14" s="1"/>
  <c r="AKZ24" i="14" s="1"/>
  <c r="ALD24" i="14" s="1"/>
  <c r="ALH24" i="14" s="1"/>
  <c r="ALL24" i="14" s="1"/>
  <c r="ALP24" i="14" s="1"/>
  <c r="ALT24" i="14" s="1"/>
  <c r="ALX24" i="14" s="1"/>
  <c r="AMB24" i="14" s="1"/>
  <c r="AMF24" i="14" s="1"/>
  <c r="AMJ24" i="14" s="1"/>
  <c r="AMN24" i="14" s="1"/>
  <c r="AMR24" i="14" s="1"/>
  <c r="AMV24" i="14" s="1"/>
  <c r="AMZ24" i="14" s="1"/>
  <c r="AND24" i="14" s="1"/>
  <c r="ANH24" i="14" s="1"/>
  <c r="ANL24" i="14" s="1"/>
  <c r="ANP24" i="14" s="1"/>
  <c r="ANT24" i="14" s="1"/>
  <c r="ANX24" i="14" s="1"/>
  <c r="AOB24" i="14" s="1"/>
  <c r="AOF24" i="14" s="1"/>
  <c r="AOJ24" i="14" s="1"/>
  <c r="AON24" i="14" s="1"/>
  <c r="AOR24" i="14" s="1"/>
  <c r="AOV24" i="14" s="1"/>
  <c r="AOZ24" i="14" s="1"/>
  <c r="APD24" i="14" s="1"/>
  <c r="APH24" i="14" s="1"/>
  <c r="APL24" i="14" s="1"/>
  <c r="APP24" i="14" s="1"/>
  <c r="APT24" i="14" s="1"/>
  <c r="APX24" i="14" s="1"/>
  <c r="AQB24" i="14" s="1"/>
  <c r="AQF24" i="14" s="1"/>
  <c r="AQJ24" i="14" s="1"/>
  <c r="AQN24" i="14" s="1"/>
  <c r="AQR24" i="14" s="1"/>
  <c r="AQV24" i="14" s="1"/>
  <c r="AQZ24" i="14" s="1"/>
  <c r="ARD24" i="14" s="1"/>
  <c r="ARH24" i="14" s="1"/>
  <c r="ARL24" i="14" s="1"/>
  <c r="ARP24" i="14" s="1"/>
  <c r="ART24" i="14" s="1"/>
  <c r="ARX24" i="14" s="1"/>
  <c r="ASB24" i="14" s="1"/>
  <c r="ASF24" i="14" s="1"/>
  <c r="ASJ24" i="14" s="1"/>
  <c r="ASN24" i="14" s="1"/>
  <c r="ASR24" i="14" s="1"/>
  <c r="ASV24" i="14" s="1"/>
  <c r="ASZ24" i="14" s="1"/>
  <c r="ATD24" i="14" s="1"/>
  <c r="ATH24" i="14" s="1"/>
  <c r="ATL24" i="14" s="1"/>
  <c r="ATP24" i="14" s="1"/>
  <c r="ATT24" i="14" s="1"/>
  <c r="ATX24" i="14" s="1"/>
  <c r="AUB24" i="14" s="1"/>
  <c r="AUF24" i="14" s="1"/>
  <c r="AUJ24" i="14" s="1"/>
  <c r="AUN24" i="14" s="1"/>
  <c r="AUR24" i="14" s="1"/>
  <c r="AUV24" i="14" s="1"/>
  <c r="AUZ24" i="14" s="1"/>
  <c r="AVD24" i="14" s="1"/>
  <c r="AVH24" i="14" s="1"/>
  <c r="AVL24" i="14" s="1"/>
  <c r="AVP24" i="14" s="1"/>
  <c r="AVT24" i="14" s="1"/>
  <c r="AVX24" i="14" s="1"/>
  <c r="AWB24" i="14" s="1"/>
  <c r="AWF24" i="14" s="1"/>
  <c r="AWJ24" i="14" s="1"/>
  <c r="AWN24" i="14" s="1"/>
  <c r="AWR24" i="14" s="1"/>
  <c r="AWV24" i="14" s="1"/>
  <c r="AWZ24" i="14" s="1"/>
  <c r="AXD24" i="14" s="1"/>
  <c r="AXH24" i="14" s="1"/>
  <c r="AXL24" i="14" s="1"/>
  <c r="AXP24" i="14" s="1"/>
  <c r="AXT24" i="14" s="1"/>
  <c r="AXX24" i="14" s="1"/>
  <c r="AYB24" i="14" s="1"/>
  <c r="AYF24" i="14" s="1"/>
  <c r="AYJ24" i="14" s="1"/>
  <c r="AYN24" i="14" s="1"/>
  <c r="AYR24" i="14" s="1"/>
  <c r="AYV24" i="14" s="1"/>
  <c r="AYZ24" i="14" s="1"/>
  <c r="AZD24" i="14" s="1"/>
  <c r="AZH24" i="14" s="1"/>
  <c r="AZL24" i="14" s="1"/>
  <c r="AZP24" i="14" s="1"/>
  <c r="AZT24" i="14" s="1"/>
  <c r="AZX24" i="14" s="1"/>
  <c r="BAB24" i="14" s="1"/>
  <c r="BAF24" i="14" s="1"/>
  <c r="BAJ24" i="14" s="1"/>
  <c r="BAN24" i="14" s="1"/>
  <c r="BAR24" i="14" s="1"/>
  <c r="BAV24" i="14" s="1"/>
  <c r="BAZ24" i="14" s="1"/>
  <c r="BBD24" i="14" s="1"/>
  <c r="BBH24" i="14" s="1"/>
  <c r="BBL24" i="14" s="1"/>
  <c r="BBP24" i="14" s="1"/>
  <c r="BBT24" i="14" s="1"/>
  <c r="BBX24" i="14" s="1"/>
  <c r="BCB24" i="14" s="1"/>
  <c r="BCF24" i="14" s="1"/>
  <c r="BCJ24" i="14" s="1"/>
  <c r="BCN24" i="14" s="1"/>
  <c r="BCR24" i="14" s="1"/>
  <c r="BCV24" i="14" s="1"/>
  <c r="BCZ24" i="14" s="1"/>
  <c r="BDD24" i="14" s="1"/>
  <c r="BDH24" i="14" s="1"/>
  <c r="BDL24" i="14" s="1"/>
  <c r="BDP24" i="14" s="1"/>
  <c r="BDT24" i="14" s="1"/>
  <c r="BDX24" i="14" s="1"/>
  <c r="BEB24" i="14" s="1"/>
  <c r="BEF24" i="14" s="1"/>
  <c r="BEJ24" i="14" s="1"/>
  <c r="BEN24" i="14" s="1"/>
  <c r="BER24" i="14" s="1"/>
  <c r="BEV24" i="14" s="1"/>
  <c r="BEZ24" i="14" s="1"/>
  <c r="BFD24" i="14" s="1"/>
  <c r="BFH24" i="14" s="1"/>
  <c r="BFL24" i="14" s="1"/>
  <c r="BFP24" i="14" s="1"/>
  <c r="BFT24" i="14" s="1"/>
  <c r="BFX24" i="14" s="1"/>
  <c r="BGB24" i="14" s="1"/>
  <c r="BGF24" i="14" s="1"/>
  <c r="BGJ24" i="14" s="1"/>
  <c r="BGN24" i="14" s="1"/>
  <c r="BGR24" i="14" s="1"/>
  <c r="BGV24" i="14" s="1"/>
  <c r="BGZ24" i="14" s="1"/>
  <c r="BHD24" i="14" s="1"/>
  <c r="BHH24" i="14" s="1"/>
  <c r="BHL24" i="14" s="1"/>
  <c r="BHP24" i="14" s="1"/>
  <c r="BHT24" i="14" s="1"/>
  <c r="BHX24" i="14" s="1"/>
  <c r="BIB24" i="14" s="1"/>
  <c r="BIF24" i="14" s="1"/>
  <c r="BIJ24" i="14" s="1"/>
  <c r="BIN24" i="14" s="1"/>
  <c r="BIR24" i="14" s="1"/>
  <c r="BIV24" i="14" s="1"/>
  <c r="BIZ24" i="14" s="1"/>
  <c r="BJD24" i="14" s="1"/>
  <c r="BJH24" i="14" s="1"/>
  <c r="BJL24" i="14" s="1"/>
  <c r="BJP24" i="14" s="1"/>
  <c r="BJT24" i="14" s="1"/>
  <c r="BJX24" i="14" s="1"/>
  <c r="BKB24" i="14" s="1"/>
  <c r="BKF24" i="14" s="1"/>
  <c r="BKJ24" i="14" s="1"/>
  <c r="BKN24" i="14" s="1"/>
  <c r="BKR24" i="14" s="1"/>
  <c r="BKV24" i="14" s="1"/>
  <c r="BKZ24" i="14" s="1"/>
  <c r="BLD24" i="14" s="1"/>
  <c r="BLH24" i="14" s="1"/>
  <c r="BLL24" i="14" s="1"/>
  <c r="BLP24" i="14" s="1"/>
  <c r="BLT24" i="14" s="1"/>
  <c r="BLX24" i="14" s="1"/>
  <c r="BMB24" i="14" s="1"/>
  <c r="BMF24" i="14" s="1"/>
  <c r="BMJ24" i="14" s="1"/>
  <c r="BMN24" i="14" s="1"/>
  <c r="BMR24" i="14" s="1"/>
  <c r="BMV24" i="14" s="1"/>
  <c r="BMZ24" i="14" s="1"/>
  <c r="BND24" i="14" s="1"/>
  <c r="BNH24" i="14" s="1"/>
  <c r="BNL24" i="14" s="1"/>
  <c r="BNP24" i="14" s="1"/>
  <c r="BNT24" i="14" s="1"/>
  <c r="BNX24" i="14" s="1"/>
  <c r="BOB24" i="14" s="1"/>
  <c r="BOF24" i="14" s="1"/>
  <c r="BOJ24" i="14" s="1"/>
  <c r="BON24" i="14" s="1"/>
  <c r="BOR24" i="14" s="1"/>
  <c r="BOV24" i="14" s="1"/>
  <c r="BOZ24" i="14" s="1"/>
  <c r="BPD24" i="14" s="1"/>
  <c r="BPH24" i="14" s="1"/>
  <c r="BPL24" i="14" s="1"/>
  <c r="BPP24" i="14" s="1"/>
  <c r="BPT24" i="14" s="1"/>
  <c r="BPX24" i="14" s="1"/>
  <c r="BQB24" i="14" s="1"/>
  <c r="BQF24" i="14" s="1"/>
  <c r="BQJ24" i="14" s="1"/>
  <c r="BQN24" i="14" s="1"/>
  <c r="BQR24" i="14" s="1"/>
  <c r="BQV24" i="14" s="1"/>
  <c r="BQZ24" i="14" s="1"/>
  <c r="BRD24" i="14" s="1"/>
  <c r="BRH24" i="14" s="1"/>
  <c r="BRL24" i="14" s="1"/>
  <c r="BRP24" i="14" s="1"/>
  <c r="BRT24" i="14" s="1"/>
  <c r="BRX24" i="14" s="1"/>
  <c r="BSB24" i="14" s="1"/>
  <c r="BSF24" i="14" s="1"/>
  <c r="BSJ24" i="14" s="1"/>
  <c r="BSN24" i="14" s="1"/>
  <c r="BSR24" i="14" s="1"/>
  <c r="BSV24" i="14" s="1"/>
  <c r="BSZ24" i="14" s="1"/>
  <c r="BTD24" i="14" s="1"/>
  <c r="BTH24" i="14" s="1"/>
  <c r="BTL24" i="14" s="1"/>
  <c r="BTP24" i="14" s="1"/>
  <c r="BTT24" i="14" s="1"/>
  <c r="BTX24" i="14" s="1"/>
  <c r="BUB24" i="14" s="1"/>
  <c r="BUF24" i="14" s="1"/>
  <c r="BUJ24" i="14" s="1"/>
  <c r="BUN24" i="14" s="1"/>
  <c r="BUR24" i="14" s="1"/>
  <c r="BUV24" i="14" s="1"/>
  <c r="BUZ24" i="14" s="1"/>
  <c r="BVD24" i="14" s="1"/>
  <c r="BVH24" i="14" s="1"/>
  <c r="BVL24" i="14" s="1"/>
  <c r="BVP24" i="14" s="1"/>
  <c r="BVT24" i="14" s="1"/>
  <c r="BVX24" i="14" s="1"/>
  <c r="BWB24" i="14" s="1"/>
  <c r="BWF24" i="14" s="1"/>
  <c r="BWJ24" i="14" s="1"/>
  <c r="BWN24" i="14" s="1"/>
  <c r="BWR24" i="14" s="1"/>
  <c r="BWV24" i="14" s="1"/>
  <c r="BWZ24" i="14" s="1"/>
  <c r="BXD24" i="14" s="1"/>
  <c r="BXH24" i="14" s="1"/>
  <c r="BXL24" i="14" s="1"/>
  <c r="BXP24" i="14" s="1"/>
  <c r="BXT24" i="14" s="1"/>
  <c r="BXX24" i="14" s="1"/>
  <c r="BYB24" i="14" s="1"/>
  <c r="BYF24" i="14" s="1"/>
  <c r="BYJ24" i="14" s="1"/>
  <c r="BYN24" i="14" s="1"/>
  <c r="BYR24" i="14" s="1"/>
  <c r="BYV24" i="14" s="1"/>
  <c r="BYZ24" i="14" s="1"/>
  <c r="BZD24" i="14" s="1"/>
  <c r="BZH24" i="14" s="1"/>
  <c r="BZL24" i="14" s="1"/>
  <c r="BZP24" i="14" s="1"/>
  <c r="BZT24" i="14" s="1"/>
  <c r="BZX24" i="14" s="1"/>
  <c r="CAB24" i="14" s="1"/>
  <c r="CAF24" i="14" s="1"/>
  <c r="CAJ24" i="14" s="1"/>
  <c r="CAN24" i="14" s="1"/>
  <c r="CAR24" i="14" s="1"/>
  <c r="CAV24" i="14" s="1"/>
  <c r="CAZ24" i="14" s="1"/>
  <c r="CBD24" i="14" s="1"/>
  <c r="CBH24" i="14" s="1"/>
  <c r="CBL24" i="14" s="1"/>
  <c r="CBP24" i="14" s="1"/>
  <c r="CBT24" i="14" s="1"/>
  <c r="CBX24" i="14" s="1"/>
  <c r="CCB24" i="14" s="1"/>
  <c r="CCF24" i="14" s="1"/>
  <c r="CCJ24" i="14" s="1"/>
  <c r="CCN24" i="14" s="1"/>
  <c r="CCR24" i="14" s="1"/>
  <c r="CCV24" i="14" s="1"/>
  <c r="CCZ24" i="14" s="1"/>
  <c r="CDD24" i="14" s="1"/>
  <c r="CDH24" i="14" s="1"/>
  <c r="CDL24" i="14" s="1"/>
  <c r="CDP24" i="14" s="1"/>
  <c r="CDT24" i="14" s="1"/>
  <c r="CDX24" i="14" s="1"/>
  <c r="CEB24" i="14" s="1"/>
  <c r="CEF24" i="14" s="1"/>
  <c r="CEJ24" i="14" s="1"/>
  <c r="CEN24" i="14" s="1"/>
  <c r="CER24" i="14" s="1"/>
  <c r="CEV24" i="14" s="1"/>
  <c r="CEZ24" i="14" s="1"/>
  <c r="CFD24" i="14" s="1"/>
  <c r="CFH24" i="14" s="1"/>
  <c r="CFL24" i="14" s="1"/>
  <c r="CFP24" i="14" s="1"/>
  <c r="CFT24" i="14" s="1"/>
  <c r="CFX24" i="14" s="1"/>
  <c r="CGB24" i="14" s="1"/>
  <c r="CGF24" i="14" s="1"/>
  <c r="CGJ24" i="14" s="1"/>
  <c r="CGN24" i="14" s="1"/>
  <c r="CGR24" i="14" s="1"/>
  <c r="CGV24" i="14" s="1"/>
  <c r="CGZ24" i="14" s="1"/>
  <c r="CHD24" i="14" s="1"/>
  <c r="CHH24" i="14" s="1"/>
  <c r="CHL24" i="14" s="1"/>
  <c r="CHP24" i="14" s="1"/>
  <c r="CHT24" i="14" s="1"/>
  <c r="CHX24" i="14" s="1"/>
  <c r="CIB24" i="14" s="1"/>
  <c r="CIF24" i="14" s="1"/>
  <c r="CIJ24" i="14" s="1"/>
  <c r="CIN24" i="14" s="1"/>
  <c r="CIR24" i="14" s="1"/>
  <c r="CIV24" i="14" s="1"/>
  <c r="CIZ24" i="14" s="1"/>
  <c r="CJD24" i="14" s="1"/>
  <c r="CJH24" i="14" s="1"/>
  <c r="CJL24" i="14" s="1"/>
  <c r="CJP24" i="14" s="1"/>
  <c r="CJT24" i="14" s="1"/>
  <c r="CJX24" i="14" s="1"/>
  <c r="CKB24" i="14" s="1"/>
  <c r="CKF24" i="14" s="1"/>
  <c r="CKJ24" i="14" s="1"/>
  <c r="CKN24" i="14" s="1"/>
  <c r="CKR24" i="14" s="1"/>
  <c r="CKV24" i="14" s="1"/>
  <c r="CKZ24" i="14" s="1"/>
  <c r="CLD24" i="14" s="1"/>
  <c r="CLH24" i="14" s="1"/>
  <c r="CLL24" i="14" s="1"/>
  <c r="CLP24" i="14" s="1"/>
  <c r="CLT24" i="14" s="1"/>
  <c r="CLX24" i="14" s="1"/>
  <c r="CMB24" i="14" s="1"/>
  <c r="CMF24" i="14" s="1"/>
  <c r="CMJ24" i="14" s="1"/>
  <c r="CMN24" i="14" s="1"/>
  <c r="CMR24" i="14" s="1"/>
  <c r="CMV24" i="14" s="1"/>
  <c r="CMZ24" i="14" s="1"/>
  <c r="CND24" i="14" s="1"/>
  <c r="CNH24" i="14" s="1"/>
  <c r="CNL24" i="14" s="1"/>
  <c r="CNP24" i="14" s="1"/>
  <c r="CNT24" i="14" s="1"/>
  <c r="CNX24" i="14" s="1"/>
  <c r="COB24" i="14" s="1"/>
  <c r="COF24" i="14" s="1"/>
  <c r="COJ24" i="14" s="1"/>
  <c r="CON24" i="14" s="1"/>
  <c r="COR24" i="14" s="1"/>
  <c r="COV24" i="14" s="1"/>
  <c r="COZ24" i="14" s="1"/>
  <c r="CPD24" i="14" s="1"/>
  <c r="CPH24" i="14" s="1"/>
  <c r="CPL24" i="14" s="1"/>
  <c r="CPP24" i="14" s="1"/>
  <c r="CPT24" i="14" s="1"/>
  <c r="CPX24" i="14" s="1"/>
  <c r="CQB24" i="14" s="1"/>
  <c r="CQF24" i="14" s="1"/>
  <c r="CQJ24" i="14" s="1"/>
  <c r="CQN24" i="14" s="1"/>
  <c r="CQR24" i="14" s="1"/>
  <c r="CQV24" i="14" s="1"/>
  <c r="CQZ24" i="14" s="1"/>
  <c r="CRD24" i="14" s="1"/>
  <c r="CRH24" i="14" s="1"/>
  <c r="CRL24" i="14" s="1"/>
  <c r="CRP24" i="14" s="1"/>
  <c r="CRT24" i="14" s="1"/>
  <c r="CRX24" i="14" s="1"/>
  <c r="CSB24" i="14" s="1"/>
  <c r="CSF24" i="14" s="1"/>
  <c r="CSJ24" i="14" s="1"/>
  <c r="CSN24" i="14" s="1"/>
  <c r="CSR24" i="14" s="1"/>
  <c r="CSV24" i="14" s="1"/>
  <c r="CSZ24" i="14" s="1"/>
  <c r="CTD24" i="14" s="1"/>
  <c r="CTH24" i="14" s="1"/>
  <c r="CTL24" i="14" s="1"/>
  <c r="CTP24" i="14" s="1"/>
  <c r="CTT24" i="14" s="1"/>
  <c r="CTX24" i="14" s="1"/>
  <c r="CUB24" i="14" s="1"/>
  <c r="CUF24" i="14" s="1"/>
  <c r="CUJ24" i="14" s="1"/>
  <c r="CUN24" i="14" s="1"/>
  <c r="CUR24" i="14" s="1"/>
  <c r="CUV24" i="14" s="1"/>
  <c r="CUZ24" i="14" s="1"/>
  <c r="CVD24" i="14" s="1"/>
  <c r="CVH24" i="14" s="1"/>
  <c r="CVL24" i="14" s="1"/>
  <c r="CVP24" i="14" s="1"/>
  <c r="CVT24" i="14" s="1"/>
  <c r="CVX24" i="14" s="1"/>
  <c r="CWB24" i="14" s="1"/>
  <c r="CWF24" i="14" s="1"/>
  <c r="CWJ24" i="14" s="1"/>
  <c r="CWN24" i="14" s="1"/>
  <c r="CWR24" i="14" s="1"/>
  <c r="CWV24" i="14" s="1"/>
  <c r="CWZ24" i="14" s="1"/>
  <c r="CXD24" i="14" s="1"/>
  <c r="CXH24" i="14" s="1"/>
  <c r="CXL24" i="14" s="1"/>
  <c r="CXP24" i="14" s="1"/>
  <c r="CXT24" i="14" s="1"/>
  <c r="CXX24" i="14" s="1"/>
  <c r="CYB24" i="14" s="1"/>
  <c r="CYF24" i="14" s="1"/>
  <c r="CYJ24" i="14" s="1"/>
  <c r="CYN24" i="14" s="1"/>
  <c r="CYR24" i="14" s="1"/>
  <c r="CYV24" i="14" s="1"/>
  <c r="CYZ24" i="14" s="1"/>
  <c r="CZD24" i="14" s="1"/>
  <c r="CZH24" i="14" s="1"/>
  <c r="CZL24" i="14" s="1"/>
  <c r="CZP24" i="14" s="1"/>
  <c r="CZT24" i="14" s="1"/>
  <c r="CZX24" i="14" s="1"/>
  <c r="DAB24" i="14" s="1"/>
  <c r="DAF24" i="14" s="1"/>
  <c r="DAJ24" i="14" s="1"/>
  <c r="DAN24" i="14" s="1"/>
  <c r="DAR24" i="14" s="1"/>
  <c r="DAV24" i="14" s="1"/>
  <c r="DAZ24" i="14" s="1"/>
  <c r="DBD24" i="14" s="1"/>
  <c r="DBH24" i="14" s="1"/>
  <c r="DBL24" i="14" s="1"/>
  <c r="DBP24" i="14" s="1"/>
  <c r="DBT24" i="14" s="1"/>
  <c r="DBX24" i="14" s="1"/>
  <c r="DCB24" i="14" s="1"/>
  <c r="DCF24" i="14" s="1"/>
  <c r="DCJ24" i="14" s="1"/>
  <c r="DCN24" i="14" s="1"/>
  <c r="DCR24" i="14" s="1"/>
  <c r="DCV24" i="14" s="1"/>
  <c r="DCZ24" i="14" s="1"/>
  <c r="DDD24" i="14" s="1"/>
  <c r="DDH24" i="14" s="1"/>
  <c r="DDL24" i="14" s="1"/>
  <c r="DDP24" i="14" s="1"/>
  <c r="DDT24" i="14" s="1"/>
  <c r="DDX24" i="14" s="1"/>
  <c r="DEB24" i="14" s="1"/>
  <c r="DEF24" i="14" s="1"/>
  <c r="DEJ24" i="14" s="1"/>
  <c r="DEN24" i="14" s="1"/>
  <c r="DER24" i="14" s="1"/>
  <c r="DEV24" i="14" s="1"/>
  <c r="DEZ24" i="14" s="1"/>
  <c r="DFD24" i="14" s="1"/>
  <c r="DFH24" i="14" s="1"/>
  <c r="DFL24" i="14" s="1"/>
  <c r="DFP24" i="14" s="1"/>
  <c r="DFT24" i="14" s="1"/>
  <c r="DFX24" i="14" s="1"/>
  <c r="DGB24" i="14" s="1"/>
  <c r="DGF24" i="14" s="1"/>
  <c r="DGJ24" i="14" s="1"/>
  <c r="DGN24" i="14" s="1"/>
  <c r="DGR24" i="14" s="1"/>
  <c r="DGV24" i="14" s="1"/>
  <c r="DGZ24" i="14" s="1"/>
  <c r="DHD24" i="14" s="1"/>
  <c r="DHH24" i="14" s="1"/>
  <c r="DHL24" i="14" s="1"/>
  <c r="DHP24" i="14" s="1"/>
  <c r="DHT24" i="14" s="1"/>
  <c r="DHX24" i="14" s="1"/>
  <c r="DIB24" i="14" s="1"/>
  <c r="DIF24" i="14" s="1"/>
  <c r="DIJ24" i="14" s="1"/>
  <c r="DIN24" i="14" s="1"/>
  <c r="DIR24" i="14" s="1"/>
  <c r="DIV24" i="14" s="1"/>
  <c r="DIZ24" i="14" s="1"/>
  <c r="DJD24" i="14" s="1"/>
  <c r="DJH24" i="14" s="1"/>
  <c r="DJL24" i="14" s="1"/>
  <c r="DJP24" i="14" s="1"/>
  <c r="DJT24" i="14" s="1"/>
  <c r="DJX24" i="14" s="1"/>
  <c r="DKB24" i="14" s="1"/>
  <c r="DKF24" i="14" s="1"/>
  <c r="DKJ24" i="14" s="1"/>
  <c r="DKN24" i="14" s="1"/>
  <c r="DKR24" i="14" s="1"/>
  <c r="DKV24" i="14" s="1"/>
  <c r="DKZ24" i="14" s="1"/>
  <c r="DLD24" i="14" s="1"/>
  <c r="DLH24" i="14" s="1"/>
  <c r="DLL24" i="14" s="1"/>
  <c r="DLP24" i="14" s="1"/>
  <c r="DLT24" i="14" s="1"/>
  <c r="DLX24" i="14" s="1"/>
  <c r="DMB24" i="14" s="1"/>
  <c r="DMF24" i="14" s="1"/>
  <c r="DMJ24" i="14" s="1"/>
  <c r="DMN24" i="14" s="1"/>
  <c r="DMR24" i="14" s="1"/>
  <c r="DMV24" i="14" s="1"/>
  <c r="DMZ24" i="14" s="1"/>
  <c r="DND24" i="14" s="1"/>
  <c r="DNH24" i="14" s="1"/>
  <c r="DNL24" i="14" s="1"/>
  <c r="DNP24" i="14" s="1"/>
  <c r="DNT24" i="14" s="1"/>
  <c r="DNX24" i="14" s="1"/>
  <c r="DOB24" i="14" s="1"/>
  <c r="DOF24" i="14" s="1"/>
  <c r="DOJ24" i="14" s="1"/>
  <c r="DON24" i="14" s="1"/>
  <c r="DOR24" i="14" s="1"/>
  <c r="DOV24" i="14" s="1"/>
  <c r="DOZ24" i="14" s="1"/>
  <c r="DPD24" i="14" s="1"/>
  <c r="DPH24" i="14" s="1"/>
  <c r="DPL24" i="14" s="1"/>
  <c r="DPP24" i="14" s="1"/>
  <c r="DPT24" i="14" s="1"/>
  <c r="DPX24" i="14" s="1"/>
  <c r="DQB24" i="14" s="1"/>
  <c r="DQF24" i="14" s="1"/>
  <c r="DQJ24" i="14" s="1"/>
  <c r="DQN24" i="14" s="1"/>
  <c r="DQR24" i="14" s="1"/>
  <c r="DQV24" i="14" s="1"/>
  <c r="DQZ24" i="14" s="1"/>
  <c r="DRD24" i="14" s="1"/>
  <c r="DRH24" i="14" s="1"/>
  <c r="DRL24" i="14" s="1"/>
  <c r="DRP24" i="14" s="1"/>
  <c r="DRT24" i="14" s="1"/>
  <c r="DRX24" i="14" s="1"/>
  <c r="DSB24" i="14" s="1"/>
  <c r="DSF24" i="14" s="1"/>
  <c r="DSJ24" i="14" s="1"/>
  <c r="DSN24" i="14" s="1"/>
  <c r="DSR24" i="14" s="1"/>
  <c r="DSV24" i="14" s="1"/>
  <c r="DSZ24" i="14" s="1"/>
  <c r="DTD24" i="14" s="1"/>
  <c r="DTH24" i="14" s="1"/>
  <c r="DTL24" i="14" s="1"/>
  <c r="DTP24" i="14" s="1"/>
  <c r="DTT24" i="14" s="1"/>
  <c r="DTX24" i="14" s="1"/>
  <c r="DUB24" i="14" s="1"/>
  <c r="DUF24" i="14" s="1"/>
  <c r="DUJ24" i="14" s="1"/>
  <c r="DUN24" i="14" s="1"/>
  <c r="DUR24" i="14" s="1"/>
  <c r="DUV24" i="14" s="1"/>
  <c r="DUZ24" i="14" s="1"/>
  <c r="DVD24" i="14" s="1"/>
  <c r="DVH24" i="14" s="1"/>
  <c r="DVL24" i="14" s="1"/>
  <c r="DVP24" i="14" s="1"/>
  <c r="DVT24" i="14" s="1"/>
  <c r="DVX24" i="14" s="1"/>
  <c r="DWB24" i="14" s="1"/>
  <c r="DWF24" i="14" s="1"/>
  <c r="DWJ24" i="14" s="1"/>
  <c r="DWN24" i="14" s="1"/>
  <c r="DWR24" i="14" s="1"/>
  <c r="DWV24" i="14" s="1"/>
  <c r="DWZ24" i="14" s="1"/>
  <c r="DXD24" i="14" s="1"/>
  <c r="DXH24" i="14" s="1"/>
  <c r="DXL24" i="14" s="1"/>
  <c r="DXP24" i="14" s="1"/>
  <c r="DXT24" i="14" s="1"/>
  <c r="DXX24" i="14" s="1"/>
  <c r="DYB24" i="14" s="1"/>
  <c r="DYF24" i="14" s="1"/>
  <c r="DYJ24" i="14" s="1"/>
  <c r="DYN24" i="14" s="1"/>
  <c r="DYR24" i="14" s="1"/>
  <c r="DYV24" i="14" s="1"/>
  <c r="DYZ24" i="14" s="1"/>
  <c r="DZD24" i="14" s="1"/>
  <c r="DZH24" i="14" s="1"/>
  <c r="DZL24" i="14" s="1"/>
  <c r="DZP24" i="14" s="1"/>
  <c r="DZT24" i="14" s="1"/>
  <c r="DZX24" i="14" s="1"/>
  <c r="EAB24" i="14" s="1"/>
  <c r="EAF24" i="14" s="1"/>
  <c r="EAJ24" i="14" s="1"/>
  <c r="EAN24" i="14" s="1"/>
  <c r="EAR24" i="14" s="1"/>
  <c r="EAV24" i="14" s="1"/>
  <c r="EAZ24" i="14" s="1"/>
  <c r="EBD24" i="14" s="1"/>
  <c r="EBH24" i="14" s="1"/>
  <c r="EBL24" i="14" s="1"/>
  <c r="EBP24" i="14" s="1"/>
  <c r="EBT24" i="14" s="1"/>
  <c r="EBX24" i="14" s="1"/>
  <c r="ECB24" i="14" s="1"/>
  <c r="ECF24" i="14" s="1"/>
  <c r="ECJ24" i="14" s="1"/>
  <c r="ECN24" i="14" s="1"/>
  <c r="ECR24" i="14" s="1"/>
  <c r="ECV24" i="14" s="1"/>
  <c r="ECZ24" i="14" s="1"/>
  <c r="EDD24" i="14" s="1"/>
  <c r="EDH24" i="14" s="1"/>
  <c r="EDL24" i="14" s="1"/>
  <c r="EDP24" i="14" s="1"/>
  <c r="EDT24" i="14" s="1"/>
  <c r="EDX24" i="14" s="1"/>
  <c r="EEB24" i="14" s="1"/>
  <c r="EEF24" i="14" s="1"/>
  <c r="EEJ24" i="14" s="1"/>
  <c r="EEN24" i="14" s="1"/>
  <c r="EER24" i="14" s="1"/>
  <c r="EEV24" i="14" s="1"/>
  <c r="EEZ24" i="14" s="1"/>
  <c r="EFD24" i="14" s="1"/>
  <c r="EFH24" i="14" s="1"/>
  <c r="EFL24" i="14" s="1"/>
  <c r="EFP24" i="14" s="1"/>
  <c r="EFT24" i="14" s="1"/>
  <c r="EFX24" i="14" s="1"/>
  <c r="EGB24" i="14" s="1"/>
  <c r="EGF24" i="14" s="1"/>
  <c r="EGJ24" i="14" s="1"/>
  <c r="EGN24" i="14" s="1"/>
  <c r="EGR24" i="14" s="1"/>
  <c r="EGV24" i="14" s="1"/>
  <c r="EGZ24" i="14" s="1"/>
  <c r="EHD24" i="14" s="1"/>
  <c r="EHH24" i="14" s="1"/>
  <c r="EHL24" i="14" s="1"/>
  <c r="EHP24" i="14" s="1"/>
  <c r="EHT24" i="14" s="1"/>
  <c r="EHX24" i="14" s="1"/>
  <c r="EIB24" i="14" s="1"/>
  <c r="EIF24" i="14" s="1"/>
  <c r="EIJ24" i="14" s="1"/>
  <c r="EIN24" i="14" s="1"/>
  <c r="EIR24" i="14" s="1"/>
  <c r="EIV24" i="14" s="1"/>
  <c r="EIZ24" i="14" s="1"/>
  <c r="EJD24" i="14" s="1"/>
  <c r="EJH24" i="14" s="1"/>
  <c r="EJL24" i="14" s="1"/>
  <c r="EJP24" i="14" s="1"/>
  <c r="EJT24" i="14" s="1"/>
  <c r="EJX24" i="14" s="1"/>
  <c r="EKB24" i="14" s="1"/>
  <c r="EKF24" i="14" s="1"/>
  <c r="EKJ24" i="14" s="1"/>
  <c r="EKN24" i="14" s="1"/>
  <c r="EKR24" i="14" s="1"/>
  <c r="EKV24" i="14" s="1"/>
  <c r="EKZ24" i="14" s="1"/>
  <c r="ELD24" i="14" s="1"/>
  <c r="ELH24" i="14" s="1"/>
  <c r="ELL24" i="14" s="1"/>
  <c r="ELP24" i="14" s="1"/>
  <c r="ELT24" i="14" s="1"/>
  <c r="ELX24" i="14" s="1"/>
  <c r="EMB24" i="14" s="1"/>
  <c r="EMF24" i="14" s="1"/>
  <c r="EMJ24" i="14" s="1"/>
  <c r="EMN24" i="14" s="1"/>
  <c r="EMR24" i="14" s="1"/>
  <c r="EMV24" i="14" s="1"/>
  <c r="EMZ24" i="14" s="1"/>
  <c r="END24" i="14" s="1"/>
  <c r="ENH24" i="14" s="1"/>
  <c r="ENL24" i="14" s="1"/>
  <c r="ENP24" i="14" s="1"/>
  <c r="ENT24" i="14" s="1"/>
  <c r="ENX24" i="14" s="1"/>
  <c r="EOB24" i="14" s="1"/>
  <c r="EOF24" i="14" s="1"/>
  <c r="EOJ24" i="14" s="1"/>
  <c r="EON24" i="14" s="1"/>
  <c r="EOR24" i="14" s="1"/>
  <c r="EOV24" i="14" s="1"/>
  <c r="EOZ24" i="14" s="1"/>
  <c r="EPD24" i="14" s="1"/>
  <c r="EPH24" i="14" s="1"/>
  <c r="EPL24" i="14" s="1"/>
  <c r="EPP24" i="14" s="1"/>
  <c r="EPT24" i="14" s="1"/>
  <c r="EPX24" i="14" s="1"/>
  <c r="EQB24" i="14" s="1"/>
  <c r="EQF24" i="14" s="1"/>
  <c r="EQJ24" i="14" s="1"/>
  <c r="EQN24" i="14" s="1"/>
  <c r="EQR24" i="14" s="1"/>
  <c r="EQV24" i="14" s="1"/>
  <c r="EQZ24" i="14" s="1"/>
  <c r="ERD24" i="14" s="1"/>
  <c r="ERH24" i="14" s="1"/>
  <c r="ERL24" i="14" s="1"/>
  <c r="ERP24" i="14" s="1"/>
  <c r="ERT24" i="14" s="1"/>
  <c r="ERX24" i="14" s="1"/>
  <c r="ESB24" i="14" s="1"/>
  <c r="ESF24" i="14" s="1"/>
  <c r="ESJ24" i="14" s="1"/>
  <c r="ESN24" i="14" s="1"/>
  <c r="ESR24" i="14" s="1"/>
  <c r="ESV24" i="14" s="1"/>
  <c r="ESZ24" i="14" s="1"/>
  <c r="ETD24" i="14" s="1"/>
  <c r="ETH24" i="14" s="1"/>
  <c r="ETL24" i="14" s="1"/>
  <c r="ETP24" i="14" s="1"/>
  <c r="ETT24" i="14" s="1"/>
  <c r="ETX24" i="14" s="1"/>
  <c r="EUB24" i="14" s="1"/>
  <c r="EUF24" i="14" s="1"/>
  <c r="EUJ24" i="14" s="1"/>
  <c r="EUN24" i="14" s="1"/>
  <c r="EUR24" i="14" s="1"/>
  <c r="EUV24" i="14" s="1"/>
  <c r="EUZ24" i="14" s="1"/>
  <c r="EVD24" i="14" s="1"/>
  <c r="EVH24" i="14" s="1"/>
  <c r="EVL24" i="14" s="1"/>
  <c r="EVP24" i="14" s="1"/>
  <c r="EVT24" i="14" s="1"/>
  <c r="EVX24" i="14" s="1"/>
  <c r="EWB24" i="14" s="1"/>
  <c r="EWF24" i="14" s="1"/>
  <c r="EWJ24" i="14" s="1"/>
  <c r="EWN24" i="14" s="1"/>
  <c r="EWR24" i="14" s="1"/>
  <c r="EWV24" i="14" s="1"/>
  <c r="EWZ24" i="14" s="1"/>
  <c r="EXD24" i="14" s="1"/>
  <c r="EXH24" i="14" s="1"/>
  <c r="EXL24" i="14" s="1"/>
  <c r="EXP24" i="14" s="1"/>
  <c r="EXT24" i="14" s="1"/>
  <c r="EXX24" i="14" s="1"/>
  <c r="EYB24" i="14" s="1"/>
  <c r="EYF24" i="14" s="1"/>
  <c r="EYJ24" i="14" s="1"/>
  <c r="EYN24" i="14" s="1"/>
  <c r="EYR24" i="14" s="1"/>
  <c r="EYV24" i="14" s="1"/>
  <c r="EYZ24" i="14" s="1"/>
  <c r="EZD24" i="14" s="1"/>
  <c r="EZH24" i="14" s="1"/>
  <c r="EZL24" i="14" s="1"/>
  <c r="EZP24" i="14" s="1"/>
  <c r="EZT24" i="14" s="1"/>
  <c r="EZX24" i="14" s="1"/>
  <c r="FAB24" i="14" s="1"/>
  <c r="FAF24" i="14" s="1"/>
  <c r="FAJ24" i="14" s="1"/>
  <c r="FAN24" i="14" s="1"/>
  <c r="FAR24" i="14" s="1"/>
  <c r="FAV24" i="14" s="1"/>
  <c r="FAZ24" i="14" s="1"/>
  <c r="FBD24" i="14" s="1"/>
  <c r="FBH24" i="14" s="1"/>
  <c r="FBL24" i="14" s="1"/>
  <c r="FBP24" i="14" s="1"/>
  <c r="FBT24" i="14" s="1"/>
  <c r="FBX24" i="14" s="1"/>
  <c r="FCB24" i="14" s="1"/>
  <c r="FCF24" i="14" s="1"/>
  <c r="FCJ24" i="14" s="1"/>
  <c r="FCN24" i="14" s="1"/>
  <c r="FCR24" i="14" s="1"/>
  <c r="FCV24" i="14" s="1"/>
  <c r="FCZ24" i="14" s="1"/>
  <c r="FDD24" i="14" s="1"/>
  <c r="FDH24" i="14" s="1"/>
  <c r="FDL24" i="14" s="1"/>
  <c r="FDP24" i="14" s="1"/>
  <c r="FDT24" i="14" s="1"/>
  <c r="FDX24" i="14" s="1"/>
  <c r="FEB24" i="14" s="1"/>
  <c r="FEF24" i="14" s="1"/>
  <c r="FEJ24" i="14" s="1"/>
  <c r="FEN24" i="14" s="1"/>
  <c r="FER24" i="14" s="1"/>
  <c r="FEV24" i="14" s="1"/>
  <c r="FEZ24" i="14" s="1"/>
  <c r="FFD24" i="14" s="1"/>
  <c r="FFH24" i="14" s="1"/>
  <c r="FFL24" i="14" s="1"/>
  <c r="FFP24" i="14" s="1"/>
  <c r="FFT24" i="14" s="1"/>
  <c r="FFX24" i="14" s="1"/>
  <c r="FGB24" i="14" s="1"/>
  <c r="FGF24" i="14" s="1"/>
  <c r="FGJ24" i="14" s="1"/>
  <c r="FGN24" i="14" s="1"/>
  <c r="FGR24" i="14" s="1"/>
  <c r="FGV24" i="14" s="1"/>
  <c r="FGZ24" i="14" s="1"/>
  <c r="FHD24" i="14" s="1"/>
  <c r="FHH24" i="14" s="1"/>
  <c r="FHL24" i="14" s="1"/>
  <c r="FHP24" i="14" s="1"/>
  <c r="FHT24" i="14" s="1"/>
  <c r="FHX24" i="14" s="1"/>
  <c r="FIB24" i="14" s="1"/>
  <c r="FIF24" i="14" s="1"/>
  <c r="FIJ24" i="14" s="1"/>
  <c r="FIN24" i="14" s="1"/>
  <c r="FIR24" i="14" s="1"/>
  <c r="FIV24" i="14" s="1"/>
  <c r="FIZ24" i="14" s="1"/>
  <c r="FJD24" i="14" s="1"/>
  <c r="FJH24" i="14" s="1"/>
  <c r="FJL24" i="14" s="1"/>
  <c r="FJP24" i="14" s="1"/>
  <c r="FJT24" i="14" s="1"/>
  <c r="FJX24" i="14" s="1"/>
  <c r="FKB24" i="14" s="1"/>
  <c r="FKF24" i="14" s="1"/>
  <c r="FKJ24" i="14" s="1"/>
  <c r="FKN24" i="14" s="1"/>
  <c r="FKR24" i="14" s="1"/>
  <c r="FKV24" i="14" s="1"/>
  <c r="FKZ24" i="14" s="1"/>
  <c r="FLD24" i="14" s="1"/>
  <c r="FLH24" i="14" s="1"/>
  <c r="FLL24" i="14" s="1"/>
  <c r="FLP24" i="14" s="1"/>
  <c r="FLT24" i="14" s="1"/>
  <c r="FLX24" i="14" s="1"/>
  <c r="FMB24" i="14" s="1"/>
  <c r="FMF24" i="14" s="1"/>
  <c r="FMJ24" i="14" s="1"/>
  <c r="FMN24" i="14" s="1"/>
  <c r="FMR24" i="14" s="1"/>
  <c r="FMV24" i="14" s="1"/>
  <c r="FMZ24" i="14" s="1"/>
  <c r="FND24" i="14" s="1"/>
  <c r="FNH24" i="14" s="1"/>
  <c r="FNL24" i="14" s="1"/>
  <c r="FNP24" i="14" s="1"/>
  <c r="FNT24" i="14" s="1"/>
  <c r="FNX24" i="14" s="1"/>
  <c r="FOB24" i="14" s="1"/>
  <c r="FOF24" i="14" s="1"/>
  <c r="FOJ24" i="14" s="1"/>
  <c r="FON24" i="14" s="1"/>
  <c r="FOR24" i="14" s="1"/>
  <c r="FOV24" i="14" s="1"/>
  <c r="FOZ24" i="14" s="1"/>
  <c r="FPD24" i="14" s="1"/>
  <c r="FPH24" i="14" s="1"/>
  <c r="FPL24" i="14" s="1"/>
  <c r="FPP24" i="14" s="1"/>
  <c r="FPT24" i="14" s="1"/>
  <c r="FPX24" i="14" s="1"/>
  <c r="FQB24" i="14" s="1"/>
  <c r="FQF24" i="14" s="1"/>
  <c r="FQJ24" i="14" s="1"/>
  <c r="FQN24" i="14" s="1"/>
  <c r="FQR24" i="14" s="1"/>
  <c r="FQV24" i="14" s="1"/>
  <c r="FQZ24" i="14" s="1"/>
  <c r="FRD24" i="14" s="1"/>
  <c r="FRH24" i="14" s="1"/>
  <c r="FRL24" i="14" s="1"/>
  <c r="FRP24" i="14" s="1"/>
  <c r="FRT24" i="14" s="1"/>
  <c r="FRX24" i="14" s="1"/>
  <c r="FSB24" i="14" s="1"/>
  <c r="FSF24" i="14" s="1"/>
  <c r="FSJ24" i="14" s="1"/>
  <c r="FSN24" i="14" s="1"/>
  <c r="FSR24" i="14" s="1"/>
  <c r="FSV24" i="14" s="1"/>
  <c r="FSZ24" i="14" s="1"/>
  <c r="FTD24" i="14" s="1"/>
  <c r="FTH24" i="14" s="1"/>
  <c r="FTL24" i="14" s="1"/>
  <c r="FTP24" i="14" s="1"/>
  <c r="FTT24" i="14" s="1"/>
  <c r="FTX24" i="14" s="1"/>
  <c r="FUB24" i="14" s="1"/>
  <c r="FUF24" i="14" s="1"/>
  <c r="FUJ24" i="14" s="1"/>
  <c r="FUN24" i="14" s="1"/>
  <c r="FUR24" i="14" s="1"/>
  <c r="FUV24" i="14" s="1"/>
  <c r="FUZ24" i="14" s="1"/>
  <c r="FVD24" i="14" s="1"/>
  <c r="FVH24" i="14" s="1"/>
  <c r="FVL24" i="14" s="1"/>
  <c r="FVP24" i="14" s="1"/>
  <c r="FVT24" i="14" s="1"/>
  <c r="FVX24" i="14" s="1"/>
  <c r="FWB24" i="14" s="1"/>
  <c r="FWF24" i="14" s="1"/>
  <c r="FWJ24" i="14" s="1"/>
  <c r="FWN24" i="14" s="1"/>
  <c r="FWR24" i="14" s="1"/>
  <c r="FWV24" i="14" s="1"/>
  <c r="FWZ24" i="14" s="1"/>
  <c r="FXD24" i="14" s="1"/>
  <c r="FXH24" i="14" s="1"/>
  <c r="FXL24" i="14" s="1"/>
  <c r="FXP24" i="14" s="1"/>
  <c r="FXT24" i="14" s="1"/>
  <c r="FXX24" i="14" s="1"/>
  <c r="FYB24" i="14" s="1"/>
  <c r="FYF24" i="14" s="1"/>
  <c r="FYJ24" i="14" s="1"/>
  <c r="FYN24" i="14" s="1"/>
  <c r="FYR24" i="14" s="1"/>
  <c r="FYV24" i="14" s="1"/>
  <c r="FYZ24" i="14" s="1"/>
  <c r="FZD24" i="14" s="1"/>
  <c r="FZH24" i="14" s="1"/>
  <c r="FZL24" i="14" s="1"/>
  <c r="FZP24" i="14" s="1"/>
  <c r="FZT24" i="14" s="1"/>
  <c r="FZX24" i="14" s="1"/>
  <c r="GAB24" i="14" s="1"/>
  <c r="GAF24" i="14" s="1"/>
  <c r="GAJ24" i="14" s="1"/>
  <c r="GAN24" i="14" s="1"/>
  <c r="GAR24" i="14" s="1"/>
  <c r="GAV24" i="14" s="1"/>
  <c r="GAZ24" i="14" s="1"/>
  <c r="GBD24" i="14" s="1"/>
  <c r="GBH24" i="14" s="1"/>
  <c r="GBL24" i="14" s="1"/>
  <c r="GBP24" i="14" s="1"/>
  <c r="GBT24" i="14" s="1"/>
  <c r="GBX24" i="14" s="1"/>
  <c r="GCB24" i="14" s="1"/>
  <c r="GCF24" i="14" s="1"/>
  <c r="GCJ24" i="14" s="1"/>
  <c r="GCN24" i="14" s="1"/>
  <c r="GCR24" i="14" s="1"/>
  <c r="GCV24" i="14" s="1"/>
  <c r="GCZ24" i="14" s="1"/>
  <c r="GDD24" i="14" s="1"/>
  <c r="GDH24" i="14" s="1"/>
  <c r="GDL24" i="14" s="1"/>
  <c r="GDP24" i="14" s="1"/>
  <c r="GDT24" i="14" s="1"/>
  <c r="GDX24" i="14" s="1"/>
  <c r="GEB24" i="14" s="1"/>
  <c r="GEF24" i="14" s="1"/>
  <c r="GEJ24" i="14" s="1"/>
  <c r="GEN24" i="14" s="1"/>
  <c r="GER24" i="14" s="1"/>
  <c r="GEV24" i="14" s="1"/>
  <c r="GEZ24" i="14" s="1"/>
  <c r="GFD24" i="14" s="1"/>
  <c r="GFH24" i="14" s="1"/>
  <c r="GFL24" i="14" s="1"/>
  <c r="GFP24" i="14" s="1"/>
  <c r="GFT24" i="14" s="1"/>
  <c r="GFX24" i="14" s="1"/>
  <c r="GGB24" i="14" s="1"/>
  <c r="GGF24" i="14" s="1"/>
  <c r="GGJ24" i="14" s="1"/>
  <c r="GGN24" i="14" s="1"/>
  <c r="GGR24" i="14" s="1"/>
  <c r="GGV24" i="14" s="1"/>
  <c r="GGZ24" i="14" s="1"/>
  <c r="GHD24" i="14" s="1"/>
  <c r="GHH24" i="14" s="1"/>
  <c r="GHL24" i="14" s="1"/>
  <c r="GHP24" i="14" s="1"/>
  <c r="GHT24" i="14" s="1"/>
  <c r="GHX24" i="14" s="1"/>
  <c r="GIB24" i="14" s="1"/>
  <c r="GIF24" i="14" s="1"/>
  <c r="GIJ24" i="14" s="1"/>
  <c r="GIN24" i="14" s="1"/>
  <c r="GIR24" i="14" s="1"/>
  <c r="GIV24" i="14" s="1"/>
  <c r="GIZ24" i="14" s="1"/>
  <c r="GJD24" i="14" s="1"/>
  <c r="GJH24" i="14" s="1"/>
  <c r="GJL24" i="14" s="1"/>
  <c r="GJP24" i="14" s="1"/>
  <c r="GJT24" i="14" s="1"/>
  <c r="GJX24" i="14" s="1"/>
  <c r="GKB24" i="14" s="1"/>
  <c r="GKF24" i="14" s="1"/>
  <c r="GKJ24" i="14" s="1"/>
  <c r="GKN24" i="14" s="1"/>
  <c r="GKR24" i="14" s="1"/>
  <c r="GKV24" i="14" s="1"/>
  <c r="GKZ24" i="14" s="1"/>
  <c r="GLD24" i="14" s="1"/>
  <c r="GLH24" i="14" s="1"/>
  <c r="GLL24" i="14" s="1"/>
  <c r="GLP24" i="14" s="1"/>
  <c r="GLT24" i="14" s="1"/>
  <c r="GLX24" i="14" s="1"/>
  <c r="GMB24" i="14" s="1"/>
  <c r="GMF24" i="14" s="1"/>
  <c r="GMJ24" i="14" s="1"/>
  <c r="GMN24" i="14" s="1"/>
  <c r="GMR24" i="14" s="1"/>
  <c r="GMV24" i="14" s="1"/>
  <c r="GMZ24" i="14" s="1"/>
  <c r="GND24" i="14" s="1"/>
  <c r="GNH24" i="14" s="1"/>
  <c r="GNL24" i="14" s="1"/>
  <c r="GNP24" i="14" s="1"/>
  <c r="GNT24" i="14" s="1"/>
  <c r="GNX24" i="14" s="1"/>
  <c r="GOB24" i="14" s="1"/>
  <c r="GOF24" i="14" s="1"/>
  <c r="GOJ24" i="14" s="1"/>
  <c r="GON24" i="14" s="1"/>
  <c r="GOR24" i="14" s="1"/>
  <c r="GOV24" i="14" s="1"/>
  <c r="GOZ24" i="14" s="1"/>
  <c r="GPD24" i="14" s="1"/>
  <c r="GPH24" i="14" s="1"/>
  <c r="GPL24" i="14" s="1"/>
  <c r="GPP24" i="14" s="1"/>
  <c r="GPT24" i="14" s="1"/>
  <c r="GPX24" i="14" s="1"/>
  <c r="GQB24" i="14" s="1"/>
  <c r="GQF24" i="14" s="1"/>
  <c r="GQJ24" i="14" s="1"/>
  <c r="GQN24" i="14" s="1"/>
  <c r="GQR24" i="14" s="1"/>
  <c r="GQV24" i="14" s="1"/>
  <c r="GQZ24" i="14" s="1"/>
  <c r="GRD24" i="14" s="1"/>
  <c r="GRH24" i="14" s="1"/>
  <c r="GRL24" i="14" s="1"/>
  <c r="GRP24" i="14" s="1"/>
  <c r="GRT24" i="14" s="1"/>
  <c r="GRX24" i="14" s="1"/>
  <c r="GSB24" i="14" s="1"/>
  <c r="GSF24" i="14" s="1"/>
  <c r="GSJ24" i="14" s="1"/>
  <c r="GSN24" i="14" s="1"/>
  <c r="GSR24" i="14" s="1"/>
  <c r="GSV24" i="14" s="1"/>
  <c r="GSZ24" i="14" s="1"/>
  <c r="GTD24" i="14" s="1"/>
  <c r="GTH24" i="14" s="1"/>
  <c r="GTL24" i="14" s="1"/>
  <c r="GTP24" i="14" s="1"/>
  <c r="GTT24" i="14" s="1"/>
  <c r="GTX24" i="14" s="1"/>
  <c r="GUB24" i="14" s="1"/>
  <c r="GUF24" i="14" s="1"/>
  <c r="GUJ24" i="14" s="1"/>
  <c r="GUN24" i="14" s="1"/>
  <c r="GUR24" i="14" s="1"/>
  <c r="GUV24" i="14" s="1"/>
  <c r="GUZ24" i="14" s="1"/>
  <c r="GVD24" i="14" s="1"/>
  <c r="GVH24" i="14" s="1"/>
  <c r="GVL24" i="14" s="1"/>
  <c r="GVP24" i="14" s="1"/>
  <c r="GVT24" i="14" s="1"/>
  <c r="GVX24" i="14" s="1"/>
  <c r="GWB24" i="14" s="1"/>
  <c r="GWF24" i="14" s="1"/>
  <c r="GWJ24" i="14" s="1"/>
  <c r="GWN24" i="14" s="1"/>
  <c r="GWR24" i="14" s="1"/>
  <c r="GWV24" i="14" s="1"/>
  <c r="GWZ24" i="14" s="1"/>
  <c r="GXD24" i="14" s="1"/>
  <c r="GXH24" i="14" s="1"/>
  <c r="GXL24" i="14" s="1"/>
  <c r="GXP24" i="14" s="1"/>
  <c r="GXT24" i="14" s="1"/>
  <c r="GXX24" i="14" s="1"/>
  <c r="GYB24" i="14" s="1"/>
  <c r="GYF24" i="14" s="1"/>
  <c r="GYJ24" i="14" s="1"/>
  <c r="GYN24" i="14" s="1"/>
  <c r="GYR24" i="14" s="1"/>
  <c r="GYV24" i="14" s="1"/>
  <c r="GYZ24" i="14" s="1"/>
  <c r="GZD24" i="14" s="1"/>
  <c r="GZH24" i="14" s="1"/>
  <c r="GZL24" i="14" s="1"/>
  <c r="GZP24" i="14" s="1"/>
  <c r="GZT24" i="14" s="1"/>
  <c r="GZX24" i="14" s="1"/>
  <c r="HAB24" i="14" s="1"/>
  <c r="HAF24" i="14" s="1"/>
  <c r="HAJ24" i="14" s="1"/>
  <c r="HAN24" i="14" s="1"/>
  <c r="HAR24" i="14" s="1"/>
  <c r="HAV24" i="14" s="1"/>
  <c r="HAZ24" i="14" s="1"/>
  <c r="HBD24" i="14" s="1"/>
  <c r="HBH24" i="14" s="1"/>
  <c r="HBL24" i="14" s="1"/>
  <c r="HBP24" i="14" s="1"/>
  <c r="HBT24" i="14" s="1"/>
  <c r="HBX24" i="14" s="1"/>
  <c r="HCB24" i="14" s="1"/>
  <c r="HCF24" i="14" s="1"/>
  <c r="HCJ24" i="14" s="1"/>
  <c r="HCN24" i="14" s="1"/>
  <c r="HCR24" i="14" s="1"/>
  <c r="HCV24" i="14" s="1"/>
  <c r="HCZ24" i="14" s="1"/>
  <c r="HDD24" i="14" s="1"/>
  <c r="HDH24" i="14" s="1"/>
  <c r="HDL24" i="14" s="1"/>
  <c r="HDP24" i="14" s="1"/>
  <c r="HDT24" i="14" s="1"/>
  <c r="HDX24" i="14" s="1"/>
  <c r="HEB24" i="14" s="1"/>
  <c r="HEF24" i="14" s="1"/>
  <c r="HEJ24" i="14" s="1"/>
  <c r="HEN24" i="14" s="1"/>
  <c r="HER24" i="14" s="1"/>
  <c r="HEV24" i="14" s="1"/>
  <c r="HEZ24" i="14" s="1"/>
  <c r="HFD24" i="14" s="1"/>
  <c r="HFH24" i="14" s="1"/>
  <c r="HFL24" i="14" s="1"/>
  <c r="HFP24" i="14" s="1"/>
  <c r="HFT24" i="14" s="1"/>
  <c r="HFX24" i="14" s="1"/>
  <c r="HGB24" i="14" s="1"/>
  <c r="HGF24" i="14" s="1"/>
  <c r="HGJ24" i="14" s="1"/>
  <c r="HGN24" i="14" s="1"/>
  <c r="HGR24" i="14" s="1"/>
  <c r="HGV24" i="14" s="1"/>
  <c r="HGZ24" i="14" s="1"/>
  <c r="HHD24" i="14" s="1"/>
  <c r="HHH24" i="14" s="1"/>
  <c r="HHL24" i="14" s="1"/>
  <c r="HHP24" i="14" s="1"/>
  <c r="HHT24" i="14" s="1"/>
  <c r="HHX24" i="14" s="1"/>
  <c r="HIB24" i="14" s="1"/>
  <c r="HIF24" i="14" s="1"/>
  <c r="HIJ24" i="14" s="1"/>
  <c r="HIN24" i="14" s="1"/>
  <c r="HIR24" i="14" s="1"/>
  <c r="HIV24" i="14" s="1"/>
  <c r="HIZ24" i="14" s="1"/>
  <c r="HJD24" i="14" s="1"/>
  <c r="HJH24" i="14" s="1"/>
  <c r="HJL24" i="14" s="1"/>
  <c r="HJP24" i="14" s="1"/>
  <c r="HJT24" i="14" s="1"/>
  <c r="HJX24" i="14" s="1"/>
  <c r="HKB24" i="14" s="1"/>
  <c r="HKF24" i="14" s="1"/>
  <c r="HKJ24" i="14" s="1"/>
  <c r="HKN24" i="14" s="1"/>
  <c r="HKR24" i="14" s="1"/>
  <c r="HKV24" i="14" s="1"/>
  <c r="HKZ24" i="14" s="1"/>
  <c r="HLD24" i="14" s="1"/>
  <c r="HLH24" i="14" s="1"/>
  <c r="HLL24" i="14" s="1"/>
  <c r="HLP24" i="14" s="1"/>
  <c r="HLT24" i="14" s="1"/>
  <c r="HLX24" i="14" s="1"/>
  <c r="HMB24" i="14" s="1"/>
  <c r="HMF24" i="14" s="1"/>
  <c r="HMJ24" i="14" s="1"/>
  <c r="HMN24" i="14" s="1"/>
  <c r="HMR24" i="14" s="1"/>
  <c r="HMV24" i="14" s="1"/>
  <c r="HMZ24" i="14" s="1"/>
  <c r="HND24" i="14" s="1"/>
  <c r="HNH24" i="14" s="1"/>
  <c r="HNL24" i="14" s="1"/>
  <c r="HNP24" i="14" s="1"/>
  <c r="HNT24" i="14" s="1"/>
  <c r="HNX24" i="14" s="1"/>
  <c r="HOB24" i="14" s="1"/>
  <c r="HOF24" i="14" s="1"/>
  <c r="HOJ24" i="14" s="1"/>
  <c r="HON24" i="14" s="1"/>
  <c r="HOR24" i="14" s="1"/>
  <c r="HOV24" i="14" s="1"/>
  <c r="HOZ24" i="14" s="1"/>
  <c r="HPD24" i="14" s="1"/>
  <c r="HPH24" i="14" s="1"/>
  <c r="HPL24" i="14" s="1"/>
  <c r="HPP24" i="14" s="1"/>
  <c r="HPT24" i="14" s="1"/>
  <c r="HPX24" i="14" s="1"/>
  <c r="HQB24" i="14" s="1"/>
  <c r="HQF24" i="14" s="1"/>
  <c r="HQJ24" i="14" s="1"/>
  <c r="HQN24" i="14" s="1"/>
  <c r="HQR24" i="14" s="1"/>
  <c r="HQV24" i="14" s="1"/>
  <c r="HQZ24" i="14" s="1"/>
  <c r="HRD24" i="14" s="1"/>
  <c r="HRH24" i="14" s="1"/>
  <c r="HRL24" i="14" s="1"/>
  <c r="HRP24" i="14" s="1"/>
  <c r="HRT24" i="14" s="1"/>
  <c r="HRX24" i="14" s="1"/>
  <c r="HSB24" i="14" s="1"/>
  <c r="HSF24" i="14" s="1"/>
  <c r="HSJ24" i="14" s="1"/>
  <c r="HSN24" i="14" s="1"/>
  <c r="HSR24" i="14" s="1"/>
  <c r="HSV24" i="14" s="1"/>
  <c r="HSZ24" i="14" s="1"/>
  <c r="HTD24" i="14" s="1"/>
  <c r="HTH24" i="14" s="1"/>
  <c r="HTL24" i="14" s="1"/>
  <c r="HTP24" i="14" s="1"/>
  <c r="HTT24" i="14" s="1"/>
  <c r="HTX24" i="14" s="1"/>
  <c r="HUB24" i="14" s="1"/>
  <c r="HUF24" i="14" s="1"/>
  <c r="HUJ24" i="14" s="1"/>
  <c r="HUN24" i="14" s="1"/>
  <c r="HUR24" i="14" s="1"/>
  <c r="HUV24" i="14" s="1"/>
  <c r="HUZ24" i="14" s="1"/>
  <c r="HVD24" i="14" s="1"/>
  <c r="HVH24" i="14" s="1"/>
  <c r="HVL24" i="14" s="1"/>
  <c r="HVP24" i="14" s="1"/>
  <c r="HVT24" i="14" s="1"/>
  <c r="HVX24" i="14" s="1"/>
  <c r="HWB24" i="14" s="1"/>
  <c r="HWF24" i="14" s="1"/>
  <c r="HWJ24" i="14" s="1"/>
  <c r="HWN24" i="14" s="1"/>
  <c r="HWR24" i="14" s="1"/>
  <c r="HWV24" i="14" s="1"/>
  <c r="HWZ24" i="14" s="1"/>
  <c r="HXD24" i="14" s="1"/>
  <c r="HXH24" i="14" s="1"/>
  <c r="HXL24" i="14" s="1"/>
  <c r="HXP24" i="14" s="1"/>
  <c r="HXT24" i="14" s="1"/>
  <c r="HXX24" i="14" s="1"/>
  <c r="HYB24" i="14" s="1"/>
  <c r="HYF24" i="14" s="1"/>
  <c r="HYJ24" i="14" s="1"/>
  <c r="HYN24" i="14" s="1"/>
  <c r="HYR24" i="14" s="1"/>
  <c r="HYV24" i="14" s="1"/>
  <c r="HYZ24" i="14" s="1"/>
  <c r="HZD24" i="14" s="1"/>
  <c r="HZH24" i="14" s="1"/>
  <c r="HZL24" i="14" s="1"/>
  <c r="HZP24" i="14" s="1"/>
  <c r="HZT24" i="14" s="1"/>
  <c r="HZX24" i="14" s="1"/>
  <c r="IAB24" i="14" s="1"/>
  <c r="IAF24" i="14" s="1"/>
  <c r="IAJ24" i="14" s="1"/>
  <c r="IAN24" i="14" s="1"/>
  <c r="IAR24" i="14" s="1"/>
  <c r="IAV24" i="14" s="1"/>
  <c r="IAZ24" i="14" s="1"/>
  <c r="IBD24" i="14" s="1"/>
  <c r="IBH24" i="14" s="1"/>
  <c r="IBL24" i="14" s="1"/>
  <c r="IBP24" i="14" s="1"/>
  <c r="IBT24" i="14" s="1"/>
  <c r="IBX24" i="14" s="1"/>
  <c r="ICB24" i="14" s="1"/>
  <c r="ICF24" i="14" s="1"/>
  <c r="ICJ24" i="14" s="1"/>
  <c r="ICN24" i="14" s="1"/>
  <c r="ICR24" i="14" s="1"/>
  <c r="ICV24" i="14" s="1"/>
  <c r="ICZ24" i="14" s="1"/>
  <c r="IDD24" i="14" s="1"/>
  <c r="IDH24" i="14" s="1"/>
  <c r="IDL24" i="14" s="1"/>
  <c r="IDP24" i="14" s="1"/>
  <c r="IDT24" i="14" s="1"/>
  <c r="IDX24" i="14" s="1"/>
  <c r="IEB24" i="14" s="1"/>
  <c r="IEF24" i="14" s="1"/>
  <c r="IEJ24" i="14" s="1"/>
  <c r="IEN24" i="14" s="1"/>
  <c r="IER24" i="14" s="1"/>
  <c r="IEV24" i="14" s="1"/>
  <c r="IEZ24" i="14" s="1"/>
  <c r="IFD24" i="14" s="1"/>
  <c r="IFH24" i="14" s="1"/>
  <c r="IFL24" i="14" s="1"/>
  <c r="IFP24" i="14" s="1"/>
  <c r="IFT24" i="14" s="1"/>
  <c r="IFX24" i="14" s="1"/>
  <c r="IGB24" i="14" s="1"/>
  <c r="IGF24" i="14" s="1"/>
  <c r="IGJ24" i="14" s="1"/>
  <c r="IGN24" i="14" s="1"/>
  <c r="IGR24" i="14" s="1"/>
  <c r="IGV24" i="14" s="1"/>
  <c r="IGZ24" i="14" s="1"/>
  <c r="IHD24" i="14" s="1"/>
  <c r="IHH24" i="14" s="1"/>
  <c r="IHL24" i="14" s="1"/>
  <c r="IHP24" i="14" s="1"/>
  <c r="IHT24" i="14" s="1"/>
  <c r="IHX24" i="14" s="1"/>
  <c r="IIB24" i="14" s="1"/>
  <c r="IIF24" i="14" s="1"/>
  <c r="IIJ24" i="14" s="1"/>
  <c r="IIN24" i="14" s="1"/>
  <c r="IIR24" i="14" s="1"/>
  <c r="IIV24" i="14" s="1"/>
  <c r="IIZ24" i="14" s="1"/>
  <c r="IJD24" i="14" s="1"/>
  <c r="IJH24" i="14" s="1"/>
  <c r="IJL24" i="14" s="1"/>
  <c r="IJP24" i="14" s="1"/>
  <c r="IJT24" i="14" s="1"/>
  <c r="IJX24" i="14" s="1"/>
  <c r="IKB24" i="14" s="1"/>
  <c r="IKF24" i="14" s="1"/>
  <c r="IKJ24" i="14" s="1"/>
  <c r="IKN24" i="14" s="1"/>
  <c r="IKR24" i="14" s="1"/>
  <c r="IKV24" i="14" s="1"/>
  <c r="IKZ24" i="14" s="1"/>
  <c r="ILD24" i="14" s="1"/>
  <c r="ILH24" i="14" s="1"/>
  <c r="ILL24" i="14" s="1"/>
  <c r="ILP24" i="14" s="1"/>
  <c r="ILT24" i="14" s="1"/>
  <c r="ILX24" i="14" s="1"/>
  <c r="IMB24" i="14" s="1"/>
  <c r="IMF24" i="14" s="1"/>
  <c r="IMJ24" i="14" s="1"/>
  <c r="IMN24" i="14" s="1"/>
  <c r="IMR24" i="14" s="1"/>
  <c r="IMV24" i="14" s="1"/>
  <c r="IMZ24" i="14" s="1"/>
  <c r="IND24" i="14" s="1"/>
  <c r="INH24" i="14" s="1"/>
  <c r="INL24" i="14" s="1"/>
  <c r="INP24" i="14" s="1"/>
  <c r="INT24" i="14" s="1"/>
  <c r="INX24" i="14" s="1"/>
  <c r="IOB24" i="14" s="1"/>
  <c r="IOF24" i="14" s="1"/>
  <c r="IOJ24" i="14" s="1"/>
  <c r="ION24" i="14" s="1"/>
  <c r="IOR24" i="14" s="1"/>
  <c r="IOV24" i="14" s="1"/>
  <c r="IOZ24" i="14" s="1"/>
  <c r="IPD24" i="14" s="1"/>
  <c r="IPH24" i="14" s="1"/>
  <c r="IPL24" i="14" s="1"/>
  <c r="IPP24" i="14" s="1"/>
  <c r="IPT24" i="14" s="1"/>
  <c r="IPX24" i="14" s="1"/>
  <c r="IQB24" i="14" s="1"/>
  <c r="IQF24" i="14" s="1"/>
  <c r="IQJ24" i="14" s="1"/>
  <c r="IQN24" i="14" s="1"/>
  <c r="IQR24" i="14" s="1"/>
  <c r="IQV24" i="14" s="1"/>
  <c r="IQZ24" i="14" s="1"/>
  <c r="IRD24" i="14" s="1"/>
  <c r="IRH24" i="14" s="1"/>
  <c r="IRL24" i="14" s="1"/>
  <c r="IRP24" i="14" s="1"/>
  <c r="IRT24" i="14" s="1"/>
  <c r="IRX24" i="14" s="1"/>
  <c r="ISB24" i="14" s="1"/>
  <c r="ISF24" i="14" s="1"/>
  <c r="ISJ24" i="14" s="1"/>
  <c r="ISN24" i="14" s="1"/>
  <c r="ISR24" i="14" s="1"/>
  <c r="ISV24" i="14" s="1"/>
  <c r="ISZ24" i="14" s="1"/>
  <c r="ITD24" i="14" s="1"/>
  <c r="ITH24" i="14" s="1"/>
  <c r="ITL24" i="14" s="1"/>
  <c r="ITP24" i="14" s="1"/>
  <c r="ITT24" i="14" s="1"/>
  <c r="ITX24" i="14" s="1"/>
  <c r="IUB24" i="14" s="1"/>
  <c r="IUF24" i="14" s="1"/>
  <c r="IUJ24" i="14" s="1"/>
  <c r="IUN24" i="14" s="1"/>
  <c r="IUR24" i="14" s="1"/>
  <c r="IUV24" i="14" s="1"/>
  <c r="IUZ24" i="14" s="1"/>
  <c r="IVD24" i="14" s="1"/>
  <c r="IVH24" i="14" s="1"/>
  <c r="IVL24" i="14" s="1"/>
  <c r="IVP24" i="14" s="1"/>
  <c r="IVT24" i="14" s="1"/>
  <c r="IVX24" i="14" s="1"/>
  <c r="IWB24" i="14" s="1"/>
  <c r="IWF24" i="14" s="1"/>
  <c r="IWJ24" i="14" s="1"/>
  <c r="IWN24" i="14" s="1"/>
  <c r="IWR24" i="14" s="1"/>
  <c r="IWV24" i="14" s="1"/>
  <c r="IWZ24" i="14" s="1"/>
  <c r="IXD24" i="14" s="1"/>
  <c r="IXH24" i="14" s="1"/>
  <c r="IXL24" i="14" s="1"/>
  <c r="IXP24" i="14" s="1"/>
  <c r="IXT24" i="14" s="1"/>
  <c r="IXX24" i="14" s="1"/>
  <c r="IYB24" i="14" s="1"/>
  <c r="IYF24" i="14" s="1"/>
  <c r="IYJ24" i="14" s="1"/>
  <c r="IYN24" i="14" s="1"/>
  <c r="IYR24" i="14" s="1"/>
  <c r="IYV24" i="14" s="1"/>
  <c r="IYZ24" i="14" s="1"/>
  <c r="IZD24" i="14" s="1"/>
  <c r="IZH24" i="14" s="1"/>
  <c r="IZL24" i="14" s="1"/>
  <c r="IZP24" i="14" s="1"/>
  <c r="IZT24" i="14" s="1"/>
  <c r="IZX24" i="14" s="1"/>
  <c r="JAB24" i="14" s="1"/>
  <c r="JAF24" i="14" s="1"/>
  <c r="JAJ24" i="14" s="1"/>
  <c r="JAN24" i="14" s="1"/>
  <c r="JAR24" i="14" s="1"/>
  <c r="JAV24" i="14" s="1"/>
  <c r="JAZ24" i="14" s="1"/>
  <c r="JBD24" i="14" s="1"/>
  <c r="JBH24" i="14" s="1"/>
  <c r="JBL24" i="14" s="1"/>
  <c r="JBP24" i="14" s="1"/>
  <c r="JBT24" i="14" s="1"/>
  <c r="JBX24" i="14" s="1"/>
  <c r="JCB24" i="14" s="1"/>
  <c r="JCF24" i="14" s="1"/>
  <c r="JCJ24" i="14" s="1"/>
  <c r="JCN24" i="14" s="1"/>
  <c r="JCR24" i="14" s="1"/>
  <c r="JCV24" i="14" s="1"/>
  <c r="JCZ24" i="14" s="1"/>
  <c r="JDD24" i="14" s="1"/>
  <c r="JDH24" i="14" s="1"/>
  <c r="JDL24" i="14" s="1"/>
  <c r="JDP24" i="14" s="1"/>
  <c r="JDT24" i="14" s="1"/>
  <c r="JDX24" i="14" s="1"/>
  <c r="JEB24" i="14" s="1"/>
  <c r="JEF24" i="14" s="1"/>
  <c r="JEJ24" i="14" s="1"/>
  <c r="JEN24" i="14" s="1"/>
  <c r="JER24" i="14" s="1"/>
  <c r="JEV24" i="14" s="1"/>
  <c r="JEZ24" i="14" s="1"/>
  <c r="JFD24" i="14" s="1"/>
  <c r="JFH24" i="14" s="1"/>
  <c r="JFL24" i="14" s="1"/>
  <c r="JFP24" i="14" s="1"/>
  <c r="JFT24" i="14" s="1"/>
  <c r="JFX24" i="14" s="1"/>
  <c r="JGB24" i="14" s="1"/>
  <c r="JGF24" i="14" s="1"/>
  <c r="JGJ24" i="14" s="1"/>
  <c r="JGN24" i="14" s="1"/>
  <c r="JGR24" i="14" s="1"/>
  <c r="JGV24" i="14" s="1"/>
  <c r="JGZ24" i="14" s="1"/>
  <c r="JHD24" i="14" s="1"/>
  <c r="JHH24" i="14" s="1"/>
  <c r="JHL24" i="14" s="1"/>
  <c r="JHP24" i="14" s="1"/>
  <c r="JHT24" i="14" s="1"/>
  <c r="JHX24" i="14" s="1"/>
  <c r="JIB24" i="14" s="1"/>
  <c r="JIF24" i="14" s="1"/>
  <c r="JIJ24" i="14" s="1"/>
  <c r="JIN24" i="14" s="1"/>
  <c r="JIR24" i="14" s="1"/>
  <c r="JIV24" i="14" s="1"/>
  <c r="JIZ24" i="14" s="1"/>
  <c r="JJD24" i="14" s="1"/>
  <c r="JJH24" i="14" s="1"/>
  <c r="JJL24" i="14" s="1"/>
  <c r="JJP24" i="14" s="1"/>
  <c r="JJT24" i="14" s="1"/>
  <c r="JJX24" i="14" s="1"/>
  <c r="JKB24" i="14" s="1"/>
  <c r="JKF24" i="14" s="1"/>
  <c r="JKJ24" i="14" s="1"/>
  <c r="JKN24" i="14" s="1"/>
  <c r="JKR24" i="14" s="1"/>
  <c r="JKV24" i="14" s="1"/>
  <c r="JKZ24" i="14" s="1"/>
  <c r="JLD24" i="14" s="1"/>
  <c r="JLH24" i="14" s="1"/>
  <c r="JLL24" i="14" s="1"/>
  <c r="JLP24" i="14" s="1"/>
  <c r="JLT24" i="14" s="1"/>
  <c r="JLX24" i="14" s="1"/>
  <c r="JMB24" i="14" s="1"/>
  <c r="JMF24" i="14" s="1"/>
  <c r="JMJ24" i="14" s="1"/>
  <c r="JMN24" i="14" s="1"/>
  <c r="JMR24" i="14" s="1"/>
  <c r="JMV24" i="14" s="1"/>
  <c r="JMZ24" i="14" s="1"/>
  <c r="JND24" i="14" s="1"/>
  <c r="JNH24" i="14" s="1"/>
  <c r="JNL24" i="14" s="1"/>
  <c r="JNP24" i="14" s="1"/>
  <c r="JNT24" i="14" s="1"/>
  <c r="JNX24" i="14" s="1"/>
  <c r="JOB24" i="14" s="1"/>
  <c r="JOF24" i="14" s="1"/>
  <c r="JOJ24" i="14" s="1"/>
  <c r="JON24" i="14" s="1"/>
  <c r="JOR24" i="14" s="1"/>
  <c r="JOV24" i="14" s="1"/>
  <c r="JOZ24" i="14" s="1"/>
  <c r="JPD24" i="14" s="1"/>
  <c r="JPH24" i="14" s="1"/>
  <c r="JPL24" i="14" s="1"/>
  <c r="JPP24" i="14" s="1"/>
  <c r="JPT24" i="14" s="1"/>
  <c r="JPX24" i="14" s="1"/>
  <c r="JQB24" i="14" s="1"/>
  <c r="JQF24" i="14" s="1"/>
  <c r="JQJ24" i="14" s="1"/>
  <c r="JQN24" i="14" s="1"/>
  <c r="JQR24" i="14" s="1"/>
  <c r="JQV24" i="14" s="1"/>
  <c r="JQZ24" i="14" s="1"/>
  <c r="JRD24" i="14" s="1"/>
  <c r="JRH24" i="14" s="1"/>
  <c r="JRL24" i="14" s="1"/>
  <c r="JRP24" i="14" s="1"/>
  <c r="JRT24" i="14" s="1"/>
  <c r="JRX24" i="14" s="1"/>
  <c r="JSB24" i="14" s="1"/>
  <c r="JSF24" i="14" s="1"/>
  <c r="JSJ24" i="14" s="1"/>
  <c r="JSN24" i="14" s="1"/>
  <c r="JSR24" i="14" s="1"/>
  <c r="JSV24" i="14" s="1"/>
  <c r="JSZ24" i="14" s="1"/>
  <c r="JTD24" i="14" s="1"/>
  <c r="JTH24" i="14" s="1"/>
  <c r="JTL24" i="14" s="1"/>
  <c r="JTP24" i="14" s="1"/>
  <c r="JTT24" i="14" s="1"/>
  <c r="JTX24" i="14" s="1"/>
  <c r="JUB24" i="14" s="1"/>
  <c r="JUF24" i="14" s="1"/>
  <c r="JUJ24" i="14" s="1"/>
  <c r="JUN24" i="14" s="1"/>
  <c r="JUR24" i="14" s="1"/>
  <c r="JUV24" i="14" s="1"/>
  <c r="JUZ24" i="14" s="1"/>
  <c r="JVD24" i="14" s="1"/>
  <c r="JVH24" i="14" s="1"/>
  <c r="JVL24" i="14" s="1"/>
  <c r="JVP24" i="14" s="1"/>
  <c r="JVT24" i="14" s="1"/>
  <c r="JVX24" i="14" s="1"/>
  <c r="JWB24" i="14" s="1"/>
  <c r="JWF24" i="14" s="1"/>
  <c r="JWJ24" i="14" s="1"/>
  <c r="JWN24" i="14" s="1"/>
  <c r="JWR24" i="14" s="1"/>
  <c r="JWV24" i="14" s="1"/>
  <c r="JWZ24" i="14" s="1"/>
  <c r="JXD24" i="14" s="1"/>
  <c r="JXH24" i="14" s="1"/>
  <c r="JXL24" i="14" s="1"/>
  <c r="JXP24" i="14" s="1"/>
  <c r="JXT24" i="14" s="1"/>
  <c r="JXX24" i="14" s="1"/>
  <c r="JYB24" i="14" s="1"/>
  <c r="JYF24" i="14" s="1"/>
  <c r="JYJ24" i="14" s="1"/>
  <c r="JYN24" i="14" s="1"/>
  <c r="JYR24" i="14" s="1"/>
  <c r="JYV24" i="14" s="1"/>
  <c r="JYZ24" i="14" s="1"/>
  <c r="JZD24" i="14" s="1"/>
  <c r="JZH24" i="14" s="1"/>
  <c r="JZL24" i="14" s="1"/>
  <c r="JZP24" i="14" s="1"/>
  <c r="JZT24" i="14" s="1"/>
  <c r="JZX24" i="14" s="1"/>
  <c r="KAB24" i="14" s="1"/>
  <c r="KAF24" i="14" s="1"/>
  <c r="KAJ24" i="14" s="1"/>
  <c r="KAN24" i="14" s="1"/>
  <c r="KAR24" i="14" s="1"/>
  <c r="KAV24" i="14" s="1"/>
  <c r="KAZ24" i="14" s="1"/>
  <c r="KBD24" i="14" s="1"/>
  <c r="KBH24" i="14" s="1"/>
  <c r="KBL24" i="14" s="1"/>
  <c r="KBP24" i="14" s="1"/>
  <c r="KBT24" i="14" s="1"/>
  <c r="KBX24" i="14" s="1"/>
  <c r="KCB24" i="14" s="1"/>
  <c r="KCF24" i="14" s="1"/>
  <c r="KCJ24" i="14" s="1"/>
  <c r="KCN24" i="14" s="1"/>
  <c r="KCR24" i="14" s="1"/>
  <c r="KCV24" i="14" s="1"/>
  <c r="KCZ24" i="14" s="1"/>
  <c r="KDD24" i="14" s="1"/>
  <c r="KDH24" i="14" s="1"/>
  <c r="KDL24" i="14" s="1"/>
  <c r="KDP24" i="14" s="1"/>
  <c r="KDT24" i="14" s="1"/>
  <c r="KDX24" i="14" s="1"/>
  <c r="KEB24" i="14" s="1"/>
  <c r="KEF24" i="14" s="1"/>
  <c r="KEJ24" i="14" s="1"/>
  <c r="KEN24" i="14" s="1"/>
  <c r="KER24" i="14" s="1"/>
  <c r="KEV24" i="14" s="1"/>
  <c r="KEZ24" i="14" s="1"/>
  <c r="KFD24" i="14" s="1"/>
  <c r="KFH24" i="14" s="1"/>
  <c r="KFL24" i="14" s="1"/>
  <c r="KFP24" i="14" s="1"/>
  <c r="KFT24" i="14" s="1"/>
  <c r="KFX24" i="14" s="1"/>
  <c r="KGB24" i="14" s="1"/>
  <c r="KGF24" i="14" s="1"/>
  <c r="KGJ24" i="14" s="1"/>
  <c r="KGN24" i="14" s="1"/>
  <c r="KGR24" i="14" s="1"/>
  <c r="KGV24" i="14" s="1"/>
  <c r="KGZ24" i="14" s="1"/>
  <c r="KHD24" i="14" s="1"/>
  <c r="KHH24" i="14" s="1"/>
  <c r="KHL24" i="14" s="1"/>
  <c r="KHP24" i="14" s="1"/>
  <c r="KHT24" i="14" s="1"/>
  <c r="KHX24" i="14" s="1"/>
  <c r="KIB24" i="14" s="1"/>
  <c r="KIF24" i="14" s="1"/>
  <c r="KIJ24" i="14" s="1"/>
  <c r="KIN24" i="14" s="1"/>
  <c r="KIR24" i="14" s="1"/>
  <c r="KIV24" i="14" s="1"/>
  <c r="KIZ24" i="14" s="1"/>
  <c r="KJD24" i="14" s="1"/>
  <c r="KJH24" i="14" s="1"/>
  <c r="KJL24" i="14" s="1"/>
  <c r="KJP24" i="14" s="1"/>
  <c r="KJT24" i="14" s="1"/>
  <c r="KJX24" i="14" s="1"/>
  <c r="KKB24" i="14" s="1"/>
  <c r="KKF24" i="14" s="1"/>
  <c r="KKJ24" i="14" s="1"/>
  <c r="KKN24" i="14" s="1"/>
  <c r="KKR24" i="14" s="1"/>
  <c r="KKV24" i="14" s="1"/>
  <c r="KKZ24" i="14" s="1"/>
  <c r="KLD24" i="14" s="1"/>
  <c r="KLH24" i="14" s="1"/>
  <c r="KLL24" i="14" s="1"/>
  <c r="KLP24" i="14" s="1"/>
  <c r="KLT24" i="14" s="1"/>
  <c r="KLX24" i="14" s="1"/>
  <c r="KMB24" i="14" s="1"/>
  <c r="KMF24" i="14" s="1"/>
  <c r="KMJ24" i="14" s="1"/>
  <c r="KMN24" i="14" s="1"/>
  <c r="KMR24" i="14" s="1"/>
  <c r="KMV24" i="14" s="1"/>
  <c r="KMZ24" i="14" s="1"/>
  <c r="KND24" i="14" s="1"/>
  <c r="KNH24" i="14" s="1"/>
  <c r="KNL24" i="14" s="1"/>
  <c r="KNP24" i="14" s="1"/>
  <c r="KNT24" i="14" s="1"/>
  <c r="KNX24" i="14" s="1"/>
  <c r="KOB24" i="14" s="1"/>
  <c r="KOF24" i="14" s="1"/>
  <c r="KOJ24" i="14" s="1"/>
  <c r="KON24" i="14" s="1"/>
  <c r="KOR24" i="14" s="1"/>
  <c r="KOV24" i="14" s="1"/>
  <c r="KOZ24" i="14" s="1"/>
  <c r="KPD24" i="14" s="1"/>
  <c r="KPH24" i="14" s="1"/>
  <c r="KPL24" i="14" s="1"/>
  <c r="KPP24" i="14" s="1"/>
  <c r="KPT24" i="14" s="1"/>
  <c r="KPX24" i="14" s="1"/>
  <c r="KQB24" i="14" s="1"/>
  <c r="KQF24" i="14" s="1"/>
  <c r="KQJ24" i="14" s="1"/>
  <c r="KQN24" i="14" s="1"/>
  <c r="KQR24" i="14" s="1"/>
  <c r="KQV24" i="14" s="1"/>
  <c r="KQZ24" i="14" s="1"/>
  <c r="KRD24" i="14" s="1"/>
  <c r="KRH24" i="14" s="1"/>
  <c r="KRL24" i="14" s="1"/>
  <c r="KRP24" i="14" s="1"/>
  <c r="KRT24" i="14" s="1"/>
  <c r="KRX24" i="14" s="1"/>
  <c r="KSB24" i="14" s="1"/>
  <c r="KSF24" i="14" s="1"/>
  <c r="KSJ24" i="14" s="1"/>
  <c r="KSN24" i="14" s="1"/>
  <c r="KSR24" i="14" s="1"/>
  <c r="KSV24" i="14" s="1"/>
  <c r="KSZ24" i="14" s="1"/>
  <c r="KTD24" i="14" s="1"/>
  <c r="KTH24" i="14" s="1"/>
  <c r="KTL24" i="14" s="1"/>
  <c r="KTP24" i="14" s="1"/>
  <c r="KTT24" i="14" s="1"/>
  <c r="KTX24" i="14" s="1"/>
  <c r="KUB24" i="14" s="1"/>
  <c r="KUF24" i="14" s="1"/>
  <c r="KUJ24" i="14" s="1"/>
  <c r="KUN24" i="14" s="1"/>
  <c r="KUR24" i="14" s="1"/>
  <c r="KUV24" i="14" s="1"/>
  <c r="KUZ24" i="14" s="1"/>
  <c r="KVD24" i="14" s="1"/>
  <c r="KVH24" i="14" s="1"/>
  <c r="KVL24" i="14" s="1"/>
  <c r="KVP24" i="14" s="1"/>
  <c r="KVT24" i="14" s="1"/>
  <c r="KVX24" i="14" s="1"/>
  <c r="KWB24" i="14" s="1"/>
  <c r="KWF24" i="14" s="1"/>
  <c r="KWJ24" i="14" s="1"/>
  <c r="KWN24" i="14" s="1"/>
  <c r="KWR24" i="14" s="1"/>
  <c r="KWV24" i="14" s="1"/>
  <c r="KWZ24" i="14" s="1"/>
  <c r="KXD24" i="14" s="1"/>
  <c r="KXH24" i="14" s="1"/>
  <c r="KXL24" i="14" s="1"/>
  <c r="KXP24" i="14" s="1"/>
  <c r="KXT24" i="14" s="1"/>
  <c r="KXX24" i="14" s="1"/>
  <c r="KYB24" i="14" s="1"/>
  <c r="KYF24" i="14" s="1"/>
  <c r="KYJ24" i="14" s="1"/>
  <c r="KYN24" i="14" s="1"/>
  <c r="KYR24" i="14" s="1"/>
  <c r="KYV24" i="14" s="1"/>
  <c r="KYZ24" i="14" s="1"/>
  <c r="KZD24" i="14" s="1"/>
  <c r="KZH24" i="14" s="1"/>
  <c r="KZL24" i="14" s="1"/>
  <c r="KZP24" i="14" s="1"/>
  <c r="KZT24" i="14" s="1"/>
  <c r="KZX24" i="14" s="1"/>
  <c r="LAB24" i="14" s="1"/>
  <c r="LAF24" i="14" s="1"/>
  <c r="LAJ24" i="14" s="1"/>
  <c r="LAN24" i="14" s="1"/>
  <c r="LAR24" i="14" s="1"/>
  <c r="LAV24" i="14" s="1"/>
  <c r="LAZ24" i="14" s="1"/>
  <c r="LBD24" i="14" s="1"/>
  <c r="LBH24" i="14" s="1"/>
  <c r="LBL24" i="14" s="1"/>
  <c r="LBP24" i="14" s="1"/>
  <c r="LBT24" i="14" s="1"/>
  <c r="LBX24" i="14" s="1"/>
  <c r="LCB24" i="14" s="1"/>
  <c r="LCF24" i="14" s="1"/>
  <c r="LCJ24" i="14" s="1"/>
  <c r="LCN24" i="14" s="1"/>
  <c r="LCR24" i="14" s="1"/>
  <c r="LCV24" i="14" s="1"/>
  <c r="LCZ24" i="14" s="1"/>
  <c r="LDD24" i="14" s="1"/>
  <c r="LDH24" i="14" s="1"/>
  <c r="LDL24" i="14" s="1"/>
  <c r="LDP24" i="14" s="1"/>
  <c r="LDT24" i="14" s="1"/>
  <c r="LDX24" i="14" s="1"/>
  <c r="LEB24" i="14" s="1"/>
  <c r="LEF24" i="14" s="1"/>
  <c r="LEJ24" i="14" s="1"/>
  <c r="LEN24" i="14" s="1"/>
  <c r="LER24" i="14" s="1"/>
  <c r="LEV24" i="14" s="1"/>
  <c r="LEZ24" i="14" s="1"/>
  <c r="LFD24" i="14" s="1"/>
  <c r="LFH24" i="14" s="1"/>
  <c r="LFL24" i="14" s="1"/>
  <c r="LFP24" i="14" s="1"/>
  <c r="LFT24" i="14" s="1"/>
  <c r="LFX24" i="14" s="1"/>
  <c r="LGB24" i="14" s="1"/>
  <c r="LGF24" i="14" s="1"/>
  <c r="LGJ24" i="14" s="1"/>
  <c r="LGN24" i="14" s="1"/>
  <c r="LGR24" i="14" s="1"/>
  <c r="LGV24" i="14" s="1"/>
  <c r="LGZ24" i="14" s="1"/>
  <c r="LHD24" i="14" s="1"/>
  <c r="LHH24" i="14" s="1"/>
  <c r="LHL24" i="14" s="1"/>
  <c r="LHP24" i="14" s="1"/>
  <c r="LHT24" i="14" s="1"/>
  <c r="LHX24" i="14" s="1"/>
  <c r="LIB24" i="14" s="1"/>
  <c r="LIF24" i="14" s="1"/>
  <c r="LIJ24" i="14" s="1"/>
  <c r="LIN24" i="14" s="1"/>
  <c r="LIR24" i="14" s="1"/>
  <c r="LIV24" i="14" s="1"/>
  <c r="LIZ24" i="14" s="1"/>
  <c r="LJD24" i="14" s="1"/>
  <c r="LJH24" i="14" s="1"/>
  <c r="LJL24" i="14" s="1"/>
  <c r="LJP24" i="14" s="1"/>
  <c r="LJT24" i="14" s="1"/>
  <c r="LJX24" i="14" s="1"/>
  <c r="LKB24" i="14" s="1"/>
  <c r="LKF24" i="14" s="1"/>
  <c r="LKJ24" i="14" s="1"/>
  <c r="LKN24" i="14" s="1"/>
  <c r="LKR24" i="14" s="1"/>
  <c r="LKV24" i="14" s="1"/>
  <c r="LKZ24" i="14" s="1"/>
  <c r="LLD24" i="14" s="1"/>
  <c r="LLH24" i="14" s="1"/>
  <c r="LLL24" i="14" s="1"/>
  <c r="LLP24" i="14" s="1"/>
  <c r="LLT24" i="14" s="1"/>
  <c r="LLX24" i="14" s="1"/>
  <c r="LMB24" i="14" s="1"/>
  <c r="LMF24" i="14" s="1"/>
  <c r="LMJ24" i="14" s="1"/>
  <c r="LMN24" i="14" s="1"/>
  <c r="LMR24" i="14" s="1"/>
  <c r="LMV24" i="14" s="1"/>
  <c r="LMZ24" i="14" s="1"/>
  <c r="LND24" i="14" s="1"/>
  <c r="LNH24" i="14" s="1"/>
  <c r="LNL24" i="14" s="1"/>
  <c r="LNP24" i="14" s="1"/>
  <c r="LNT24" i="14" s="1"/>
  <c r="LNX24" i="14" s="1"/>
  <c r="LOB24" i="14" s="1"/>
  <c r="LOF24" i="14" s="1"/>
  <c r="LOJ24" i="14" s="1"/>
  <c r="LON24" i="14" s="1"/>
  <c r="LOR24" i="14" s="1"/>
  <c r="LOV24" i="14" s="1"/>
  <c r="LOZ24" i="14" s="1"/>
  <c r="LPD24" i="14" s="1"/>
  <c r="LPH24" i="14" s="1"/>
  <c r="LPL24" i="14" s="1"/>
  <c r="LPP24" i="14" s="1"/>
  <c r="LPT24" i="14" s="1"/>
  <c r="LPX24" i="14" s="1"/>
  <c r="LQB24" i="14" s="1"/>
  <c r="LQF24" i="14" s="1"/>
  <c r="LQJ24" i="14" s="1"/>
  <c r="LQN24" i="14" s="1"/>
  <c r="LQR24" i="14" s="1"/>
  <c r="LQV24" i="14" s="1"/>
  <c r="LQZ24" i="14" s="1"/>
  <c r="LRD24" i="14" s="1"/>
  <c r="LRH24" i="14" s="1"/>
  <c r="LRL24" i="14" s="1"/>
  <c r="LRP24" i="14" s="1"/>
  <c r="LRT24" i="14" s="1"/>
  <c r="LRX24" i="14" s="1"/>
  <c r="LSB24" i="14" s="1"/>
  <c r="LSF24" i="14" s="1"/>
  <c r="LSJ24" i="14" s="1"/>
  <c r="LSN24" i="14" s="1"/>
  <c r="LSR24" i="14" s="1"/>
  <c r="LSV24" i="14" s="1"/>
  <c r="LSZ24" i="14" s="1"/>
  <c r="LTD24" i="14" s="1"/>
  <c r="LTH24" i="14" s="1"/>
  <c r="LTL24" i="14" s="1"/>
  <c r="LTP24" i="14" s="1"/>
  <c r="LTT24" i="14" s="1"/>
  <c r="LTX24" i="14" s="1"/>
  <c r="LUB24" i="14" s="1"/>
  <c r="LUF24" i="14" s="1"/>
  <c r="LUJ24" i="14" s="1"/>
  <c r="LUN24" i="14" s="1"/>
  <c r="LUR24" i="14" s="1"/>
  <c r="LUV24" i="14" s="1"/>
  <c r="LUZ24" i="14" s="1"/>
  <c r="LVD24" i="14" s="1"/>
  <c r="LVH24" i="14" s="1"/>
  <c r="LVL24" i="14" s="1"/>
  <c r="LVP24" i="14" s="1"/>
  <c r="LVT24" i="14" s="1"/>
  <c r="LVX24" i="14" s="1"/>
  <c r="LWB24" i="14" s="1"/>
  <c r="LWF24" i="14" s="1"/>
  <c r="LWJ24" i="14" s="1"/>
  <c r="LWN24" i="14" s="1"/>
  <c r="LWR24" i="14" s="1"/>
  <c r="LWV24" i="14" s="1"/>
  <c r="LWZ24" i="14" s="1"/>
  <c r="LXD24" i="14" s="1"/>
  <c r="LXH24" i="14" s="1"/>
  <c r="LXL24" i="14" s="1"/>
  <c r="LXP24" i="14" s="1"/>
  <c r="LXT24" i="14" s="1"/>
  <c r="LXX24" i="14" s="1"/>
  <c r="LYB24" i="14" s="1"/>
  <c r="LYF24" i="14" s="1"/>
  <c r="LYJ24" i="14" s="1"/>
  <c r="LYN24" i="14" s="1"/>
  <c r="LYR24" i="14" s="1"/>
  <c r="LYV24" i="14" s="1"/>
  <c r="LYZ24" i="14" s="1"/>
  <c r="LZD24" i="14" s="1"/>
  <c r="LZH24" i="14" s="1"/>
  <c r="LZL24" i="14" s="1"/>
  <c r="LZP24" i="14" s="1"/>
  <c r="LZT24" i="14" s="1"/>
  <c r="LZX24" i="14" s="1"/>
  <c r="MAB24" i="14" s="1"/>
  <c r="MAF24" i="14" s="1"/>
  <c r="MAJ24" i="14" s="1"/>
  <c r="MAN24" i="14" s="1"/>
  <c r="MAR24" i="14" s="1"/>
  <c r="MAV24" i="14" s="1"/>
  <c r="MAZ24" i="14" s="1"/>
  <c r="MBD24" i="14" s="1"/>
  <c r="MBH24" i="14" s="1"/>
  <c r="MBL24" i="14" s="1"/>
  <c r="MBP24" i="14" s="1"/>
  <c r="MBT24" i="14" s="1"/>
  <c r="MBX24" i="14" s="1"/>
  <c r="MCB24" i="14" s="1"/>
  <c r="MCF24" i="14" s="1"/>
  <c r="MCJ24" i="14" s="1"/>
  <c r="MCN24" i="14" s="1"/>
  <c r="MCR24" i="14" s="1"/>
  <c r="MCV24" i="14" s="1"/>
  <c r="MCZ24" i="14" s="1"/>
  <c r="MDD24" i="14" s="1"/>
  <c r="MDH24" i="14" s="1"/>
  <c r="MDL24" i="14" s="1"/>
  <c r="MDP24" i="14" s="1"/>
  <c r="MDT24" i="14" s="1"/>
  <c r="MDX24" i="14" s="1"/>
  <c r="MEB24" i="14" s="1"/>
  <c r="MEF24" i="14" s="1"/>
  <c r="MEJ24" i="14" s="1"/>
  <c r="MEN24" i="14" s="1"/>
  <c r="MER24" i="14" s="1"/>
  <c r="MEV24" i="14" s="1"/>
  <c r="MEZ24" i="14" s="1"/>
  <c r="MFD24" i="14" s="1"/>
  <c r="MFH24" i="14" s="1"/>
  <c r="MFL24" i="14" s="1"/>
  <c r="MFP24" i="14" s="1"/>
  <c r="MFT24" i="14" s="1"/>
  <c r="MFX24" i="14" s="1"/>
  <c r="MGB24" i="14" s="1"/>
  <c r="MGF24" i="14" s="1"/>
  <c r="MGJ24" i="14" s="1"/>
  <c r="MGN24" i="14" s="1"/>
  <c r="MGR24" i="14" s="1"/>
  <c r="MGV24" i="14" s="1"/>
  <c r="MGZ24" i="14" s="1"/>
  <c r="MHD24" i="14" s="1"/>
  <c r="MHH24" i="14" s="1"/>
  <c r="MHL24" i="14" s="1"/>
  <c r="MHP24" i="14" s="1"/>
  <c r="MHT24" i="14" s="1"/>
  <c r="MHX24" i="14" s="1"/>
  <c r="MIB24" i="14" s="1"/>
  <c r="MIF24" i="14" s="1"/>
  <c r="MIJ24" i="14" s="1"/>
  <c r="MIN24" i="14" s="1"/>
  <c r="MIR24" i="14" s="1"/>
  <c r="MIV24" i="14" s="1"/>
  <c r="MIZ24" i="14" s="1"/>
  <c r="MJD24" i="14" s="1"/>
  <c r="MJH24" i="14" s="1"/>
  <c r="MJL24" i="14" s="1"/>
  <c r="MJP24" i="14" s="1"/>
  <c r="MJT24" i="14" s="1"/>
  <c r="MJX24" i="14" s="1"/>
  <c r="MKB24" i="14" s="1"/>
  <c r="MKF24" i="14" s="1"/>
  <c r="MKJ24" i="14" s="1"/>
  <c r="MKN24" i="14" s="1"/>
  <c r="MKR24" i="14" s="1"/>
  <c r="MKV24" i="14" s="1"/>
  <c r="MKZ24" i="14" s="1"/>
  <c r="MLD24" i="14" s="1"/>
  <c r="MLH24" i="14" s="1"/>
  <c r="MLL24" i="14" s="1"/>
  <c r="MLP24" i="14" s="1"/>
  <c r="MLT24" i="14" s="1"/>
  <c r="MLX24" i="14" s="1"/>
  <c r="MMB24" i="14" s="1"/>
  <c r="MMF24" i="14" s="1"/>
  <c r="MMJ24" i="14" s="1"/>
  <c r="MMN24" i="14" s="1"/>
  <c r="MMR24" i="14" s="1"/>
  <c r="MMV24" i="14" s="1"/>
  <c r="MMZ24" i="14" s="1"/>
  <c r="MND24" i="14" s="1"/>
  <c r="MNH24" i="14" s="1"/>
  <c r="MNL24" i="14" s="1"/>
  <c r="MNP24" i="14" s="1"/>
  <c r="MNT24" i="14" s="1"/>
  <c r="MNX24" i="14" s="1"/>
  <c r="MOB24" i="14" s="1"/>
  <c r="MOF24" i="14" s="1"/>
  <c r="MOJ24" i="14" s="1"/>
  <c r="MON24" i="14" s="1"/>
  <c r="MOR24" i="14" s="1"/>
  <c r="MOV24" i="14" s="1"/>
  <c r="MOZ24" i="14" s="1"/>
  <c r="MPD24" i="14" s="1"/>
  <c r="MPH24" i="14" s="1"/>
  <c r="MPL24" i="14" s="1"/>
  <c r="MPP24" i="14" s="1"/>
  <c r="MPT24" i="14" s="1"/>
  <c r="MPX24" i="14" s="1"/>
  <c r="MQB24" i="14" s="1"/>
  <c r="MQF24" i="14" s="1"/>
  <c r="MQJ24" i="14" s="1"/>
  <c r="MQN24" i="14" s="1"/>
  <c r="MQR24" i="14" s="1"/>
  <c r="MQV24" i="14" s="1"/>
  <c r="MQZ24" i="14" s="1"/>
  <c r="MRD24" i="14" s="1"/>
  <c r="MRH24" i="14" s="1"/>
  <c r="MRL24" i="14" s="1"/>
  <c r="MRP24" i="14" s="1"/>
  <c r="MRT24" i="14" s="1"/>
  <c r="MRX24" i="14" s="1"/>
  <c r="MSB24" i="14" s="1"/>
  <c r="MSF24" i="14" s="1"/>
  <c r="MSJ24" i="14" s="1"/>
  <c r="MSN24" i="14" s="1"/>
  <c r="MSR24" i="14" s="1"/>
  <c r="MSV24" i="14" s="1"/>
  <c r="MSZ24" i="14" s="1"/>
  <c r="MTD24" i="14" s="1"/>
  <c r="MTH24" i="14" s="1"/>
  <c r="MTL24" i="14" s="1"/>
  <c r="MTP24" i="14" s="1"/>
  <c r="MTT24" i="14" s="1"/>
  <c r="MTX24" i="14" s="1"/>
  <c r="MUB24" i="14" s="1"/>
  <c r="MUF24" i="14" s="1"/>
  <c r="MUJ24" i="14" s="1"/>
  <c r="MUN24" i="14" s="1"/>
  <c r="MUR24" i="14" s="1"/>
  <c r="MUV24" i="14" s="1"/>
  <c r="MUZ24" i="14" s="1"/>
  <c r="MVD24" i="14" s="1"/>
  <c r="MVH24" i="14" s="1"/>
  <c r="MVL24" i="14" s="1"/>
  <c r="MVP24" i="14" s="1"/>
  <c r="MVT24" i="14" s="1"/>
  <c r="MVX24" i="14" s="1"/>
  <c r="MWB24" i="14" s="1"/>
  <c r="MWF24" i="14" s="1"/>
  <c r="MWJ24" i="14" s="1"/>
  <c r="MWN24" i="14" s="1"/>
  <c r="MWR24" i="14" s="1"/>
  <c r="MWV24" i="14" s="1"/>
  <c r="MWZ24" i="14" s="1"/>
  <c r="MXD24" i="14" s="1"/>
  <c r="MXH24" i="14" s="1"/>
  <c r="MXL24" i="14" s="1"/>
  <c r="MXP24" i="14" s="1"/>
  <c r="MXT24" i="14" s="1"/>
  <c r="MXX24" i="14" s="1"/>
  <c r="MYB24" i="14" s="1"/>
  <c r="MYF24" i="14" s="1"/>
  <c r="MYJ24" i="14" s="1"/>
  <c r="MYN24" i="14" s="1"/>
  <c r="MYR24" i="14" s="1"/>
  <c r="MYV24" i="14" s="1"/>
  <c r="MYZ24" i="14" s="1"/>
  <c r="MZD24" i="14" s="1"/>
  <c r="MZH24" i="14" s="1"/>
  <c r="MZL24" i="14" s="1"/>
  <c r="MZP24" i="14" s="1"/>
  <c r="MZT24" i="14" s="1"/>
  <c r="MZX24" i="14" s="1"/>
  <c r="NAB24" i="14" s="1"/>
  <c r="NAF24" i="14" s="1"/>
  <c r="NAJ24" i="14" s="1"/>
  <c r="NAN24" i="14" s="1"/>
  <c r="NAR24" i="14" s="1"/>
  <c r="NAV24" i="14" s="1"/>
  <c r="NAZ24" i="14" s="1"/>
  <c r="NBD24" i="14" s="1"/>
  <c r="NBH24" i="14" s="1"/>
  <c r="NBL24" i="14" s="1"/>
  <c r="NBP24" i="14" s="1"/>
  <c r="NBT24" i="14" s="1"/>
  <c r="NBX24" i="14" s="1"/>
  <c r="NCB24" i="14" s="1"/>
  <c r="NCF24" i="14" s="1"/>
  <c r="NCJ24" i="14" s="1"/>
  <c r="NCN24" i="14" s="1"/>
  <c r="NCR24" i="14" s="1"/>
  <c r="NCV24" i="14" s="1"/>
  <c r="NCZ24" i="14" s="1"/>
  <c r="NDD24" i="14" s="1"/>
  <c r="NDH24" i="14" s="1"/>
  <c r="NDL24" i="14" s="1"/>
  <c r="NDP24" i="14" s="1"/>
  <c r="NDT24" i="14" s="1"/>
  <c r="NDX24" i="14" s="1"/>
  <c r="NEB24" i="14" s="1"/>
  <c r="NEF24" i="14" s="1"/>
  <c r="NEJ24" i="14" s="1"/>
  <c r="NEN24" i="14" s="1"/>
  <c r="NER24" i="14" s="1"/>
  <c r="NEV24" i="14" s="1"/>
  <c r="NEZ24" i="14" s="1"/>
  <c r="NFD24" i="14" s="1"/>
  <c r="NFH24" i="14" s="1"/>
  <c r="NFL24" i="14" s="1"/>
  <c r="NFP24" i="14" s="1"/>
  <c r="NFT24" i="14" s="1"/>
  <c r="NFX24" i="14" s="1"/>
  <c r="NGB24" i="14" s="1"/>
  <c r="NGF24" i="14" s="1"/>
  <c r="NGJ24" i="14" s="1"/>
  <c r="NGN24" i="14" s="1"/>
  <c r="NGR24" i="14" s="1"/>
  <c r="NGV24" i="14" s="1"/>
  <c r="NGZ24" i="14" s="1"/>
  <c r="NHD24" i="14" s="1"/>
  <c r="NHH24" i="14" s="1"/>
  <c r="NHL24" i="14" s="1"/>
  <c r="NHP24" i="14" s="1"/>
  <c r="NHT24" i="14" s="1"/>
  <c r="NHX24" i="14" s="1"/>
  <c r="NIB24" i="14" s="1"/>
  <c r="NIF24" i="14" s="1"/>
  <c r="NIJ24" i="14" s="1"/>
  <c r="NIN24" i="14" s="1"/>
  <c r="NIR24" i="14" s="1"/>
  <c r="NIV24" i="14" s="1"/>
  <c r="NIZ24" i="14" s="1"/>
  <c r="NJD24" i="14" s="1"/>
  <c r="NJH24" i="14" s="1"/>
  <c r="NJL24" i="14" s="1"/>
  <c r="NJP24" i="14" s="1"/>
  <c r="NJT24" i="14" s="1"/>
  <c r="NJX24" i="14" s="1"/>
  <c r="NKB24" i="14" s="1"/>
  <c r="NKF24" i="14" s="1"/>
  <c r="NKJ24" i="14" s="1"/>
  <c r="NKN24" i="14" s="1"/>
  <c r="NKR24" i="14" s="1"/>
  <c r="NKV24" i="14" s="1"/>
  <c r="NKZ24" i="14" s="1"/>
  <c r="NLD24" i="14" s="1"/>
  <c r="NLH24" i="14" s="1"/>
  <c r="NLL24" i="14" s="1"/>
  <c r="NLP24" i="14" s="1"/>
  <c r="NLT24" i="14" s="1"/>
  <c r="NLX24" i="14" s="1"/>
  <c r="NMB24" i="14" s="1"/>
  <c r="NMF24" i="14" s="1"/>
  <c r="NMJ24" i="14" s="1"/>
  <c r="NMN24" i="14" s="1"/>
  <c r="NMR24" i="14" s="1"/>
  <c r="NMV24" i="14" s="1"/>
  <c r="NMZ24" i="14" s="1"/>
  <c r="NND24" i="14" s="1"/>
  <c r="NNH24" i="14" s="1"/>
  <c r="NNL24" i="14" s="1"/>
  <c r="NNP24" i="14" s="1"/>
  <c r="NNT24" i="14" s="1"/>
  <c r="NNX24" i="14" s="1"/>
  <c r="NOB24" i="14" s="1"/>
  <c r="NOF24" i="14" s="1"/>
  <c r="NOJ24" i="14" s="1"/>
  <c r="NON24" i="14" s="1"/>
  <c r="NOR24" i="14" s="1"/>
  <c r="NOV24" i="14" s="1"/>
  <c r="NOZ24" i="14" s="1"/>
  <c r="NPD24" i="14" s="1"/>
  <c r="NPH24" i="14" s="1"/>
  <c r="NPL24" i="14" s="1"/>
  <c r="NPP24" i="14" s="1"/>
  <c r="NPT24" i="14" s="1"/>
  <c r="NPX24" i="14" s="1"/>
  <c r="NQB24" i="14" s="1"/>
  <c r="NQF24" i="14" s="1"/>
  <c r="NQJ24" i="14" s="1"/>
  <c r="NQN24" i="14" s="1"/>
  <c r="NQR24" i="14" s="1"/>
  <c r="NQV24" i="14" s="1"/>
  <c r="NQZ24" i="14" s="1"/>
  <c r="NRD24" i="14" s="1"/>
  <c r="NRH24" i="14" s="1"/>
  <c r="NRL24" i="14" s="1"/>
  <c r="NRP24" i="14" s="1"/>
  <c r="NRT24" i="14" s="1"/>
  <c r="NRX24" i="14" s="1"/>
  <c r="NSB24" i="14" s="1"/>
  <c r="NSF24" i="14" s="1"/>
  <c r="NSJ24" i="14" s="1"/>
  <c r="NSN24" i="14" s="1"/>
  <c r="NSR24" i="14" s="1"/>
  <c r="NSV24" i="14" s="1"/>
  <c r="NSZ24" i="14" s="1"/>
  <c r="NTD24" i="14" s="1"/>
  <c r="NTH24" i="14" s="1"/>
  <c r="NTL24" i="14" s="1"/>
  <c r="NTP24" i="14" s="1"/>
  <c r="NTT24" i="14" s="1"/>
  <c r="NTX24" i="14" s="1"/>
  <c r="NUB24" i="14" s="1"/>
  <c r="NUF24" i="14" s="1"/>
  <c r="NUJ24" i="14" s="1"/>
  <c r="NUN24" i="14" s="1"/>
  <c r="NUR24" i="14" s="1"/>
  <c r="NUV24" i="14" s="1"/>
  <c r="NUZ24" i="14" s="1"/>
  <c r="NVD24" i="14" s="1"/>
  <c r="NVH24" i="14" s="1"/>
  <c r="NVL24" i="14" s="1"/>
  <c r="NVP24" i="14" s="1"/>
  <c r="NVT24" i="14" s="1"/>
  <c r="NVX24" i="14" s="1"/>
  <c r="NWB24" i="14" s="1"/>
  <c r="NWF24" i="14" s="1"/>
  <c r="NWJ24" i="14" s="1"/>
  <c r="NWN24" i="14" s="1"/>
  <c r="NWR24" i="14" s="1"/>
  <c r="NWV24" i="14" s="1"/>
  <c r="NWZ24" i="14" s="1"/>
  <c r="NXD24" i="14" s="1"/>
  <c r="NXH24" i="14" s="1"/>
  <c r="NXL24" i="14" s="1"/>
  <c r="NXP24" i="14" s="1"/>
  <c r="NXT24" i="14" s="1"/>
  <c r="NXX24" i="14" s="1"/>
  <c r="NYB24" i="14" s="1"/>
  <c r="NYF24" i="14" s="1"/>
  <c r="NYJ24" i="14" s="1"/>
  <c r="NYN24" i="14" s="1"/>
  <c r="NYR24" i="14" s="1"/>
  <c r="NYV24" i="14" s="1"/>
  <c r="NYZ24" i="14" s="1"/>
  <c r="NZD24" i="14" s="1"/>
  <c r="NZH24" i="14" s="1"/>
  <c r="NZL24" i="14" s="1"/>
  <c r="NZP24" i="14" s="1"/>
  <c r="NZT24" i="14" s="1"/>
  <c r="NZX24" i="14" s="1"/>
  <c r="OAB24" i="14" s="1"/>
  <c r="OAF24" i="14" s="1"/>
  <c r="OAJ24" i="14" s="1"/>
  <c r="OAN24" i="14" s="1"/>
  <c r="OAR24" i="14" s="1"/>
  <c r="OAV24" i="14" s="1"/>
  <c r="OAZ24" i="14" s="1"/>
  <c r="OBD24" i="14" s="1"/>
  <c r="OBH24" i="14" s="1"/>
  <c r="OBL24" i="14" s="1"/>
  <c r="OBP24" i="14" s="1"/>
  <c r="OBT24" i="14" s="1"/>
  <c r="OBX24" i="14" s="1"/>
  <c r="OCB24" i="14" s="1"/>
  <c r="OCF24" i="14" s="1"/>
  <c r="OCJ24" i="14" s="1"/>
  <c r="OCN24" i="14" s="1"/>
  <c r="OCR24" i="14" s="1"/>
  <c r="OCV24" i="14" s="1"/>
  <c r="OCZ24" i="14" s="1"/>
  <c r="ODD24" i="14" s="1"/>
  <c r="ODH24" i="14" s="1"/>
  <c r="ODL24" i="14" s="1"/>
  <c r="ODP24" i="14" s="1"/>
  <c r="ODT24" i="14" s="1"/>
  <c r="ODX24" i="14" s="1"/>
  <c r="OEB24" i="14" s="1"/>
  <c r="OEF24" i="14" s="1"/>
  <c r="OEJ24" i="14" s="1"/>
  <c r="OEN24" i="14" s="1"/>
  <c r="OER24" i="14" s="1"/>
  <c r="OEV24" i="14" s="1"/>
  <c r="OEZ24" i="14" s="1"/>
  <c r="OFD24" i="14" s="1"/>
  <c r="OFH24" i="14" s="1"/>
  <c r="OFL24" i="14" s="1"/>
  <c r="OFP24" i="14" s="1"/>
  <c r="OFT24" i="14" s="1"/>
  <c r="OFX24" i="14" s="1"/>
  <c r="OGB24" i="14" s="1"/>
  <c r="OGF24" i="14" s="1"/>
  <c r="OGJ24" i="14" s="1"/>
  <c r="OGN24" i="14" s="1"/>
  <c r="OGR24" i="14" s="1"/>
  <c r="OGV24" i="14" s="1"/>
  <c r="OGZ24" i="14" s="1"/>
  <c r="OHD24" i="14" s="1"/>
  <c r="OHH24" i="14" s="1"/>
  <c r="OHL24" i="14" s="1"/>
  <c r="OHP24" i="14" s="1"/>
  <c r="OHT24" i="14" s="1"/>
  <c r="OHX24" i="14" s="1"/>
  <c r="OIB24" i="14" s="1"/>
  <c r="OIF24" i="14" s="1"/>
  <c r="OIJ24" i="14" s="1"/>
  <c r="OIN24" i="14" s="1"/>
  <c r="OIR24" i="14" s="1"/>
  <c r="OIV24" i="14" s="1"/>
  <c r="OIZ24" i="14" s="1"/>
  <c r="OJD24" i="14" s="1"/>
  <c r="OJH24" i="14" s="1"/>
  <c r="OJL24" i="14" s="1"/>
  <c r="OJP24" i="14" s="1"/>
  <c r="OJT24" i="14" s="1"/>
  <c r="OJX24" i="14" s="1"/>
  <c r="OKB24" i="14" s="1"/>
  <c r="OKF24" i="14" s="1"/>
  <c r="OKJ24" i="14" s="1"/>
  <c r="OKN24" i="14" s="1"/>
  <c r="OKR24" i="14" s="1"/>
  <c r="OKV24" i="14" s="1"/>
  <c r="OKZ24" i="14" s="1"/>
  <c r="OLD24" i="14" s="1"/>
  <c r="OLH24" i="14" s="1"/>
  <c r="OLL24" i="14" s="1"/>
  <c r="OLP24" i="14" s="1"/>
  <c r="OLT24" i="14" s="1"/>
  <c r="OLX24" i="14" s="1"/>
  <c r="OMB24" i="14" s="1"/>
  <c r="OMF24" i="14" s="1"/>
  <c r="OMJ24" i="14" s="1"/>
  <c r="OMN24" i="14" s="1"/>
  <c r="OMR24" i="14" s="1"/>
  <c r="OMV24" i="14" s="1"/>
  <c r="OMZ24" i="14" s="1"/>
  <c r="OND24" i="14" s="1"/>
  <c r="ONH24" i="14" s="1"/>
  <c r="ONL24" i="14" s="1"/>
  <c r="ONP24" i="14" s="1"/>
  <c r="ONT24" i="14" s="1"/>
  <c r="ONX24" i="14" s="1"/>
  <c r="OOB24" i="14" s="1"/>
  <c r="OOF24" i="14" s="1"/>
  <c r="OOJ24" i="14" s="1"/>
  <c r="OON24" i="14" s="1"/>
  <c r="OOR24" i="14" s="1"/>
  <c r="OOV24" i="14" s="1"/>
  <c r="OOZ24" i="14" s="1"/>
  <c r="OPD24" i="14" s="1"/>
  <c r="OPH24" i="14" s="1"/>
  <c r="OPL24" i="14" s="1"/>
  <c r="OPP24" i="14" s="1"/>
  <c r="OPT24" i="14" s="1"/>
  <c r="OPX24" i="14" s="1"/>
  <c r="OQB24" i="14" s="1"/>
  <c r="OQF24" i="14" s="1"/>
  <c r="OQJ24" i="14" s="1"/>
  <c r="OQN24" i="14" s="1"/>
  <c r="OQR24" i="14" s="1"/>
  <c r="OQV24" i="14" s="1"/>
  <c r="OQZ24" i="14" s="1"/>
  <c r="ORD24" i="14" s="1"/>
  <c r="ORH24" i="14" s="1"/>
  <c r="ORL24" i="14" s="1"/>
  <c r="ORP24" i="14" s="1"/>
  <c r="ORT24" i="14" s="1"/>
  <c r="ORX24" i="14" s="1"/>
  <c r="OSB24" i="14" s="1"/>
  <c r="OSF24" i="14" s="1"/>
  <c r="OSJ24" i="14" s="1"/>
  <c r="OSN24" i="14" s="1"/>
  <c r="OSR24" i="14" s="1"/>
  <c r="OSV24" i="14" s="1"/>
  <c r="OSZ24" i="14" s="1"/>
  <c r="OTD24" i="14" s="1"/>
  <c r="OTH24" i="14" s="1"/>
  <c r="OTL24" i="14" s="1"/>
  <c r="OTP24" i="14" s="1"/>
  <c r="OTT24" i="14" s="1"/>
  <c r="OTX24" i="14" s="1"/>
  <c r="OUB24" i="14" s="1"/>
  <c r="OUF24" i="14" s="1"/>
  <c r="OUJ24" i="14" s="1"/>
  <c r="OUN24" i="14" s="1"/>
  <c r="OUR24" i="14" s="1"/>
  <c r="OUV24" i="14" s="1"/>
  <c r="OUZ24" i="14" s="1"/>
  <c r="OVD24" i="14" s="1"/>
  <c r="OVH24" i="14" s="1"/>
  <c r="OVL24" i="14" s="1"/>
  <c r="OVP24" i="14" s="1"/>
  <c r="OVT24" i="14" s="1"/>
  <c r="OVX24" i="14" s="1"/>
  <c r="OWB24" i="14" s="1"/>
  <c r="OWF24" i="14" s="1"/>
  <c r="OWJ24" i="14" s="1"/>
  <c r="OWN24" i="14" s="1"/>
  <c r="OWR24" i="14" s="1"/>
  <c r="OWV24" i="14" s="1"/>
  <c r="OWZ24" i="14" s="1"/>
  <c r="OXD24" i="14" s="1"/>
  <c r="OXH24" i="14" s="1"/>
  <c r="OXL24" i="14" s="1"/>
  <c r="OXP24" i="14" s="1"/>
  <c r="OXT24" i="14" s="1"/>
  <c r="OXX24" i="14" s="1"/>
  <c r="OYB24" i="14" s="1"/>
  <c r="OYF24" i="14" s="1"/>
  <c r="OYJ24" i="14" s="1"/>
  <c r="OYN24" i="14" s="1"/>
  <c r="OYR24" i="14" s="1"/>
  <c r="OYV24" i="14" s="1"/>
  <c r="OYZ24" i="14" s="1"/>
  <c r="OZD24" i="14" s="1"/>
  <c r="OZH24" i="14" s="1"/>
  <c r="OZL24" i="14" s="1"/>
  <c r="OZP24" i="14" s="1"/>
  <c r="OZT24" i="14" s="1"/>
  <c r="OZX24" i="14" s="1"/>
  <c r="PAB24" i="14" s="1"/>
  <c r="PAF24" i="14" s="1"/>
  <c r="PAJ24" i="14" s="1"/>
  <c r="PAN24" i="14" s="1"/>
  <c r="PAR24" i="14" s="1"/>
  <c r="PAV24" i="14" s="1"/>
  <c r="PAZ24" i="14" s="1"/>
  <c r="PBD24" i="14" s="1"/>
  <c r="PBH24" i="14" s="1"/>
  <c r="PBL24" i="14" s="1"/>
  <c r="PBP24" i="14" s="1"/>
  <c r="PBT24" i="14" s="1"/>
  <c r="PBX24" i="14" s="1"/>
  <c r="PCB24" i="14" s="1"/>
  <c r="PCF24" i="14" s="1"/>
  <c r="PCJ24" i="14" s="1"/>
  <c r="PCN24" i="14" s="1"/>
  <c r="PCR24" i="14" s="1"/>
  <c r="PCV24" i="14" s="1"/>
  <c r="PCZ24" i="14" s="1"/>
  <c r="PDD24" i="14" s="1"/>
  <c r="PDH24" i="14" s="1"/>
  <c r="PDL24" i="14" s="1"/>
  <c r="PDP24" i="14" s="1"/>
  <c r="PDT24" i="14" s="1"/>
  <c r="PDX24" i="14" s="1"/>
  <c r="PEB24" i="14" s="1"/>
  <c r="PEF24" i="14" s="1"/>
  <c r="PEJ24" i="14" s="1"/>
  <c r="PEN24" i="14" s="1"/>
  <c r="PER24" i="14" s="1"/>
  <c r="PEV24" i="14" s="1"/>
  <c r="PEZ24" i="14" s="1"/>
  <c r="PFD24" i="14" s="1"/>
  <c r="PFH24" i="14" s="1"/>
  <c r="PFL24" i="14" s="1"/>
  <c r="PFP24" i="14" s="1"/>
  <c r="PFT24" i="14" s="1"/>
  <c r="PFX24" i="14" s="1"/>
  <c r="PGB24" i="14" s="1"/>
  <c r="PGF24" i="14" s="1"/>
  <c r="PGJ24" i="14" s="1"/>
  <c r="PGN24" i="14" s="1"/>
  <c r="PGR24" i="14" s="1"/>
  <c r="PGV24" i="14" s="1"/>
  <c r="PGZ24" i="14" s="1"/>
  <c r="PHD24" i="14" s="1"/>
  <c r="PHH24" i="14" s="1"/>
  <c r="PHL24" i="14" s="1"/>
  <c r="PHP24" i="14" s="1"/>
  <c r="PHT24" i="14" s="1"/>
  <c r="PHX24" i="14" s="1"/>
  <c r="PIB24" i="14" s="1"/>
  <c r="PIF24" i="14" s="1"/>
  <c r="PIJ24" i="14" s="1"/>
  <c r="PIN24" i="14" s="1"/>
  <c r="PIR24" i="14" s="1"/>
  <c r="PIV24" i="14" s="1"/>
  <c r="PIZ24" i="14" s="1"/>
  <c r="PJD24" i="14" s="1"/>
  <c r="PJH24" i="14" s="1"/>
  <c r="PJL24" i="14" s="1"/>
  <c r="PJP24" i="14" s="1"/>
  <c r="PJT24" i="14" s="1"/>
  <c r="PJX24" i="14" s="1"/>
  <c r="PKB24" i="14" s="1"/>
  <c r="PKF24" i="14" s="1"/>
  <c r="PKJ24" i="14" s="1"/>
  <c r="PKN24" i="14" s="1"/>
  <c r="PKR24" i="14" s="1"/>
  <c r="PKV24" i="14" s="1"/>
  <c r="PKZ24" i="14" s="1"/>
  <c r="PLD24" i="14" s="1"/>
  <c r="PLH24" i="14" s="1"/>
  <c r="PLL24" i="14" s="1"/>
  <c r="PLP24" i="14" s="1"/>
  <c r="PLT24" i="14" s="1"/>
  <c r="PLX24" i="14" s="1"/>
  <c r="PMB24" i="14" s="1"/>
  <c r="PMF24" i="14" s="1"/>
  <c r="PMJ24" i="14" s="1"/>
  <c r="PMN24" i="14" s="1"/>
  <c r="PMR24" i="14" s="1"/>
  <c r="PMV24" i="14" s="1"/>
  <c r="PMZ24" i="14" s="1"/>
  <c r="PND24" i="14" s="1"/>
  <c r="PNH24" i="14" s="1"/>
  <c r="PNL24" i="14" s="1"/>
  <c r="PNP24" i="14" s="1"/>
  <c r="PNT24" i="14" s="1"/>
  <c r="PNX24" i="14" s="1"/>
  <c r="POB24" i="14" s="1"/>
  <c r="POF24" i="14" s="1"/>
  <c r="POJ24" i="14" s="1"/>
  <c r="PON24" i="14" s="1"/>
  <c r="POR24" i="14" s="1"/>
  <c r="POV24" i="14" s="1"/>
  <c r="POZ24" i="14" s="1"/>
  <c r="PPD24" i="14" s="1"/>
  <c r="PPH24" i="14" s="1"/>
  <c r="PPL24" i="14" s="1"/>
  <c r="PPP24" i="14" s="1"/>
  <c r="PPT24" i="14" s="1"/>
  <c r="PPX24" i="14" s="1"/>
  <c r="PQB24" i="14" s="1"/>
  <c r="PQF24" i="14" s="1"/>
  <c r="PQJ24" i="14" s="1"/>
  <c r="PQN24" i="14" s="1"/>
  <c r="PQR24" i="14" s="1"/>
  <c r="PQV24" i="14" s="1"/>
  <c r="PQZ24" i="14" s="1"/>
  <c r="PRD24" i="14" s="1"/>
  <c r="PRH24" i="14" s="1"/>
  <c r="PRL24" i="14" s="1"/>
  <c r="PRP24" i="14" s="1"/>
  <c r="PRT24" i="14" s="1"/>
  <c r="PRX24" i="14" s="1"/>
  <c r="PSB24" i="14" s="1"/>
  <c r="PSF24" i="14" s="1"/>
  <c r="PSJ24" i="14" s="1"/>
  <c r="PSN24" i="14" s="1"/>
  <c r="PSR24" i="14" s="1"/>
  <c r="PSV24" i="14" s="1"/>
  <c r="PSZ24" i="14" s="1"/>
  <c r="PTD24" i="14" s="1"/>
  <c r="PTH24" i="14" s="1"/>
  <c r="PTL24" i="14" s="1"/>
  <c r="PTP24" i="14" s="1"/>
  <c r="PTT24" i="14" s="1"/>
  <c r="PTX24" i="14" s="1"/>
  <c r="PUB24" i="14" s="1"/>
  <c r="PUF24" i="14" s="1"/>
  <c r="PUJ24" i="14" s="1"/>
  <c r="PUN24" i="14" s="1"/>
  <c r="PUR24" i="14" s="1"/>
  <c r="PUV24" i="14" s="1"/>
  <c r="PUZ24" i="14" s="1"/>
  <c r="PVD24" i="14" s="1"/>
  <c r="PVH24" i="14" s="1"/>
  <c r="PVL24" i="14" s="1"/>
  <c r="PVP24" i="14" s="1"/>
  <c r="PVT24" i="14" s="1"/>
  <c r="PVX24" i="14" s="1"/>
  <c r="PWB24" i="14" s="1"/>
  <c r="PWF24" i="14" s="1"/>
  <c r="PWJ24" i="14" s="1"/>
  <c r="PWN24" i="14" s="1"/>
  <c r="PWR24" i="14" s="1"/>
  <c r="PWV24" i="14" s="1"/>
  <c r="PWZ24" i="14" s="1"/>
  <c r="PXD24" i="14" s="1"/>
  <c r="PXH24" i="14" s="1"/>
  <c r="PXL24" i="14" s="1"/>
  <c r="PXP24" i="14" s="1"/>
  <c r="PXT24" i="14" s="1"/>
  <c r="PXX24" i="14" s="1"/>
  <c r="PYB24" i="14" s="1"/>
  <c r="PYF24" i="14" s="1"/>
  <c r="PYJ24" i="14" s="1"/>
  <c r="PYN24" i="14" s="1"/>
  <c r="PYR24" i="14" s="1"/>
  <c r="PYV24" i="14" s="1"/>
  <c r="PYZ24" i="14" s="1"/>
  <c r="PZD24" i="14" s="1"/>
  <c r="PZH24" i="14" s="1"/>
  <c r="PZL24" i="14" s="1"/>
  <c r="PZP24" i="14" s="1"/>
  <c r="PZT24" i="14" s="1"/>
  <c r="PZX24" i="14" s="1"/>
  <c r="QAB24" i="14" s="1"/>
  <c r="QAF24" i="14" s="1"/>
  <c r="QAJ24" i="14" s="1"/>
  <c r="QAN24" i="14" s="1"/>
  <c r="QAR24" i="14" s="1"/>
  <c r="QAV24" i="14" s="1"/>
  <c r="QAZ24" i="14" s="1"/>
  <c r="QBD24" i="14" s="1"/>
  <c r="QBH24" i="14" s="1"/>
  <c r="QBL24" i="14" s="1"/>
  <c r="QBP24" i="14" s="1"/>
  <c r="QBT24" i="14" s="1"/>
  <c r="QBX24" i="14" s="1"/>
  <c r="QCB24" i="14" s="1"/>
  <c r="QCF24" i="14" s="1"/>
  <c r="QCJ24" i="14" s="1"/>
  <c r="QCN24" i="14" s="1"/>
  <c r="QCR24" i="14" s="1"/>
  <c r="QCV24" i="14" s="1"/>
  <c r="QCZ24" i="14" s="1"/>
  <c r="QDD24" i="14" s="1"/>
  <c r="QDH24" i="14" s="1"/>
  <c r="QDL24" i="14" s="1"/>
  <c r="QDP24" i="14" s="1"/>
  <c r="QDT24" i="14" s="1"/>
  <c r="QDX24" i="14" s="1"/>
  <c r="QEB24" i="14" s="1"/>
  <c r="QEF24" i="14" s="1"/>
  <c r="QEJ24" i="14" s="1"/>
  <c r="QEN24" i="14" s="1"/>
  <c r="QER24" i="14" s="1"/>
  <c r="QEV24" i="14" s="1"/>
  <c r="QEZ24" i="14" s="1"/>
  <c r="QFD24" i="14" s="1"/>
  <c r="QFH24" i="14" s="1"/>
  <c r="QFL24" i="14" s="1"/>
  <c r="QFP24" i="14" s="1"/>
  <c r="QFT24" i="14" s="1"/>
  <c r="QFX24" i="14" s="1"/>
  <c r="QGB24" i="14" s="1"/>
  <c r="QGF24" i="14" s="1"/>
  <c r="QGJ24" i="14" s="1"/>
  <c r="QGN24" i="14" s="1"/>
  <c r="QGR24" i="14" s="1"/>
  <c r="QGV24" i="14" s="1"/>
  <c r="QGZ24" i="14" s="1"/>
  <c r="QHD24" i="14" s="1"/>
  <c r="QHH24" i="14" s="1"/>
  <c r="QHL24" i="14" s="1"/>
  <c r="QHP24" i="14" s="1"/>
  <c r="QHT24" i="14" s="1"/>
  <c r="QHX24" i="14" s="1"/>
  <c r="QIB24" i="14" s="1"/>
  <c r="QIF24" i="14" s="1"/>
  <c r="QIJ24" i="14" s="1"/>
  <c r="QIN24" i="14" s="1"/>
  <c r="QIR24" i="14" s="1"/>
  <c r="QIV24" i="14" s="1"/>
  <c r="QIZ24" i="14" s="1"/>
  <c r="QJD24" i="14" s="1"/>
  <c r="QJH24" i="14" s="1"/>
  <c r="QJL24" i="14" s="1"/>
  <c r="QJP24" i="14" s="1"/>
  <c r="QJT24" i="14" s="1"/>
  <c r="QJX24" i="14" s="1"/>
  <c r="QKB24" i="14" s="1"/>
  <c r="QKF24" i="14" s="1"/>
  <c r="QKJ24" i="14" s="1"/>
  <c r="QKN24" i="14" s="1"/>
  <c r="QKR24" i="14" s="1"/>
  <c r="QKV24" i="14" s="1"/>
  <c r="QKZ24" i="14" s="1"/>
  <c r="QLD24" i="14" s="1"/>
  <c r="QLH24" i="14" s="1"/>
  <c r="QLL24" i="14" s="1"/>
  <c r="QLP24" i="14" s="1"/>
  <c r="QLT24" i="14" s="1"/>
  <c r="QLX24" i="14" s="1"/>
  <c r="QMB24" i="14" s="1"/>
  <c r="QMF24" i="14" s="1"/>
  <c r="QMJ24" i="14" s="1"/>
  <c r="QMN24" i="14" s="1"/>
  <c r="QMR24" i="14" s="1"/>
  <c r="QMV24" i="14" s="1"/>
  <c r="QMZ24" i="14" s="1"/>
  <c r="QND24" i="14" s="1"/>
  <c r="QNH24" i="14" s="1"/>
  <c r="QNL24" i="14" s="1"/>
  <c r="QNP24" i="14" s="1"/>
  <c r="QNT24" i="14" s="1"/>
  <c r="QNX24" i="14" s="1"/>
  <c r="QOB24" i="14" s="1"/>
  <c r="QOF24" i="14" s="1"/>
  <c r="QOJ24" i="14" s="1"/>
  <c r="QON24" i="14" s="1"/>
  <c r="QOR24" i="14" s="1"/>
  <c r="QOV24" i="14" s="1"/>
  <c r="QOZ24" i="14" s="1"/>
  <c r="QPD24" i="14" s="1"/>
  <c r="QPH24" i="14" s="1"/>
  <c r="QPL24" i="14" s="1"/>
  <c r="QPP24" i="14" s="1"/>
  <c r="QPT24" i="14" s="1"/>
  <c r="QPX24" i="14" s="1"/>
  <c r="QQB24" i="14" s="1"/>
  <c r="QQF24" i="14" s="1"/>
  <c r="QQJ24" i="14" s="1"/>
  <c r="QQN24" i="14" s="1"/>
  <c r="QQR24" i="14" s="1"/>
  <c r="QQV24" i="14" s="1"/>
  <c r="QQZ24" i="14" s="1"/>
  <c r="QRD24" i="14" s="1"/>
  <c r="QRH24" i="14" s="1"/>
  <c r="QRL24" i="14" s="1"/>
  <c r="QRP24" i="14" s="1"/>
  <c r="QRT24" i="14" s="1"/>
  <c r="QRX24" i="14" s="1"/>
  <c r="QSB24" i="14" s="1"/>
  <c r="QSF24" i="14" s="1"/>
  <c r="QSJ24" i="14" s="1"/>
  <c r="QSN24" i="14" s="1"/>
  <c r="QSR24" i="14" s="1"/>
  <c r="QSV24" i="14" s="1"/>
  <c r="QSZ24" i="14" s="1"/>
  <c r="QTD24" i="14" s="1"/>
  <c r="QTH24" i="14" s="1"/>
  <c r="QTL24" i="14" s="1"/>
  <c r="QTP24" i="14" s="1"/>
  <c r="QTT24" i="14" s="1"/>
  <c r="QTX24" i="14" s="1"/>
  <c r="QUB24" i="14" s="1"/>
  <c r="QUF24" i="14" s="1"/>
  <c r="QUJ24" i="14" s="1"/>
  <c r="QUN24" i="14" s="1"/>
  <c r="QUR24" i="14" s="1"/>
  <c r="QUV24" i="14" s="1"/>
  <c r="QUZ24" i="14" s="1"/>
  <c r="QVD24" i="14" s="1"/>
  <c r="QVH24" i="14" s="1"/>
  <c r="QVL24" i="14" s="1"/>
  <c r="QVP24" i="14" s="1"/>
  <c r="QVT24" i="14" s="1"/>
  <c r="QVX24" i="14" s="1"/>
  <c r="QWB24" i="14" s="1"/>
  <c r="QWF24" i="14" s="1"/>
  <c r="QWJ24" i="14" s="1"/>
  <c r="QWN24" i="14" s="1"/>
  <c r="QWR24" i="14" s="1"/>
  <c r="QWV24" i="14" s="1"/>
  <c r="QWZ24" i="14" s="1"/>
  <c r="QXD24" i="14" s="1"/>
  <c r="QXH24" i="14" s="1"/>
  <c r="QXL24" i="14" s="1"/>
  <c r="QXP24" i="14" s="1"/>
  <c r="QXT24" i="14" s="1"/>
  <c r="QXX24" i="14" s="1"/>
  <c r="QYB24" i="14" s="1"/>
  <c r="QYF24" i="14" s="1"/>
  <c r="QYJ24" i="14" s="1"/>
  <c r="QYN24" i="14" s="1"/>
  <c r="QYR24" i="14" s="1"/>
  <c r="QYV24" i="14" s="1"/>
  <c r="QYZ24" i="14" s="1"/>
  <c r="QZD24" i="14" s="1"/>
  <c r="QZH24" i="14" s="1"/>
  <c r="QZL24" i="14" s="1"/>
  <c r="QZP24" i="14" s="1"/>
  <c r="QZT24" i="14" s="1"/>
  <c r="QZX24" i="14" s="1"/>
  <c r="RAB24" i="14" s="1"/>
  <c r="RAF24" i="14" s="1"/>
  <c r="RAJ24" i="14" s="1"/>
  <c r="RAN24" i="14" s="1"/>
  <c r="RAR24" i="14" s="1"/>
  <c r="RAV24" i="14" s="1"/>
  <c r="RAZ24" i="14" s="1"/>
  <c r="RBD24" i="14" s="1"/>
  <c r="RBH24" i="14" s="1"/>
  <c r="RBL24" i="14" s="1"/>
  <c r="RBP24" i="14" s="1"/>
  <c r="RBT24" i="14" s="1"/>
  <c r="RBX24" i="14" s="1"/>
  <c r="RCB24" i="14" s="1"/>
  <c r="RCF24" i="14" s="1"/>
  <c r="RCJ24" i="14" s="1"/>
  <c r="RCN24" i="14" s="1"/>
  <c r="RCR24" i="14" s="1"/>
  <c r="RCV24" i="14" s="1"/>
  <c r="RCZ24" i="14" s="1"/>
  <c r="RDD24" i="14" s="1"/>
  <c r="RDH24" i="14" s="1"/>
  <c r="RDL24" i="14" s="1"/>
  <c r="RDP24" i="14" s="1"/>
  <c r="RDT24" i="14" s="1"/>
  <c r="RDX24" i="14" s="1"/>
  <c r="REB24" i="14" s="1"/>
  <c r="REF24" i="14" s="1"/>
  <c r="REJ24" i="14" s="1"/>
  <c r="REN24" i="14" s="1"/>
  <c r="RER24" i="14" s="1"/>
  <c r="REV24" i="14" s="1"/>
  <c r="REZ24" i="14" s="1"/>
  <c r="RFD24" i="14" s="1"/>
  <c r="RFH24" i="14" s="1"/>
  <c r="RFL24" i="14" s="1"/>
  <c r="RFP24" i="14" s="1"/>
  <c r="RFT24" i="14" s="1"/>
  <c r="RFX24" i="14" s="1"/>
  <c r="RGB24" i="14" s="1"/>
  <c r="RGF24" i="14" s="1"/>
  <c r="RGJ24" i="14" s="1"/>
  <c r="RGN24" i="14" s="1"/>
  <c r="RGR24" i="14" s="1"/>
  <c r="RGV24" i="14" s="1"/>
  <c r="RGZ24" i="14" s="1"/>
  <c r="RHD24" i="14" s="1"/>
  <c r="RHH24" i="14" s="1"/>
  <c r="RHL24" i="14" s="1"/>
  <c r="RHP24" i="14" s="1"/>
  <c r="RHT24" i="14" s="1"/>
  <c r="RHX24" i="14" s="1"/>
  <c r="RIB24" i="14" s="1"/>
  <c r="RIF24" i="14" s="1"/>
  <c r="RIJ24" i="14" s="1"/>
  <c r="RIN24" i="14" s="1"/>
  <c r="RIR24" i="14" s="1"/>
  <c r="RIV24" i="14" s="1"/>
  <c r="RIZ24" i="14" s="1"/>
  <c r="RJD24" i="14" s="1"/>
  <c r="RJH24" i="14" s="1"/>
  <c r="RJL24" i="14" s="1"/>
  <c r="RJP24" i="14" s="1"/>
  <c r="RJT24" i="14" s="1"/>
  <c r="RJX24" i="14" s="1"/>
  <c r="RKB24" i="14" s="1"/>
  <c r="RKF24" i="14" s="1"/>
  <c r="RKJ24" i="14" s="1"/>
  <c r="RKN24" i="14" s="1"/>
  <c r="RKR24" i="14" s="1"/>
  <c r="RKV24" i="14" s="1"/>
  <c r="RKZ24" i="14" s="1"/>
  <c r="RLD24" i="14" s="1"/>
  <c r="RLH24" i="14" s="1"/>
  <c r="RLL24" i="14" s="1"/>
  <c r="RLP24" i="14" s="1"/>
  <c r="RLT24" i="14" s="1"/>
  <c r="RLX24" i="14" s="1"/>
  <c r="RMB24" i="14" s="1"/>
  <c r="RMF24" i="14" s="1"/>
  <c r="RMJ24" i="14" s="1"/>
  <c r="RMN24" i="14" s="1"/>
  <c r="RMR24" i="14" s="1"/>
  <c r="RMV24" i="14" s="1"/>
  <c r="RMZ24" i="14" s="1"/>
  <c r="RND24" i="14" s="1"/>
  <c r="RNH24" i="14" s="1"/>
  <c r="RNL24" i="14" s="1"/>
  <c r="RNP24" i="14" s="1"/>
  <c r="RNT24" i="14" s="1"/>
  <c r="RNX24" i="14" s="1"/>
  <c r="ROB24" i="14" s="1"/>
  <c r="ROF24" i="14" s="1"/>
  <c r="ROJ24" i="14" s="1"/>
  <c r="RON24" i="14" s="1"/>
  <c r="ROR24" i="14" s="1"/>
  <c r="ROV24" i="14" s="1"/>
  <c r="ROZ24" i="14" s="1"/>
  <c r="RPD24" i="14" s="1"/>
  <c r="RPH24" i="14" s="1"/>
  <c r="RPL24" i="14" s="1"/>
  <c r="RPP24" i="14" s="1"/>
  <c r="RPT24" i="14" s="1"/>
  <c r="RPX24" i="14" s="1"/>
  <c r="RQB24" i="14" s="1"/>
  <c r="RQF24" i="14" s="1"/>
  <c r="RQJ24" i="14" s="1"/>
  <c r="RQN24" i="14" s="1"/>
  <c r="RQR24" i="14" s="1"/>
  <c r="RQV24" i="14" s="1"/>
  <c r="RQZ24" i="14" s="1"/>
  <c r="RRD24" i="14" s="1"/>
  <c r="RRH24" i="14" s="1"/>
  <c r="RRL24" i="14" s="1"/>
  <c r="RRP24" i="14" s="1"/>
  <c r="RRT24" i="14" s="1"/>
  <c r="RRX24" i="14" s="1"/>
  <c r="RSB24" i="14" s="1"/>
  <c r="RSF24" i="14" s="1"/>
  <c r="RSJ24" i="14" s="1"/>
  <c r="RSN24" i="14" s="1"/>
  <c r="RSR24" i="14" s="1"/>
  <c r="RSV24" i="14" s="1"/>
  <c r="RSZ24" i="14" s="1"/>
  <c r="RTD24" i="14" s="1"/>
  <c r="RTH24" i="14" s="1"/>
  <c r="RTL24" i="14" s="1"/>
  <c r="RTP24" i="14" s="1"/>
  <c r="RTT24" i="14" s="1"/>
  <c r="RTX24" i="14" s="1"/>
  <c r="RUB24" i="14" s="1"/>
  <c r="RUF24" i="14" s="1"/>
  <c r="RUJ24" i="14" s="1"/>
  <c r="RUN24" i="14" s="1"/>
  <c r="RUR24" i="14" s="1"/>
  <c r="RUV24" i="14" s="1"/>
  <c r="RUZ24" i="14" s="1"/>
  <c r="RVD24" i="14" s="1"/>
  <c r="RVH24" i="14" s="1"/>
  <c r="RVL24" i="14" s="1"/>
  <c r="RVP24" i="14" s="1"/>
  <c r="RVT24" i="14" s="1"/>
  <c r="RVX24" i="14" s="1"/>
  <c r="RWB24" i="14" s="1"/>
  <c r="RWF24" i="14" s="1"/>
  <c r="RWJ24" i="14" s="1"/>
  <c r="RWN24" i="14" s="1"/>
  <c r="RWR24" i="14" s="1"/>
  <c r="RWV24" i="14" s="1"/>
  <c r="RWZ24" i="14" s="1"/>
  <c r="RXD24" i="14" s="1"/>
  <c r="RXH24" i="14" s="1"/>
  <c r="RXL24" i="14" s="1"/>
  <c r="RXP24" i="14" s="1"/>
  <c r="RXT24" i="14" s="1"/>
  <c r="RXX24" i="14" s="1"/>
  <c r="RYB24" i="14" s="1"/>
  <c r="RYF24" i="14" s="1"/>
  <c r="RYJ24" i="14" s="1"/>
  <c r="RYN24" i="14" s="1"/>
  <c r="RYR24" i="14" s="1"/>
  <c r="RYV24" i="14" s="1"/>
  <c r="RYZ24" i="14" s="1"/>
  <c r="RZD24" i="14" s="1"/>
  <c r="RZH24" i="14" s="1"/>
  <c r="RZL24" i="14" s="1"/>
  <c r="RZP24" i="14" s="1"/>
  <c r="RZT24" i="14" s="1"/>
  <c r="RZX24" i="14" s="1"/>
  <c r="SAB24" i="14" s="1"/>
  <c r="SAF24" i="14" s="1"/>
  <c r="SAJ24" i="14" s="1"/>
  <c r="SAN24" i="14" s="1"/>
  <c r="SAR24" i="14" s="1"/>
  <c r="SAV24" i="14" s="1"/>
  <c r="SAZ24" i="14" s="1"/>
  <c r="SBD24" i="14" s="1"/>
  <c r="SBH24" i="14" s="1"/>
  <c r="SBL24" i="14" s="1"/>
  <c r="SBP24" i="14" s="1"/>
  <c r="SBT24" i="14" s="1"/>
  <c r="SBX24" i="14" s="1"/>
  <c r="SCB24" i="14" s="1"/>
  <c r="SCF24" i="14" s="1"/>
  <c r="SCJ24" i="14" s="1"/>
  <c r="SCN24" i="14" s="1"/>
  <c r="SCR24" i="14" s="1"/>
  <c r="SCV24" i="14" s="1"/>
  <c r="SCZ24" i="14" s="1"/>
  <c r="SDD24" i="14" s="1"/>
  <c r="SDH24" i="14" s="1"/>
  <c r="SDL24" i="14" s="1"/>
  <c r="SDP24" i="14" s="1"/>
  <c r="SDT24" i="14" s="1"/>
  <c r="SDX24" i="14" s="1"/>
  <c r="SEB24" i="14" s="1"/>
  <c r="SEF24" i="14" s="1"/>
  <c r="SEJ24" i="14" s="1"/>
  <c r="SEN24" i="14" s="1"/>
  <c r="SER24" i="14" s="1"/>
  <c r="SEV24" i="14" s="1"/>
  <c r="SEZ24" i="14" s="1"/>
  <c r="SFD24" i="14" s="1"/>
  <c r="SFH24" i="14" s="1"/>
  <c r="SFL24" i="14" s="1"/>
  <c r="SFP24" i="14" s="1"/>
  <c r="SFT24" i="14" s="1"/>
  <c r="SFX24" i="14" s="1"/>
  <c r="SGB24" i="14" s="1"/>
  <c r="SGF24" i="14" s="1"/>
  <c r="SGJ24" i="14" s="1"/>
  <c r="SGN24" i="14" s="1"/>
  <c r="SGR24" i="14" s="1"/>
  <c r="SGV24" i="14" s="1"/>
  <c r="SGZ24" i="14" s="1"/>
  <c r="SHD24" i="14" s="1"/>
  <c r="SHH24" i="14" s="1"/>
  <c r="SHL24" i="14" s="1"/>
  <c r="SHP24" i="14" s="1"/>
  <c r="SHT24" i="14" s="1"/>
  <c r="SHX24" i="14" s="1"/>
  <c r="SIB24" i="14" s="1"/>
  <c r="SIF24" i="14" s="1"/>
  <c r="SIJ24" i="14" s="1"/>
  <c r="SIN24" i="14" s="1"/>
  <c r="SIR24" i="14" s="1"/>
  <c r="SIV24" i="14" s="1"/>
  <c r="SIZ24" i="14" s="1"/>
  <c r="SJD24" i="14" s="1"/>
  <c r="SJH24" i="14" s="1"/>
  <c r="SJL24" i="14" s="1"/>
  <c r="SJP24" i="14" s="1"/>
  <c r="SJT24" i="14" s="1"/>
  <c r="SJX24" i="14" s="1"/>
  <c r="SKB24" i="14" s="1"/>
  <c r="SKF24" i="14" s="1"/>
  <c r="SKJ24" i="14" s="1"/>
  <c r="SKN24" i="14" s="1"/>
  <c r="SKR24" i="14" s="1"/>
  <c r="SKV24" i="14" s="1"/>
  <c r="SKZ24" i="14" s="1"/>
  <c r="SLD24" i="14" s="1"/>
  <c r="SLH24" i="14" s="1"/>
  <c r="SLL24" i="14" s="1"/>
  <c r="SLP24" i="14" s="1"/>
  <c r="SLT24" i="14" s="1"/>
  <c r="SLX24" i="14" s="1"/>
  <c r="SMB24" i="14" s="1"/>
  <c r="SMF24" i="14" s="1"/>
  <c r="SMJ24" i="14" s="1"/>
  <c r="SMN24" i="14" s="1"/>
  <c r="SMR24" i="14" s="1"/>
  <c r="SMV24" i="14" s="1"/>
  <c r="SMZ24" i="14" s="1"/>
  <c r="SND24" i="14" s="1"/>
  <c r="SNH24" i="14" s="1"/>
  <c r="SNL24" i="14" s="1"/>
  <c r="SNP24" i="14" s="1"/>
  <c r="SNT24" i="14" s="1"/>
  <c r="SNX24" i="14" s="1"/>
  <c r="SOB24" i="14" s="1"/>
  <c r="SOF24" i="14" s="1"/>
  <c r="SOJ24" i="14" s="1"/>
  <c r="SON24" i="14" s="1"/>
  <c r="SOR24" i="14" s="1"/>
  <c r="SOV24" i="14" s="1"/>
  <c r="SOZ24" i="14" s="1"/>
  <c r="SPD24" i="14" s="1"/>
  <c r="SPH24" i="14" s="1"/>
  <c r="SPL24" i="14" s="1"/>
  <c r="SPP24" i="14" s="1"/>
  <c r="SPT24" i="14" s="1"/>
  <c r="SPX24" i="14" s="1"/>
  <c r="SQB24" i="14" s="1"/>
  <c r="SQF24" i="14" s="1"/>
  <c r="SQJ24" i="14" s="1"/>
  <c r="SQN24" i="14" s="1"/>
  <c r="SQR24" i="14" s="1"/>
  <c r="SQV24" i="14" s="1"/>
  <c r="SQZ24" i="14" s="1"/>
  <c r="SRD24" i="14" s="1"/>
  <c r="SRH24" i="14" s="1"/>
  <c r="SRL24" i="14" s="1"/>
  <c r="SRP24" i="14" s="1"/>
  <c r="SRT24" i="14" s="1"/>
  <c r="SRX24" i="14" s="1"/>
  <c r="SSB24" i="14" s="1"/>
  <c r="SSF24" i="14" s="1"/>
  <c r="SSJ24" i="14" s="1"/>
  <c r="SSN24" i="14" s="1"/>
  <c r="SSR24" i="14" s="1"/>
  <c r="SSV24" i="14" s="1"/>
  <c r="SSZ24" i="14" s="1"/>
  <c r="STD24" i="14" s="1"/>
  <c r="STH24" i="14" s="1"/>
  <c r="STL24" i="14" s="1"/>
  <c r="STP24" i="14" s="1"/>
  <c r="STT24" i="14" s="1"/>
  <c r="STX24" i="14" s="1"/>
  <c r="SUB24" i="14" s="1"/>
  <c r="SUF24" i="14" s="1"/>
  <c r="SUJ24" i="14" s="1"/>
  <c r="SUN24" i="14" s="1"/>
  <c r="SUR24" i="14" s="1"/>
  <c r="SUV24" i="14" s="1"/>
  <c r="SUZ24" i="14" s="1"/>
  <c r="SVD24" i="14" s="1"/>
  <c r="SVH24" i="14" s="1"/>
  <c r="SVL24" i="14" s="1"/>
  <c r="SVP24" i="14" s="1"/>
  <c r="SVT24" i="14" s="1"/>
  <c r="SVX24" i="14" s="1"/>
  <c r="SWB24" i="14" s="1"/>
  <c r="SWF24" i="14" s="1"/>
  <c r="SWJ24" i="14" s="1"/>
  <c r="SWN24" i="14" s="1"/>
  <c r="SWR24" i="14" s="1"/>
  <c r="SWV24" i="14" s="1"/>
  <c r="SWZ24" i="14" s="1"/>
  <c r="SXD24" i="14" s="1"/>
  <c r="SXH24" i="14" s="1"/>
  <c r="SXL24" i="14" s="1"/>
  <c r="SXP24" i="14" s="1"/>
  <c r="SXT24" i="14" s="1"/>
  <c r="SXX24" i="14" s="1"/>
  <c r="SYB24" i="14" s="1"/>
  <c r="SYF24" i="14" s="1"/>
  <c r="SYJ24" i="14" s="1"/>
  <c r="SYN24" i="14" s="1"/>
  <c r="SYR24" i="14" s="1"/>
  <c r="SYV24" i="14" s="1"/>
  <c r="SYZ24" i="14" s="1"/>
  <c r="SZD24" i="14" s="1"/>
  <c r="SZH24" i="14" s="1"/>
  <c r="SZL24" i="14" s="1"/>
  <c r="SZP24" i="14" s="1"/>
  <c r="SZT24" i="14" s="1"/>
  <c r="SZX24" i="14" s="1"/>
  <c r="TAB24" i="14" s="1"/>
  <c r="TAF24" i="14" s="1"/>
  <c r="TAJ24" i="14" s="1"/>
  <c r="TAN24" i="14" s="1"/>
  <c r="TAR24" i="14" s="1"/>
  <c r="TAV24" i="14" s="1"/>
  <c r="TAZ24" i="14" s="1"/>
  <c r="TBD24" i="14" s="1"/>
  <c r="TBH24" i="14" s="1"/>
  <c r="TBL24" i="14" s="1"/>
  <c r="TBP24" i="14" s="1"/>
  <c r="TBT24" i="14" s="1"/>
  <c r="TBX24" i="14" s="1"/>
  <c r="TCB24" i="14" s="1"/>
  <c r="TCF24" i="14" s="1"/>
  <c r="TCJ24" i="14" s="1"/>
  <c r="TCN24" i="14" s="1"/>
  <c r="TCR24" i="14" s="1"/>
  <c r="TCV24" i="14" s="1"/>
  <c r="TCZ24" i="14" s="1"/>
  <c r="TDD24" i="14" s="1"/>
  <c r="TDH24" i="14" s="1"/>
  <c r="TDL24" i="14" s="1"/>
  <c r="TDP24" i="14" s="1"/>
  <c r="TDT24" i="14" s="1"/>
  <c r="TDX24" i="14" s="1"/>
  <c r="TEB24" i="14" s="1"/>
  <c r="TEF24" i="14" s="1"/>
  <c r="TEJ24" i="14" s="1"/>
  <c r="TEN24" i="14" s="1"/>
  <c r="TER24" i="14" s="1"/>
  <c r="TEV24" i="14" s="1"/>
  <c r="TEZ24" i="14" s="1"/>
  <c r="TFD24" i="14" s="1"/>
  <c r="TFH24" i="14" s="1"/>
  <c r="TFL24" i="14" s="1"/>
  <c r="TFP24" i="14" s="1"/>
  <c r="TFT24" i="14" s="1"/>
  <c r="TFX24" i="14" s="1"/>
  <c r="TGB24" i="14" s="1"/>
  <c r="TGF24" i="14" s="1"/>
  <c r="TGJ24" i="14" s="1"/>
  <c r="TGN24" i="14" s="1"/>
  <c r="TGR24" i="14" s="1"/>
  <c r="TGV24" i="14" s="1"/>
  <c r="TGZ24" i="14" s="1"/>
  <c r="THD24" i="14" s="1"/>
  <c r="THH24" i="14" s="1"/>
  <c r="THL24" i="14" s="1"/>
  <c r="THP24" i="14" s="1"/>
  <c r="THT24" i="14" s="1"/>
  <c r="THX24" i="14" s="1"/>
  <c r="TIB24" i="14" s="1"/>
  <c r="TIF24" i="14" s="1"/>
  <c r="TIJ24" i="14" s="1"/>
  <c r="TIN24" i="14" s="1"/>
  <c r="TIR24" i="14" s="1"/>
  <c r="TIV24" i="14" s="1"/>
  <c r="TIZ24" i="14" s="1"/>
  <c r="TJD24" i="14" s="1"/>
  <c r="TJH24" i="14" s="1"/>
  <c r="TJL24" i="14" s="1"/>
  <c r="TJP24" i="14" s="1"/>
  <c r="TJT24" i="14" s="1"/>
  <c r="TJX24" i="14" s="1"/>
  <c r="TKB24" i="14" s="1"/>
  <c r="TKF24" i="14" s="1"/>
  <c r="TKJ24" i="14" s="1"/>
  <c r="TKN24" i="14" s="1"/>
  <c r="TKR24" i="14" s="1"/>
  <c r="TKV24" i="14" s="1"/>
  <c r="TKZ24" i="14" s="1"/>
  <c r="TLD24" i="14" s="1"/>
  <c r="TLH24" i="14" s="1"/>
  <c r="TLL24" i="14" s="1"/>
  <c r="TLP24" i="14" s="1"/>
  <c r="TLT24" i="14" s="1"/>
  <c r="TLX24" i="14" s="1"/>
  <c r="TMB24" i="14" s="1"/>
  <c r="TMF24" i="14" s="1"/>
  <c r="TMJ24" i="14" s="1"/>
  <c r="TMN24" i="14" s="1"/>
  <c r="TMR24" i="14" s="1"/>
  <c r="TMV24" i="14" s="1"/>
  <c r="TMZ24" i="14" s="1"/>
  <c r="TND24" i="14" s="1"/>
  <c r="TNH24" i="14" s="1"/>
  <c r="TNL24" i="14" s="1"/>
  <c r="TNP24" i="14" s="1"/>
  <c r="TNT24" i="14" s="1"/>
  <c r="TNX24" i="14" s="1"/>
  <c r="TOB24" i="14" s="1"/>
  <c r="TOF24" i="14" s="1"/>
  <c r="TOJ24" i="14" s="1"/>
  <c r="TON24" i="14" s="1"/>
  <c r="TOR24" i="14" s="1"/>
  <c r="TOV24" i="14" s="1"/>
  <c r="TOZ24" i="14" s="1"/>
  <c r="TPD24" i="14" s="1"/>
  <c r="TPH24" i="14" s="1"/>
  <c r="TPL24" i="14" s="1"/>
  <c r="TPP24" i="14" s="1"/>
  <c r="TPT24" i="14" s="1"/>
  <c r="TPX24" i="14" s="1"/>
  <c r="TQB24" i="14" s="1"/>
  <c r="TQF24" i="14" s="1"/>
  <c r="TQJ24" i="14" s="1"/>
  <c r="TQN24" i="14" s="1"/>
  <c r="TQR24" i="14" s="1"/>
  <c r="TQV24" i="14" s="1"/>
  <c r="TQZ24" i="14" s="1"/>
  <c r="TRD24" i="14" s="1"/>
  <c r="TRH24" i="14" s="1"/>
  <c r="TRL24" i="14" s="1"/>
  <c r="TRP24" i="14" s="1"/>
  <c r="TRT24" i="14" s="1"/>
  <c r="TRX24" i="14" s="1"/>
  <c r="TSB24" i="14" s="1"/>
  <c r="TSF24" i="14" s="1"/>
  <c r="TSJ24" i="14" s="1"/>
  <c r="TSN24" i="14" s="1"/>
  <c r="TSR24" i="14" s="1"/>
  <c r="TSV24" i="14" s="1"/>
  <c r="TSZ24" i="14" s="1"/>
  <c r="TTD24" i="14" s="1"/>
  <c r="TTH24" i="14" s="1"/>
  <c r="TTL24" i="14" s="1"/>
  <c r="TTP24" i="14" s="1"/>
  <c r="TTT24" i="14" s="1"/>
  <c r="TTX24" i="14" s="1"/>
  <c r="TUB24" i="14" s="1"/>
  <c r="TUF24" i="14" s="1"/>
  <c r="TUJ24" i="14" s="1"/>
  <c r="TUN24" i="14" s="1"/>
  <c r="TUR24" i="14" s="1"/>
  <c r="TUV24" i="14" s="1"/>
  <c r="TUZ24" i="14" s="1"/>
  <c r="TVD24" i="14" s="1"/>
  <c r="TVH24" i="14" s="1"/>
  <c r="TVL24" i="14" s="1"/>
  <c r="TVP24" i="14" s="1"/>
  <c r="TVT24" i="14" s="1"/>
  <c r="TVX24" i="14" s="1"/>
  <c r="TWB24" i="14" s="1"/>
  <c r="TWF24" i="14" s="1"/>
  <c r="TWJ24" i="14" s="1"/>
  <c r="TWN24" i="14" s="1"/>
  <c r="TWR24" i="14" s="1"/>
  <c r="TWV24" i="14" s="1"/>
  <c r="TWZ24" i="14" s="1"/>
  <c r="TXD24" i="14" s="1"/>
  <c r="TXH24" i="14" s="1"/>
  <c r="TXL24" i="14" s="1"/>
  <c r="TXP24" i="14" s="1"/>
  <c r="TXT24" i="14" s="1"/>
  <c r="TXX24" i="14" s="1"/>
  <c r="TYB24" i="14" s="1"/>
  <c r="TYF24" i="14" s="1"/>
  <c r="TYJ24" i="14" s="1"/>
  <c r="TYN24" i="14" s="1"/>
  <c r="TYR24" i="14" s="1"/>
  <c r="TYV24" i="14" s="1"/>
  <c r="TYZ24" i="14" s="1"/>
  <c r="TZD24" i="14" s="1"/>
  <c r="TZH24" i="14" s="1"/>
  <c r="TZL24" i="14" s="1"/>
  <c r="TZP24" i="14" s="1"/>
  <c r="TZT24" i="14" s="1"/>
  <c r="TZX24" i="14" s="1"/>
  <c r="UAB24" i="14" s="1"/>
  <c r="UAF24" i="14" s="1"/>
  <c r="UAJ24" i="14" s="1"/>
  <c r="UAN24" i="14" s="1"/>
  <c r="UAR24" i="14" s="1"/>
  <c r="UAV24" i="14" s="1"/>
  <c r="UAZ24" i="14" s="1"/>
  <c r="UBD24" i="14" s="1"/>
  <c r="UBH24" i="14" s="1"/>
  <c r="UBL24" i="14" s="1"/>
  <c r="UBP24" i="14" s="1"/>
  <c r="UBT24" i="14" s="1"/>
  <c r="UBX24" i="14" s="1"/>
  <c r="UCB24" i="14" s="1"/>
  <c r="UCF24" i="14" s="1"/>
  <c r="UCJ24" i="14" s="1"/>
  <c r="UCN24" i="14" s="1"/>
  <c r="UCR24" i="14" s="1"/>
  <c r="UCV24" i="14" s="1"/>
  <c r="UCZ24" i="14" s="1"/>
  <c r="UDD24" i="14" s="1"/>
  <c r="UDH24" i="14" s="1"/>
  <c r="UDL24" i="14" s="1"/>
  <c r="UDP24" i="14" s="1"/>
  <c r="UDT24" i="14" s="1"/>
  <c r="UDX24" i="14" s="1"/>
  <c r="UEB24" i="14" s="1"/>
  <c r="UEF24" i="14" s="1"/>
  <c r="UEJ24" i="14" s="1"/>
  <c r="UEN24" i="14" s="1"/>
  <c r="UER24" i="14" s="1"/>
  <c r="UEV24" i="14" s="1"/>
  <c r="UEZ24" i="14" s="1"/>
  <c r="UFD24" i="14" s="1"/>
  <c r="UFH24" i="14" s="1"/>
  <c r="UFL24" i="14" s="1"/>
  <c r="UFP24" i="14" s="1"/>
  <c r="UFT24" i="14" s="1"/>
  <c r="UFX24" i="14" s="1"/>
  <c r="UGB24" i="14" s="1"/>
  <c r="UGF24" i="14" s="1"/>
  <c r="UGJ24" i="14" s="1"/>
  <c r="UGN24" i="14" s="1"/>
  <c r="UGR24" i="14" s="1"/>
  <c r="UGV24" i="14" s="1"/>
  <c r="UGZ24" i="14" s="1"/>
  <c r="UHD24" i="14" s="1"/>
  <c r="UHH24" i="14" s="1"/>
  <c r="UHL24" i="14" s="1"/>
  <c r="UHP24" i="14" s="1"/>
  <c r="UHT24" i="14" s="1"/>
  <c r="UHX24" i="14" s="1"/>
  <c r="UIB24" i="14" s="1"/>
  <c r="UIF24" i="14" s="1"/>
  <c r="UIJ24" i="14" s="1"/>
  <c r="UIN24" i="14" s="1"/>
  <c r="UIR24" i="14" s="1"/>
  <c r="UIV24" i="14" s="1"/>
  <c r="UIZ24" i="14" s="1"/>
  <c r="UJD24" i="14" s="1"/>
  <c r="UJH24" i="14" s="1"/>
  <c r="UJL24" i="14" s="1"/>
  <c r="UJP24" i="14" s="1"/>
  <c r="UJT24" i="14" s="1"/>
  <c r="UJX24" i="14" s="1"/>
  <c r="UKB24" i="14" s="1"/>
  <c r="UKF24" i="14" s="1"/>
  <c r="UKJ24" i="14" s="1"/>
  <c r="UKN24" i="14" s="1"/>
  <c r="UKR24" i="14" s="1"/>
  <c r="UKV24" i="14" s="1"/>
  <c r="UKZ24" i="14" s="1"/>
  <c r="ULD24" i="14" s="1"/>
  <c r="ULH24" i="14" s="1"/>
  <c r="ULL24" i="14" s="1"/>
  <c r="ULP24" i="14" s="1"/>
  <c r="ULT24" i="14" s="1"/>
  <c r="ULX24" i="14" s="1"/>
  <c r="UMB24" i="14" s="1"/>
  <c r="UMF24" i="14" s="1"/>
  <c r="UMJ24" i="14" s="1"/>
  <c r="UMN24" i="14" s="1"/>
  <c r="UMR24" i="14" s="1"/>
  <c r="UMV24" i="14" s="1"/>
  <c r="UMZ24" i="14" s="1"/>
  <c r="UND24" i="14" s="1"/>
  <c r="UNH24" i="14" s="1"/>
  <c r="UNL24" i="14" s="1"/>
  <c r="UNP24" i="14" s="1"/>
  <c r="UNT24" i="14" s="1"/>
  <c r="UNX24" i="14" s="1"/>
  <c r="UOB24" i="14" s="1"/>
  <c r="UOF24" i="14" s="1"/>
  <c r="UOJ24" i="14" s="1"/>
  <c r="UON24" i="14" s="1"/>
  <c r="UOR24" i="14" s="1"/>
  <c r="UOV24" i="14" s="1"/>
  <c r="UOZ24" i="14" s="1"/>
  <c r="UPD24" i="14" s="1"/>
  <c r="UPH24" i="14" s="1"/>
  <c r="UPL24" i="14" s="1"/>
  <c r="UPP24" i="14" s="1"/>
  <c r="UPT24" i="14" s="1"/>
  <c r="UPX24" i="14" s="1"/>
  <c r="UQB24" i="14" s="1"/>
  <c r="UQF24" i="14" s="1"/>
  <c r="UQJ24" i="14" s="1"/>
  <c r="UQN24" i="14" s="1"/>
  <c r="UQR24" i="14" s="1"/>
  <c r="UQV24" i="14" s="1"/>
  <c r="UQZ24" i="14" s="1"/>
  <c r="URD24" i="14" s="1"/>
  <c r="URH24" i="14" s="1"/>
  <c r="URL24" i="14" s="1"/>
  <c r="URP24" i="14" s="1"/>
  <c r="URT24" i="14" s="1"/>
  <c r="URX24" i="14" s="1"/>
  <c r="USB24" i="14" s="1"/>
  <c r="USF24" i="14" s="1"/>
  <c r="USJ24" i="14" s="1"/>
  <c r="USN24" i="14" s="1"/>
  <c r="USR24" i="14" s="1"/>
  <c r="USV24" i="14" s="1"/>
  <c r="USZ24" i="14" s="1"/>
  <c r="UTD24" i="14" s="1"/>
  <c r="UTH24" i="14" s="1"/>
  <c r="UTL24" i="14" s="1"/>
  <c r="UTP24" i="14" s="1"/>
  <c r="UTT24" i="14" s="1"/>
  <c r="UTX24" i="14" s="1"/>
  <c r="UUB24" i="14" s="1"/>
  <c r="UUF24" i="14" s="1"/>
  <c r="UUJ24" i="14" s="1"/>
  <c r="UUN24" i="14" s="1"/>
  <c r="UUR24" i="14" s="1"/>
  <c r="UUV24" i="14" s="1"/>
  <c r="UUZ24" i="14" s="1"/>
  <c r="UVD24" i="14" s="1"/>
  <c r="UVH24" i="14" s="1"/>
  <c r="UVL24" i="14" s="1"/>
  <c r="UVP24" i="14" s="1"/>
  <c r="UVT24" i="14" s="1"/>
  <c r="UVX24" i="14" s="1"/>
  <c r="UWB24" i="14" s="1"/>
  <c r="UWF24" i="14" s="1"/>
  <c r="UWJ24" i="14" s="1"/>
  <c r="UWN24" i="14" s="1"/>
  <c r="UWR24" i="14" s="1"/>
  <c r="UWV24" i="14" s="1"/>
  <c r="UWZ24" i="14" s="1"/>
  <c r="UXD24" i="14" s="1"/>
  <c r="UXH24" i="14" s="1"/>
  <c r="UXL24" i="14" s="1"/>
  <c r="UXP24" i="14" s="1"/>
  <c r="UXT24" i="14" s="1"/>
  <c r="UXX24" i="14" s="1"/>
  <c r="UYB24" i="14" s="1"/>
  <c r="UYF24" i="14" s="1"/>
  <c r="UYJ24" i="14" s="1"/>
  <c r="UYN24" i="14" s="1"/>
  <c r="UYR24" i="14" s="1"/>
  <c r="UYV24" i="14" s="1"/>
  <c r="UYZ24" i="14" s="1"/>
  <c r="UZD24" i="14" s="1"/>
  <c r="UZH24" i="14" s="1"/>
  <c r="UZL24" i="14" s="1"/>
  <c r="UZP24" i="14" s="1"/>
  <c r="UZT24" i="14" s="1"/>
  <c r="UZX24" i="14" s="1"/>
  <c r="VAB24" i="14" s="1"/>
  <c r="VAF24" i="14" s="1"/>
  <c r="VAJ24" i="14" s="1"/>
  <c r="VAN24" i="14" s="1"/>
  <c r="VAR24" i="14" s="1"/>
  <c r="VAV24" i="14" s="1"/>
  <c r="VAZ24" i="14" s="1"/>
  <c r="VBD24" i="14" s="1"/>
  <c r="VBH24" i="14" s="1"/>
  <c r="VBL24" i="14" s="1"/>
  <c r="VBP24" i="14" s="1"/>
  <c r="VBT24" i="14" s="1"/>
  <c r="VBX24" i="14" s="1"/>
  <c r="VCB24" i="14" s="1"/>
  <c r="VCF24" i="14" s="1"/>
  <c r="VCJ24" i="14" s="1"/>
  <c r="VCN24" i="14" s="1"/>
  <c r="VCR24" i="14" s="1"/>
  <c r="VCV24" i="14" s="1"/>
  <c r="VCZ24" i="14" s="1"/>
  <c r="VDD24" i="14" s="1"/>
  <c r="VDH24" i="14" s="1"/>
  <c r="VDL24" i="14" s="1"/>
  <c r="VDP24" i="14" s="1"/>
  <c r="VDT24" i="14" s="1"/>
  <c r="VDX24" i="14" s="1"/>
  <c r="VEB24" i="14" s="1"/>
  <c r="VEF24" i="14" s="1"/>
  <c r="VEJ24" i="14" s="1"/>
  <c r="VEN24" i="14" s="1"/>
  <c r="VER24" i="14" s="1"/>
  <c r="VEV24" i="14" s="1"/>
  <c r="VEZ24" i="14" s="1"/>
  <c r="VFD24" i="14" s="1"/>
  <c r="VFH24" i="14" s="1"/>
  <c r="VFL24" i="14" s="1"/>
  <c r="VFP24" i="14" s="1"/>
  <c r="VFT24" i="14" s="1"/>
  <c r="VFX24" i="14" s="1"/>
  <c r="VGB24" i="14" s="1"/>
  <c r="VGF24" i="14" s="1"/>
  <c r="VGJ24" i="14" s="1"/>
  <c r="VGN24" i="14" s="1"/>
  <c r="VGR24" i="14" s="1"/>
  <c r="VGV24" i="14" s="1"/>
  <c r="VGZ24" i="14" s="1"/>
  <c r="VHD24" i="14" s="1"/>
  <c r="VHH24" i="14" s="1"/>
  <c r="VHL24" i="14" s="1"/>
  <c r="VHP24" i="14" s="1"/>
  <c r="VHT24" i="14" s="1"/>
  <c r="VHX24" i="14" s="1"/>
  <c r="VIB24" i="14" s="1"/>
  <c r="VIF24" i="14" s="1"/>
  <c r="VIJ24" i="14" s="1"/>
  <c r="VIN24" i="14" s="1"/>
  <c r="VIR24" i="14" s="1"/>
  <c r="VIV24" i="14" s="1"/>
  <c r="VIZ24" i="14" s="1"/>
  <c r="VJD24" i="14" s="1"/>
  <c r="VJH24" i="14" s="1"/>
  <c r="VJL24" i="14" s="1"/>
  <c r="VJP24" i="14" s="1"/>
  <c r="VJT24" i="14" s="1"/>
  <c r="VJX24" i="14" s="1"/>
  <c r="VKB24" i="14" s="1"/>
  <c r="VKF24" i="14" s="1"/>
  <c r="VKJ24" i="14" s="1"/>
  <c r="VKN24" i="14" s="1"/>
  <c r="VKR24" i="14" s="1"/>
  <c r="VKV24" i="14" s="1"/>
  <c r="VKZ24" i="14" s="1"/>
  <c r="VLD24" i="14" s="1"/>
  <c r="VLH24" i="14" s="1"/>
  <c r="VLL24" i="14" s="1"/>
  <c r="VLP24" i="14" s="1"/>
  <c r="VLT24" i="14" s="1"/>
  <c r="VLX24" i="14" s="1"/>
  <c r="VMB24" i="14" s="1"/>
  <c r="VMF24" i="14" s="1"/>
  <c r="VMJ24" i="14" s="1"/>
  <c r="VMN24" i="14" s="1"/>
  <c r="VMR24" i="14" s="1"/>
  <c r="VMV24" i="14" s="1"/>
  <c r="VMZ24" i="14" s="1"/>
  <c r="VND24" i="14" s="1"/>
  <c r="VNH24" i="14" s="1"/>
  <c r="VNL24" i="14" s="1"/>
  <c r="VNP24" i="14" s="1"/>
  <c r="VNT24" i="14" s="1"/>
  <c r="VNX24" i="14" s="1"/>
  <c r="VOB24" i="14" s="1"/>
  <c r="VOF24" i="14" s="1"/>
  <c r="VOJ24" i="14" s="1"/>
  <c r="VON24" i="14" s="1"/>
  <c r="VOR24" i="14" s="1"/>
  <c r="VOV24" i="14" s="1"/>
  <c r="VOZ24" i="14" s="1"/>
  <c r="VPD24" i="14" s="1"/>
  <c r="VPH24" i="14" s="1"/>
  <c r="VPL24" i="14" s="1"/>
  <c r="VPP24" i="14" s="1"/>
  <c r="VPT24" i="14" s="1"/>
  <c r="VPX24" i="14" s="1"/>
  <c r="VQB24" i="14" s="1"/>
  <c r="VQF24" i="14" s="1"/>
  <c r="VQJ24" i="14" s="1"/>
  <c r="VQN24" i="14" s="1"/>
  <c r="VQR24" i="14" s="1"/>
  <c r="VQV24" i="14" s="1"/>
  <c r="VQZ24" i="14" s="1"/>
  <c r="VRD24" i="14" s="1"/>
  <c r="VRH24" i="14" s="1"/>
  <c r="VRL24" i="14" s="1"/>
  <c r="VRP24" i="14" s="1"/>
  <c r="VRT24" i="14" s="1"/>
  <c r="VRX24" i="14" s="1"/>
  <c r="VSB24" i="14" s="1"/>
  <c r="VSF24" i="14" s="1"/>
  <c r="VSJ24" i="14" s="1"/>
  <c r="VSN24" i="14" s="1"/>
  <c r="VSR24" i="14" s="1"/>
  <c r="VSV24" i="14" s="1"/>
  <c r="VSZ24" i="14" s="1"/>
  <c r="VTD24" i="14" s="1"/>
  <c r="VTH24" i="14" s="1"/>
  <c r="VTL24" i="14" s="1"/>
  <c r="VTP24" i="14" s="1"/>
  <c r="VTT24" i="14" s="1"/>
  <c r="VTX24" i="14" s="1"/>
  <c r="VUB24" i="14" s="1"/>
  <c r="VUF24" i="14" s="1"/>
  <c r="VUJ24" i="14" s="1"/>
  <c r="VUN24" i="14" s="1"/>
  <c r="VUR24" i="14" s="1"/>
  <c r="VUV24" i="14" s="1"/>
  <c r="VUZ24" i="14" s="1"/>
  <c r="VVD24" i="14" s="1"/>
  <c r="VVH24" i="14" s="1"/>
  <c r="VVL24" i="14" s="1"/>
  <c r="VVP24" i="14" s="1"/>
  <c r="VVT24" i="14" s="1"/>
  <c r="VVX24" i="14" s="1"/>
  <c r="VWB24" i="14" s="1"/>
  <c r="VWF24" i="14" s="1"/>
  <c r="VWJ24" i="14" s="1"/>
  <c r="VWN24" i="14" s="1"/>
  <c r="VWR24" i="14" s="1"/>
  <c r="VWV24" i="14" s="1"/>
  <c r="VWZ24" i="14" s="1"/>
  <c r="VXD24" i="14" s="1"/>
  <c r="VXH24" i="14" s="1"/>
  <c r="VXL24" i="14" s="1"/>
  <c r="VXP24" i="14" s="1"/>
  <c r="VXT24" i="14" s="1"/>
  <c r="VXX24" i="14" s="1"/>
  <c r="VYB24" i="14" s="1"/>
  <c r="VYF24" i="14" s="1"/>
  <c r="VYJ24" i="14" s="1"/>
  <c r="VYN24" i="14" s="1"/>
  <c r="VYR24" i="14" s="1"/>
  <c r="VYV24" i="14" s="1"/>
  <c r="VYZ24" i="14" s="1"/>
  <c r="VZD24" i="14" s="1"/>
  <c r="VZH24" i="14" s="1"/>
  <c r="VZL24" i="14" s="1"/>
  <c r="VZP24" i="14" s="1"/>
  <c r="VZT24" i="14" s="1"/>
  <c r="VZX24" i="14" s="1"/>
  <c r="WAB24" i="14" s="1"/>
  <c r="WAF24" i="14" s="1"/>
  <c r="WAJ24" i="14" s="1"/>
  <c r="WAN24" i="14" s="1"/>
  <c r="WAR24" i="14" s="1"/>
  <c r="WAV24" i="14" s="1"/>
  <c r="WAZ24" i="14" s="1"/>
  <c r="WBD24" i="14" s="1"/>
  <c r="WBH24" i="14" s="1"/>
  <c r="WBL24" i="14" s="1"/>
  <c r="WBP24" i="14" s="1"/>
  <c r="WBT24" i="14" s="1"/>
  <c r="WBX24" i="14" s="1"/>
  <c r="WCB24" i="14" s="1"/>
  <c r="WCF24" i="14" s="1"/>
  <c r="WCJ24" i="14" s="1"/>
  <c r="WCN24" i="14" s="1"/>
  <c r="WCR24" i="14" s="1"/>
  <c r="WCV24" i="14" s="1"/>
  <c r="WCZ24" i="14" s="1"/>
  <c r="WDD24" i="14" s="1"/>
  <c r="WDH24" i="14" s="1"/>
  <c r="WDL24" i="14" s="1"/>
  <c r="WDP24" i="14" s="1"/>
  <c r="WDT24" i="14" s="1"/>
  <c r="WDX24" i="14" s="1"/>
  <c r="WEB24" i="14" s="1"/>
  <c r="WEF24" i="14" s="1"/>
  <c r="WEJ24" i="14" s="1"/>
  <c r="WEN24" i="14" s="1"/>
  <c r="WER24" i="14" s="1"/>
  <c r="WEV24" i="14" s="1"/>
  <c r="WEZ24" i="14" s="1"/>
  <c r="WFD24" i="14" s="1"/>
  <c r="WFH24" i="14" s="1"/>
  <c r="WFL24" i="14" s="1"/>
  <c r="WFP24" i="14" s="1"/>
  <c r="WFT24" i="14" s="1"/>
  <c r="WFX24" i="14" s="1"/>
  <c r="WGB24" i="14" s="1"/>
  <c r="WGF24" i="14" s="1"/>
  <c r="WGJ24" i="14" s="1"/>
  <c r="WGN24" i="14" s="1"/>
  <c r="WGR24" i="14" s="1"/>
  <c r="WGV24" i="14" s="1"/>
  <c r="WGZ24" i="14" s="1"/>
  <c r="WHD24" i="14" s="1"/>
  <c r="WHH24" i="14" s="1"/>
  <c r="WHL24" i="14" s="1"/>
  <c r="WHP24" i="14" s="1"/>
  <c r="WHT24" i="14" s="1"/>
  <c r="WHX24" i="14" s="1"/>
  <c r="WIB24" i="14" s="1"/>
  <c r="WIF24" i="14" s="1"/>
  <c r="WIJ24" i="14" s="1"/>
  <c r="WIN24" i="14" s="1"/>
  <c r="WIR24" i="14" s="1"/>
  <c r="WIV24" i="14" s="1"/>
  <c r="WIZ24" i="14" s="1"/>
  <c r="WJD24" i="14" s="1"/>
  <c r="WJH24" i="14" s="1"/>
  <c r="WJL24" i="14" s="1"/>
  <c r="WJP24" i="14" s="1"/>
  <c r="WJT24" i="14" s="1"/>
  <c r="WJX24" i="14" s="1"/>
  <c r="WKB24" i="14" s="1"/>
  <c r="WKF24" i="14" s="1"/>
  <c r="WKJ24" i="14" s="1"/>
  <c r="WKN24" i="14" s="1"/>
  <c r="WKR24" i="14" s="1"/>
  <c r="WKV24" i="14" s="1"/>
  <c r="WKZ24" i="14" s="1"/>
  <c r="WLD24" i="14" s="1"/>
  <c r="WLH24" i="14" s="1"/>
  <c r="WLL24" i="14" s="1"/>
  <c r="WLP24" i="14" s="1"/>
  <c r="WLT24" i="14" s="1"/>
  <c r="WLX24" i="14" s="1"/>
  <c r="WMB24" i="14" s="1"/>
  <c r="WMF24" i="14" s="1"/>
  <c r="WMJ24" i="14" s="1"/>
  <c r="WMN24" i="14" s="1"/>
  <c r="WMR24" i="14" s="1"/>
  <c r="WMV24" i="14" s="1"/>
  <c r="WMZ24" i="14" s="1"/>
  <c r="WND24" i="14" s="1"/>
  <c r="WNH24" i="14" s="1"/>
  <c r="WNL24" i="14" s="1"/>
  <c r="WNP24" i="14" s="1"/>
  <c r="WNT24" i="14" s="1"/>
  <c r="WNX24" i="14" s="1"/>
  <c r="WOB24" i="14" s="1"/>
  <c r="WOF24" i="14" s="1"/>
  <c r="WOJ24" i="14" s="1"/>
  <c r="WON24" i="14" s="1"/>
  <c r="WOR24" i="14" s="1"/>
  <c r="WOV24" i="14" s="1"/>
  <c r="WOZ24" i="14" s="1"/>
  <c r="WPD24" i="14" s="1"/>
  <c r="WPH24" i="14" s="1"/>
  <c r="WPL24" i="14" s="1"/>
  <c r="WPP24" i="14" s="1"/>
  <c r="WPT24" i="14" s="1"/>
  <c r="WPX24" i="14" s="1"/>
  <c r="WQB24" i="14" s="1"/>
  <c r="WQF24" i="14" s="1"/>
  <c r="WQJ24" i="14" s="1"/>
  <c r="WQN24" i="14" s="1"/>
  <c r="WQR24" i="14" s="1"/>
  <c r="WQV24" i="14" s="1"/>
  <c r="WQZ24" i="14" s="1"/>
  <c r="WRD24" i="14" s="1"/>
  <c r="WRH24" i="14" s="1"/>
  <c r="WRL24" i="14" s="1"/>
  <c r="WRP24" i="14" s="1"/>
  <c r="WRT24" i="14" s="1"/>
  <c r="WRX24" i="14" s="1"/>
  <c r="WSB24" i="14" s="1"/>
  <c r="WSF24" i="14" s="1"/>
  <c r="WSJ24" i="14" s="1"/>
  <c r="WSN24" i="14" s="1"/>
  <c r="WSR24" i="14" s="1"/>
  <c r="WSV24" i="14" s="1"/>
  <c r="WSZ24" i="14" s="1"/>
  <c r="WTD24" i="14" s="1"/>
  <c r="WTH24" i="14" s="1"/>
  <c r="WTL24" i="14" s="1"/>
  <c r="WTP24" i="14" s="1"/>
  <c r="WTT24" i="14" s="1"/>
  <c r="WTX24" i="14" s="1"/>
  <c r="WUB24" i="14" s="1"/>
  <c r="WUF24" i="14" s="1"/>
  <c r="WUJ24" i="14" s="1"/>
  <c r="WUN24" i="14" s="1"/>
  <c r="WUR24" i="14" s="1"/>
  <c r="WUV24" i="14" s="1"/>
  <c r="WUZ24" i="14" s="1"/>
  <c r="WVD24" i="14" s="1"/>
  <c r="WVH24" i="14" s="1"/>
  <c r="WVL24" i="14" s="1"/>
  <c r="WVP24" i="14" s="1"/>
  <c r="WVT24" i="14" s="1"/>
  <c r="WVX24" i="14" s="1"/>
  <c r="WWB24" i="14" s="1"/>
  <c r="WWF24" i="14" s="1"/>
  <c r="WWJ24" i="14" s="1"/>
  <c r="WWN24" i="14" s="1"/>
  <c r="WWR24" i="14" s="1"/>
  <c r="WWV24" i="14" s="1"/>
  <c r="WWZ24" i="14" s="1"/>
  <c r="WXD24" i="14" s="1"/>
  <c r="WXH24" i="14" s="1"/>
  <c r="WXL24" i="14" s="1"/>
  <c r="WXP24" i="14" s="1"/>
  <c r="WXT24" i="14" s="1"/>
  <c r="WXX24" i="14" s="1"/>
  <c r="WYB24" i="14" s="1"/>
  <c r="WYF24" i="14" s="1"/>
  <c r="WYJ24" i="14" s="1"/>
  <c r="WYN24" i="14" s="1"/>
  <c r="WYR24" i="14" s="1"/>
  <c r="WYV24" i="14" s="1"/>
  <c r="WYZ24" i="14" s="1"/>
  <c r="WZD24" i="14" s="1"/>
  <c r="WZH24" i="14" s="1"/>
  <c r="WZL24" i="14" s="1"/>
  <c r="WZP24" i="14" s="1"/>
  <c r="WZT24" i="14" s="1"/>
  <c r="WZX24" i="14" s="1"/>
  <c r="XAB24" i="14" s="1"/>
  <c r="XAF24" i="14" s="1"/>
  <c r="XAJ24" i="14" s="1"/>
  <c r="XAN24" i="14" s="1"/>
  <c r="XAR24" i="14" s="1"/>
  <c r="XAV24" i="14" s="1"/>
  <c r="XAZ24" i="14" s="1"/>
  <c r="XBD24" i="14" s="1"/>
  <c r="XBH24" i="14" s="1"/>
  <c r="XBL24" i="14" s="1"/>
  <c r="XBP24" i="14" s="1"/>
  <c r="XBT24" i="14" s="1"/>
  <c r="XBX24" i="14" s="1"/>
  <c r="XCB24" i="14" s="1"/>
  <c r="XCF24" i="14" s="1"/>
  <c r="XCJ24" i="14" s="1"/>
  <c r="XCN24" i="14" s="1"/>
  <c r="XCR24" i="14" s="1"/>
  <c r="XCV24" i="14" s="1"/>
  <c r="XCZ24" i="14" s="1"/>
  <c r="XDD24" i="14" s="1"/>
  <c r="XDH24" i="14" s="1"/>
  <c r="XDL24" i="14" s="1"/>
  <c r="XDP24" i="14" s="1"/>
  <c r="XDT24" i="14" s="1"/>
  <c r="XDX24" i="14" s="1"/>
  <c r="XEB24" i="14" s="1"/>
  <c r="XEF24" i="14" s="1"/>
  <c r="XEJ24" i="14" s="1"/>
  <c r="XEN24" i="14" s="1"/>
  <c r="XER24" i="14" s="1"/>
  <c r="XEV24" i="14" s="1"/>
  <c r="XEZ24" i="14" s="1"/>
  <c r="XFD24" i="14" s="1"/>
  <c r="U31" i="26" l="1"/>
  <c r="S59" i="26"/>
  <c r="T44" i="26"/>
  <c r="T45" i="26" s="1"/>
  <c r="T47" i="26" s="1"/>
  <c r="T48" i="26" s="1"/>
  <c r="U40" i="26"/>
  <c r="U44" i="26" s="1"/>
  <c r="T85" i="26"/>
  <c r="U81" i="26"/>
  <c r="T83" i="26"/>
  <c r="T87" i="26"/>
  <c r="T65" i="26"/>
  <c r="T62" i="26"/>
  <c r="U57" i="26"/>
  <c r="T63" i="26"/>
  <c r="T61" i="26"/>
  <c r="V34" i="26"/>
  <c r="V38" i="26"/>
  <c r="V33" i="26"/>
  <c r="W29" i="26"/>
  <c r="W36" i="26" s="1"/>
  <c r="V42" i="26"/>
  <c r="U99" i="26"/>
  <c r="T106" i="26"/>
  <c r="T104" i="26" s="1"/>
  <c r="T103" i="26"/>
  <c r="I69" i="9"/>
  <c r="I67" i="9" s="1"/>
  <c r="E87" i="2"/>
  <c r="E83" i="2" s="1"/>
  <c r="B66" i="20"/>
  <c r="B67" i="20"/>
  <c r="B68" i="20"/>
  <c r="B69" i="20"/>
  <c r="B70" i="20"/>
  <c r="B71" i="20"/>
  <c r="B72" i="20"/>
  <c r="B73" i="20"/>
  <c r="B74" i="20"/>
  <c r="B65" i="20"/>
  <c r="C66" i="20"/>
  <c r="D66" i="20" s="1"/>
  <c r="C67" i="20"/>
  <c r="D67" i="20" s="1"/>
  <c r="C68" i="20"/>
  <c r="D68" i="20" s="1"/>
  <c r="C69" i="20"/>
  <c r="D69" i="20" s="1"/>
  <c r="C70" i="20"/>
  <c r="D70" i="20" s="1"/>
  <c r="C71" i="20"/>
  <c r="D71" i="20" s="1"/>
  <c r="C72" i="20"/>
  <c r="D72" i="20" s="1"/>
  <c r="C73" i="20"/>
  <c r="D73" i="20" s="1"/>
  <c r="C74" i="20"/>
  <c r="D74" i="20" s="1"/>
  <c r="C65" i="20"/>
  <c r="D65" i="20" s="1"/>
  <c r="C16" i="21" l="1"/>
  <c r="T101" i="26"/>
  <c r="T59" i="26"/>
  <c r="V31" i="26"/>
  <c r="V40" i="26" s="1"/>
  <c r="V99" i="26"/>
  <c r="U106" i="26"/>
  <c r="U104" i="26" s="1"/>
  <c r="U103" i="26"/>
  <c r="U63" i="26"/>
  <c r="U61" i="26"/>
  <c r="U65" i="26"/>
  <c r="U62" i="26"/>
  <c r="V57" i="26"/>
  <c r="W34" i="26"/>
  <c r="W38" i="26"/>
  <c r="W33" i="26"/>
  <c r="W31" i="26" s="1"/>
  <c r="X29" i="26"/>
  <c r="X36" i="26" s="1"/>
  <c r="W42" i="26"/>
  <c r="U85" i="26"/>
  <c r="U83" i="26" s="1"/>
  <c r="V81" i="26"/>
  <c r="U87" i="26"/>
  <c r="U45" i="26"/>
  <c r="U47" i="26" s="1"/>
  <c r="U48" i="26" s="1"/>
  <c r="D75" i="20"/>
  <c r="C75" i="20"/>
  <c r="U59" i="26" l="1"/>
  <c r="V44" i="26"/>
  <c r="V45" i="26" s="1"/>
  <c r="V47" i="26" s="1"/>
  <c r="V48" i="26" s="1"/>
  <c r="W40" i="26"/>
  <c r="U101" i="26"/>
  <c r="V106" i="26"/>
  <c r="V104" i="26" s="1"/>
  <c r="V103" i="26"/>
  <c r="W99" i="26"/>
  <c r="X38" i="26"/>
  <c r="X33" i="26"/>
  <c r="Y29" i="26"/>
  <c r="Y36" i="26" s="1"/>
  <c r="X42" i="26"/>
  <c r="X34" i="26"/>
  <c r="V85" i="26"/>
  <c r="V83" i="26" s="1"/>
  <c r="W81" i="26"/>
  <c r="V87" i="26"/>
  <c r="V65" i="26"/>
  <c r="V62" i="26"/>
  <c r="W57" i="26"/>
  <c r="V63" i="26"/>
  <c r="V61" i="26"/>
  <c r="H22" i="12"/>
  <c r="H54" i="9"/>
  <c r="H55" i="9"/>
  <c r="J55" i="9" s="1"/>
  <c r="H56" i="9"/>
  <c r="H43" i="9"/>
  <c r="G48" i="9"/>
  <c r="H38" i="9"/>
  <c r="H39" i="9"/>
  <c r="H40" i="9"/>
  <c r="H41" i="9"/>
  <c r="H42" i="9"/>
  <c r="H44" i="9"/>
  <c r="H45" i="9"/>
  <c r="J45" i="9" s="1"/>
  <c r="H46" i="9"/>
  <c r="J46" i="9" s="1"/>
  <c r="H47" i="9"/>
  <c r="J47" i="9" s="1"/>
  <c r="V101" i="26" l="1"/>
  <c r="V59" i="26"/>
  <c r="X31" i="26"/>
  <c r="X40" i="26" s="1"/>
  <c r="W44" i="26"/>
  <c r="W45" i="26" s="1"/>
  <c r="W47" i="26" s="1"/>
  <c r="W48" i="26" s="1"/>
  <c r="W104" i="26"/>
  <c r="W101" i="26"/>
  <c r="W106" i="26"/>
  <c r="W103" i="26"/>
  <c r="X99" i="26"/>
  <c r="Y38" i="26"/>
  <c r="Y33" i="26"/>
  <c r="Z29" i="26"/>
  <c r="Z36" i="26" s="1"/>
  <c r="Y42" i="26"/>
  <c r="Y34" i="26"/>
  <c r="W65" i="26"/>
  <c r="W62" i="26"/>
  <c r="W63" i="26"/>
  <c r="W61" i="26"/>
  <c r="X57" i="26"/>
  <c r="W85" i="26"/>
  <c r="W83" i="26" s="1"/>
  <c r="X81" i="26"/>
  <c r="W87" i="26"/>
  <c r="H48" i="9"/>
  <c r="K46" i="9"/>
  <c r="K45" i="9"/>
  <c r="K47" i="9"/>
  <c r="W59" i="26" l="1"/>
  <c r="Y31" i="26"/>
  <c r="X44" i="26"/>
  <c r="X45" i="26" s="1"/>
  <c r="X47" i="26" s="1"/>
  <c r="X48" i="26" s="1"/>
  <c r="Y40" i="26"/>
  <c r="X104" i="26"/>
  <c r="X101" i="26"/>
  <c r="X106" i="26"/>
  <c r="X103" i="26"/>
  <c r="Y99" i="26"/>
  <c r="X85" i="26"/>
  <c r="Y81" i="26"/>
  <c r="X87" i="26"/>
  <c r="X83" i="26"/>
  <c r="Z38" i="26"/>
  <c r="Z33" i="26"/>
  <c r="AA29" i="26"/>
  <c r="AA36" i="26" s="1"/>
  <c r="Z34" i="26"/>
  <c r="Z42" i="26"/>
  <c r="X63" i="26"/>
  <c r="X61" i="26"/>
  <c r="Y57" i="26"/>
  <c r="X65" i="26"/>
  <c r="X62" i="26"/>
  <c r="G51" i="9"/>
  <c r="C13" i="24"/>
  <c r="X59" i="26" l="1"/>
  <c r="Z31" i="26"/>
  <c r="Z40" i="26" s="1"/>
  <c r="Z44" i="26" s="1"/>
  <c r="Z45" i="26" s="1"/>
  <c r="Z47" i="26" s="1"/>
  <c r="Z48" i="26" s="1"/>
  <c r="Y44" i="26"/>
  <c r="Y45" i="26" s="1"/>
  <c r="Y47" i="26" s="1"/>
  <c r="Y48" i="26" s="1"/>
  <c r="Z81" i="26"/>
  <c r="Y87" i="26"/>
  <c r="Y85" i="26"/>
  <c r="Y83" i="26" s="1"/>
  <c r="AA38" i="26"/>
  <c r="AA33" i="26"/>
  <c r="AB29" i="26"/>
  <c r="AB36" i="26" s="1"/>
  <c r="AA42" i="26"/>
  <c r="AA34" i="26"/>
  <c r="Y104" i="26"/>
  <c r="Y101" i="26"/>
  <c r="Y106" i="26"/>
  <c r="Y103" i="26"/>
  <c r="Z99" i="26"/>
  <c r="Y63" i="26"/>
  <c r="Y61" i="26"/>
  <c r="Z57" i="26"/>
  <c r="Y65" i="26"/>
  <c r="Y62" i="26"/>
  <c r="J38" i="9"/>
  <c r="K38" i="9" s="1"/>
  <c r="J39" i="9"/>
  <c r="K39" i="9" s="1"/>
  <c r="J40" i="9"/>
  <c r="K40" i="9" s="1"/>
  <c r="J41" i="9"/>
  <c r="K41" i="9" s="1"/>
  <c r="J42" i="9"/>
  <c r="K42" i="9" s="1"/>
  <c r="J37" i="9"/>
  <c r="K37" i="9" s="1"/>
  <c r="H23" i="9"/>
  <c r="Y59" i="26" l="1"/>
  <c r="AA31" i="26"/>
  <c r="AA40" i="26" s="1"/>
  <c r="AA44" i="26" s="1"/>
  <c r="Z101" i="26"/>
  <c r="Z106" i="26"/>
  <c r="Z103" i="26"/>
  <c r="AA99" i="26"/>
  <c r="Z104" i="26"/>
  <c r="Z87" i="26"/>
  <c r="AA81" i="26"/>
  <c r="Z85" i="26"/>
  <c r="Z83" i="26" s="1"/>
  <c r="Z63" i="26"/>
  <c r="Z61" i="26"/>
  <c r="AA57" i="26"/>
  <c r="Z65" i="26"/>
  <c r="Z62" i="26"/>
  <c r="AB38" i="26"/>
  <c r="AB33" i="26"/>
  <c r="AC29" i="26"/>
  <c r="AC36" i="26" s="1"/>
  <c r="AB42" i="26"/>
  <c r="AB34" i="26"/>
  <c r="J56" i="9"/>
  <c r="C25" i="24"/>
  <c r="C30" i="24"/>
  <c r="C31" i="24" s="1"/>
  <c r="J54" i="9" s="1"/>
  <c r="H33" i="9"/>
  <c r="H32" i="9"/>
  <c r="H31" i="9"/>
  <c r="G34" i="9"/>
  <c r="Z59" i="26" l="1"/>
  <c r="C26" i="24"/>
  <c r="K43" i="9"/>
  <c r="J43" i="9"/>
  <c r="AB31" i="26"/>
  <c r="AB40" i="26" s="1"/>
  <c r="AA106" i="26"/>
  <c r="AA103" i="26"/>
  <c r="AB99" i="26"/>
  <c r="AA101" i="26"/>
  <c r="AA104" i="26"/>
  <c r="AC38" i="26"/>
  <c r="AC33" i="26"/>
  <c r="AD29" i="26"/>
  <c r="AD36" i="26" s="1"/>
  <c r="AC42" i="26"/>
  <c r="AC34" i="26"/>
  <c r="AA87" i="26"/>
  <c r="AA85" i="26"/>
  <c r="AA83" i="26" s="1"/>
  <c r="AB81" i="26"/>
  <c r="AB57" i="26"/>
  <c r="AA65" i="26"/>
  <c r="AA62" i="26"/>
  <c r="AA63" i="26"/>
  <c r="AA61" i="26"/>
  <c r="AA45" i="26"/>
  <c r="AA47" i="26" s="1"/>
  <c r="AA48" i="26" s="1"/>
  <c r="J31" i="9"/>
  <c r="K31" i="9"/>
  <c r="J33" i="9"/>
  <c r="K33" i="9"/>
  <c r="J32" i="9"/>
  <c r="K32" i="9"/>
  <c r="H34" i="9"/>
  <c r="D71" i="2"/>
  <c r="F71" i="2" s="1"/>
  <c r="AA59" i="26" l="1"/>
  <c r="K44" i="9"/>
  <c r="K48" i="9" s="1"/>
  <c r="J44" i="9"/>
  <c r="J23" i="9"/>
  <c r="K23" i="9"/>
  <c r="K34" i="9" s="1"/>
  <c r="AC31" i="26"/>
  <c r="AC40" i="26" s="1"/>
  <c r="AC44" i="26" s="1"/>
  <c r="AB44" i="26"/>
  <c r="AB45" i="26" s="1"/>
  <c r="AB47" i="26" s="1"/>
  <c r="AB48" i="26" s="1"/>
  <c r="AB63" i="26"/>
  <c r="AB61" i="26"/>
  <c r="AB59" i="26"/>
  <c r="AB65" i="26"/>
  <c r="AB62" i="26"/>
  <c r="AC57" i="26"/>
  <c r="AB87" i="26"/>
  <c r="AB85" i="26"/>
  <c r="AB83" i="26" s="1"/>
  <c r="AC81" i="26"/>
  <c r="AE29" i="26"/>
  <c r="AE36" i="26" s="1"/>
  <c r="AD42" i="26"/>
  <c r="AD34" i="26"/>
  <c r="AD33" i="26"/>
  <c r="AD38" i="26"/>
  <c r="AB106" i="26"/>
  <c r="AB103" i="26"/>
  <c r="AC99" i="26"/>
  <c r="AB104" i="26"/>
  <c r="AB101" i="26"/>
  <c r="AD31" i="26" l="1"/>
  <c r="AD40" i="26" s="1"/>
  <c r="AD44" i="26" s="1"/>
  <c r="AC63" i="26"/>
  <c r="AC61" i="26"/>
  <c r="AD57" i="26"/>
  <c r="AC65" i="26"/>
  <c r="AC62" i="26"/>
  <c r="AC59" i="26"/>
  <c r="AC87" i="26"/>
  <c r="AD81" i="26"/>
  <c r="AC85" i="26"/>
  <c r="AC83" i="26" s="1"/>
  <c r="AE42" i="26"/>
  <c r="AE34" i="26"/>
  <c r="AE38" i="26"/>
  <c r="AE33" i="26"/>
  <c r="AF29" i="26"/>
  <c r="AF36" i="26" s="1"/>
  <c r="AC106" i="26"/>
  <c r="AC103" i="26"/>
  <c r="AD99" i="26"/>
  <c r="AC104" i="26"/>
  <c r="AC101" i="26"/>
  <c r="AC45" i="26"/>
  <c r="AC47" i="26" s="1"/>
  <c r="AC48" i="26" s="1"/>
  <c r="C33" i="21"/>
  <c r="AE31" i="26" l="1"/>
  <c r="AE40" i="26" s="1"/>
  <c r="AD45" i="26"/>
  <c r="AD47" i="26" s="1"/>
  <c r="AD48" i="26" s="1"/>
  <c r="AD87" i="26"/>
  <c r="AD85" i="26"/>
  <c r="AD83" i="26" s="1"/>
  <c r="AE81" i="26"/>
  <c r="AF34" i="26"/>
  <c r="AF42" i="26"/>
  <c r="AF38" i="26"/>
  <c r="AF33" i="26"/>
  <c r="AG29" i="26"/>
  <c r="AE57" i="26"/>
  <c r="AD65" i="26"/>
  <c r="AD62" i="26"/>
  <c r="AD59" i="26"/>
  <c r="AD63" i="26"/>
  <c r="AD61" i="26"/>
  <c r="AD106" i="26"/>
  <c r="AD103" i="26"/>
  <c r="AE99" i="26"/>
  <c r="AD104" i="26"/>
  <c r="AD101" i="26"/>
  <c r="E62" i="2"/>
  <c r="H53" i="9"/>
  <c r="H52" i="9"/>
  <c r="H51" i="9"/>
  <c r="J51" i="9" s="1"/>
  <c r="E38" i="2"/>
  <c r="H42" i="2"/>
  <c r="H24" i="2"/>
  <c r="E65" i="2" l="1"/>
  <c r="E66" i="2"/>
  <c r="AF31" i="26"/>
  <c r="AG36" i="26"/>
  <c r="AG38" i="26" s="1"/>
  <c r="AE44" i="26"/>
  <c r="AE45" i="26" s="1"/>
  <c r="AE47" i="26" s="1"/>
  <c r="AE48" i="26" s="1"/>
  <c r="AF40" i="26"/>
  <c r="AF44" i="26" s="1"/>
  <c r="AE85" i="26"/>
  <c r="AE83" i="26" s="1"/>
  <c r="AF81" i="26"/>
  <c r="AE87" i="26"/>
  <c r="AE65" i="26"/>
  <c r="AE62" i="26"/>
  <c r="AE59" i="26"/>
  <c r="AF57" i="26"/>
  <c r="AE63" i="26"/>
  <c r="AE61" i="26"/>
  <c r="AE106" i="26"/>
  <c r="AE103" i="26"/>
  <c r="AF99" i="26"/>
  <c r="AE104" i="26"/>
  <c r="AE101" i="26"/>
  <c r="AG42" i="26"/>
  <c r="AG34" i="26"/>
  <c r="AH29" i="26"/>
  <c r="AG33" i="26"/>
  <c r="AG31" i="26" s="1"/>
  <c r="H57" i="9"/>
  <c r="F40" i="23"/>
  <c r="C19" i="24"/>
  <c r="AG40" i="26" l="1"/>
  <c r="AG44" i="26" s="1"/>
  <c r="I59" i="9"/>
  <c r="C13" i="21" s="1"/>
  <c r="H30" i="2"/>
  <c r="H31" i="2"/>
  <c r="H28" i="2"/>
  <c r="H29" i="2"/>
  <c r="AH36" i="26"/>
  <c r="AH38" i="26" s="1"/>
  <c r="AF85" i="26"/>
  <c r="AF83" i="26" s="1"/>
  <c r="AG81" i="26"/>
  <c r="AF87" i="26"/>
  <c r="AF65" i="26"/>
  <c r="AF62" i="26"/>
  <c r="AF59" i="26"/>
  <c r="AF63" i="26"/>
  <c r="AF61" i="26"/>
  <c r="AG57" i="26"/>
  <c r="AG99" i="26"/>
  <c r="AF104" i="26"/>
  <c r="AF101" i="26"/>
  <c r="AF106" i="26"/>
  <c r="AF103" i="26"/>
  <c r="AH34" i="26"/>
  <c r="AH42" i="26"/>
  <c r="AH33" i="26"/>
  <c r="AI29" i="26"/>
  <c r="AF45" i="26"/>
  <c r="AF47" i="26" s="1"/>
  <c r="AF48" i="26" s="1"/>
  <c r="C14" i="24"/>
  <c r="H53" i="2" s="1"/>
  <c r="H60" i="2"/>
  <c r="H44" i="2"/>
  <c r="H26" i="2"/>
  <c r="H45" i="2"/>
  <c r="H27" i="2"/>
  <c r="C20" i="24"/>
  <c r="AH31" i="26" l="1"/>
  <c r="AH40" i="26"/>
  <c r="AH44" i="26" s="1"/>
  <c r="AG45" i="26"/>
  <c r="AG47" i="26" s="1"/>
  <c r="AG48" i="26" s="1"/>
  <c r="AI36" i="26"/>
  <c r="AG104" i="26"/>
  <c r="AG101" i="26"/>
  <c r="AH99" i="26"/>
  <c r="AG106" i="26"/>
  <c r="AG103" i="26"/>
  <c r="AI38" i="26"/>
  <c r="AI34" i="26"/>
  <c r="AI33" i="26"/>
  <c r="AJ29" i="26"/>
  <c r="AI42" i="26"/>
  <c r="AG85" i="26"/>
  <c r="AH81" i="26"/>
  <c r="AG87" i="26"/>
  <c r="AG83" i="26"/>
  <c r="AG59" i="26"/>
  <c r="AG63" i="26"/>
  <c r="AG61" i="26"/>
  <c r="AG65" i="26"/>
  <c r="AG62" i="26"/>
  <c r="AH57" i="26"/>
  <c r="H59" i="2"/>
  <c r="H61" i="2"/>
  <c r="H47" i="2"/>
  <c r="H43" i="2"/>
  <c r="H36" i="2"/>
  <c r="H33" i="2"/>
  <c r="H25" i="2"/>
  <c r="H37" i="2"/>
  <c r="H23" i="2"/>
  <c r="H35" i="2"/>
  <c r="H46" i="2"/>
  <c r="H32" i="2"/>
  <c r="H41" i="2"/>
  <c r="H34" i="2"/>
  <c r="D39" i="21"/>
  <c r="C39" i="21"/>
  <c r="H21" i="22"/>
  <c r="G21" i="22"/>
  <c r="F21" i="22"/>
  <c r="E21" i="22"/>
  <c r="D21" i="22"/>
  <c r="C21" i="22"/>
  <c r="AI31" i="26" l="1"/>
  <c r="AI40" i="26" s="1"/>
  <c r="AI44" i="26" s="1"/>
  <c r="AI45" i="26" s="1"/>
  <c r="AI47" i="26" s="1"/>
  <c r="AI48" i="26" s="1"/>
  <c r="AH45" i="26"/>
  <c r="AH47" i="26" s="1"/>
  <c r="AH48" i="26" s="1"/>
  <c r="AJ36" i="26"/>
  <c r="AH85" i="26"/>
  <c r="AI81" i="26"/>
  <c r="AH87" i="26"/>
  <c r="AH83" i="26"/>
  <c r="AJ38" i="26"/>
  <c r="AJ33" i="26"/>
  <c r="AK29" i="26"/>
  <c r="AJ42" i="26"/>
  <c r="AJ34" i="26"/>
  <c r="AH65" i="26"/>
  <c r="AH62" i="26"/>
  <c r="AI57" i="26"/>
  <c r="AH59" i="26"/>
  <c r="AH63" i="26"/>
  <c r="AH61" i="26"/>
  <c r="AH104" i="26"/>
  <c r="AH101" i="26"/>
  <c r="AH106" i="26"/>
  <c r="AH103" i="26"/>
  <c r="AI99" i="26"/>
  <c r="C80" i="20"/>
  <c r="E80" i="20" s="1"/>
  <c r="C81" i="20"/>
  <c r="E81" i="20" s="1"/>
  <c r="C82" i="20"/>
  <c r="E82" i="20" s="1"/>
  <c r="C83" i="20"/>
  <c r="E83" i="20" s="1"/>
  <c r="H3" i="21"/>
  <c r="J3" i="22"/>
  <c r="F3" i="20"/>
  <c r="E3" i="12"/>
  <c r="K3" i="4"/>
  <c r="F3" i="23"/>
  <c r="F3" i="9"/>
  <c r="E3" i="2"/>
  <c r="AJ31" i="26" l="1"/>
  <c r="AJ40" i="26" s="1"/>
  <c r="AJ44" i="26" s="1"/>
  <c r="AJ45" i="26" s="1"/>
  <c r="AJ47" i="26" s="1"/>
  <c r="AJ48" i="26" s="1"/>
  <c r="AK36" i="26"/>
  <c r="AK38" i="26" s="1"/>
  <c r="AI65" i="26"/>
  <c r="AI62" i="26"/>
  <c r="AI59" i="26"/>
  <c r="AI63" i="26"/>
  <c r="AI61" i="26"/>
  <c r="AJ57" i="26"/>
  <c r="AI104" i="26"/>
  <c r="AI101" i="26"/>
  <c r="AI106" i="26"/>
  <c r="AI103" i="26"/>
  <c r="AJ99" i="26"/>
  <c r="AK33" i="26"/>
  <c r="AK31" i="26" s="1"/>
  <c r="AL29" i="26"/>
  <c r="AK42" i="26"/>
  <c r="AK34" i="26"/>
  <c r="AI85" i="26"/>
  <c r="AI83" i="26" s="1"/>
  <c r="AJ81" i="26"/>
  <c r="AI87" i="26"/>
  <c r="D38" i="21"/>
  <c r="D37" i="21"/>
  <c r="C38" i="21"/>
  <c r="C37" i="21"/>
  <c r="C43" i="21"/>
  <c r="C44" i="21"/>
  <c r="C29" i="21"/>
  <c r="C27" i="21"/>
  <c r="C26" i="21"/>
  <c r="C23" i="21"/>
  <c r="C22" i="21"/>
  <c r="C21" i="21"/>
  <c r="F46" i="23"/>
  <c r="F44" i="23"/>
  <c r="F43" i="23"/>
  <c r="F42" i="23"/>
  <c r="F41" i="23"/>
  <c r="F39" i="23"/>
  <c r="F37" i="23"/>
  <c r="F36" i="23"/>
  <c r="F35" i="23"/>
  <c r="F34" i="23"/>
  <c r="AK40" i="26" l="1"/>
  <c r="AK44" i="26" s="1"/>
  <c r="AL36" i="26"/>
  <c r="AL38" i="26" s="1"/>
  <c r="AJ104" i="26"/>
  <c r="AJ101" i="26"/>
  <c r="AJ106" i="26"/>
  <c r="AJ103" i="26"/>
  <c r="AK99" i="26"/>
  <c r="AJ59" i="26"/>
  <c r="AJ63" i="26"/>
  <c r="AJ61" i="26"/>
  <c r="AK57" i="26"/>
  <c r="AJ65" i="26"/>
  <c r="AJ62" i="26"/>
  <c r="AL33" i="26"/>
  <c r="AM29" i="26"/>
  <c r="AL42" i="26"/>
  <c r="AL34" i="26"/>
  <c r="AJ85" i="26"/>
  <c r="AJ83" i="26" s="1"/>
  <c r="AK81" i="26"/>
  <c r="AJ87" i="26"/>
  <c r="F48" i="23"/>
  <c r="C40" i="21"/>
  <c r="D40" i="21"/>
  <c r="D56" i="18"/>
  <c r="D58" i="18" s="1"/>
  <c r="D59" i="18" s="1"/>
  <c r="D45" i="18"/>
  <c r="D46" i="18" s="1"/>
  <c r="E48" i="18" s="1"/>
  <c r="G44" i="18"/>
  <c r="D33" i="18"/>
  <c r="D35" i="18" s="1"/>
  <c r="D36" i="18" s="1"/>
  <c r="G31" i="18"/>
  <c r="E24" i="18"/>
  <c r="D24" i="18"/>
  <c r="C31" i="17"/>
  <c r="C32" i="17" s="1"/>
  <c r="C33" i="17" s="1"/>
  <c r="C34" i="17" s="1"/>
  <c r="C35" i="17" s="1"/>
  <c r="C36" i="17" s="1"/>
  <c r="D15" i="17"/>
  <c r="D17" i="17" s="1"/>
  <c r="D18" i="17" s="1"/>
  <c r="D19" i="17" s="1"/>
  <c r="D21" i="17" s="1"/>
  <c r="D23" i="17" s="1"/>
  <c r="D57" i="14"/>
  <c r="D89" i="20"/>
  <c r="C89" i="20"/>
  <c r="E89" i="20" s="1"/>
  <c r="B89" i="20"/>
  <c r="D88" i="20"/>
  <c r="C88" i="20"/>
  <c r="E88" i="20" s="1"/>
  <c r="B88" i="20"/>
  <c r="D87" i="20"/>
  <c r="C87" i="20"/>
  <c r="E87" i="20" s="1"/>
  <c r="B87" i="20"/>
  <c r="D86" i="20"/>
  <c r="C86" i="20"/>
  <c r="E86" i="20" s="1"/>
  <c r="B86" i="20"/>
  <c r="D85" i="20"/>
  <c r="C85" i="20"/>
  <c r="E85" i="20" s="1"/>
  <c r="B85" i="20"/>
  <c r="D84" i="20"/>
  <c r="C84" i="20"/>
  <c r="E84" i="20" s="1"/>
  <c r="B84" i="20"/>
  <c r="D83" i="20"/>
  <c r="B83" i="20"/>
  <c r="D82" i="20"/>
  <c r="B82" i="20"/>
  <c r="D81" i="20"/>
  <c r="B81" i="20"/>
  <c r="D80" i="20"/>
  <c r="B80" i="20"/>
  <c r="B79" i="20"/>
  <c r="B77" i="20"/>
  <c r="C58" i="20"/>
  <c r="B58" i="20"/>
  <c r="C57" i="20"/>
  <c r="B57" i="20"/>
  <c r="C56" i="20"/>
  <c r="B56" i="20"/>
  <c r="C55" i="20"/>
  <c r="B55" i="20"/>
  <c r="C54" i="20"/>
  <c r="B54" i="20"/>
  <c r="C53" i="20"/>
  <c r="B53" i="20"/>
  <c r="C52" i="20"/>
  <c r="B52" i="20"/>
  <c r="C51" i="20"/>
  <c r="B51" i="20"/>
  <c r="C50" i="20"/>
  <c r="B50" i="20"/>
  <c r="C49" i="20"/>
  <c r="B49" i="20"/>
  <c r="C48" i="20"/>
  <c r="D79" i="20" s="1"/>
  <c r="B48" i="20"/>
  <c r="B43" i="20"/>
  <c r="E40" i="20"/>
  <c r="B40" i="20"/>
  <c r="F40" i="20" s="1"/>
  <c r="E39" i="20"/>
  <c r="D39" i="20"/>
  <c r="B39" i="20"/>
  <c r="F39" i="20" s="1"/>
  <c r="E38" i="20"/>
  <c r="D38" i="20"/>
  <c r="B38" i="20"/>
  <c r="F38" i="20" s="1"/>
  <c r="E37" i="20"/>
  <c r="D37" i="20"/>
  <c r="B37" i="20"/>
  <c r="F37" i="20" s="1"/>
  <c r="E36" i="20"/>
  <c r="D36" i="20"/>
  <c r="B36" i="20"/>
  <c r="F36" i="20" s="1"/>
  <c r="E35" i="20"/>
  <c r="D35" i="20"/>
  <c r="B35" i="20"/>
  <c r="F35" i="20" s="1"/>
  <c r="E34" i="20"/>
  <c r="D34" i="20"/>
  <c r="B34" i="20"/>
  <c r="F34" i="20" s="1"/>
  <c r="E33" i="20"/>
  <c r="D33" i="20"/>
  <c r="B33" i="20"/>
  <c r="F33" i="20" s="1"/>
  <c r="E32" i="20"/>
  <c r="D32" i="20"/>
  <c r="B32" i="20"/>
  <c r="F32" i="20" s="1"/>
  <c r="E31" i="20"/>
  <c r="D31" i="20"/>
  <c r="B31" i="20"/>
  <c r="E30" i="20"/>
  <c r="D30" i="20"/>
  <c r="B30" i="20"/>
  <c r="F30" i="20" s="1"/>
  <c r="E29" i="20"/>
  <c r="D29" i="20"/>
  <c r="B29" i="20"/>
  <c r="F29" i="20" s="1"/>
  <c r="E28" i="20"/>
  <c r="D28" i="20"/>
  <c r="B28" i="20"/>
  <c r="F28" i="20" s="1"/>
  <c r="E27" i="20"/>
  <c r="D27" i="20"/>
  <c r="B27" i="20"/>
  <c r="F27" i="20" s="1"/>
  <c r="E26" i="20"/>
  <c r="D26" i="20"/>
  <c r="B26" i="20"/>
  <c r="F26" i="20" s="1"/>
  <c r="E25" i="20"/>
  <c r="D25" i="20"/>
  <c r="B25" i="20"/>
  <c r="F25" i="20" s="1"/>
  <c r="E24" i="20"/>
  <c r="D24" i="20"/>
  <c r="B24" i="20"/>
  <c r="F24" i="20" s="1"/>
  <c r="H24" i="20" s="1"/>
  <c r="D23" i="20"/>
  <c r="B23" i="20"/>
  <c r="E22" i="20"/>
  <c r="D22" i="20"/>
  <c r="B22" i="20"/>
  <c r="E21" i="20"/>
  <c r="D21" i="20"/>
  <c r="B21" i="20"/>
  <c r="H45" i="12"/>
  <c r="B45" i="12"/>
  <c r="H44" i="12"/>
  <c r="B44" i="12"/>
  <c r="H43" i="12"/>
  <c r="B43" i="12"/>
  <c r="H42" i="12"/>
  <c r="B42" i="12"/>
  <c r="H41" i="12"/>
  <c r="B41" i="12"/>
  <c r="H40" i="12"/>
  <c r="B40" i="12"/>
  <c r="H39" i="12"/>
  <c r="B39" i="12"/>
  <c r="H38" i="12"/>
  <c r="B38" i="12"/>
  <c r="H37" i="12"/>
  <c r="B37" i="12"/>
  <c r="H36" i="12"/>
  <c r="B36" i="12"/>
  <c r="H31" i="12"/>
  <c r="B31" i="12"/>
  <c r="H30" i="12"/>
  <c r="B30" i="12"/>
  <c r="H29" i="12"/>
  <c r="B29" i="12"/>
  <c r="H28" i="12"/>
  <c r="B28" i="12"/>
  <c r="H27" i="12"/>
  <c r="B27" i="12"/>
  <c r="H26" i="12"/>
  <c r="B26" i="12"/>
  <c r="H25" i="12"/>
  <c r="B25" i="12"/>
  <c r="B24" i="12"/>
  <c r="H23" i="12"/>
  <c r="C20" i="21" s="1"/>
  <c r="B23" i="12"/>
  <c r="B22" i="12"/>
  <c r="C19" i="12"/>
  <c r="L99" i="4"/>
  <c r="G88" i="4"/>
  <c r="L81" i="4"/>
  <c r="G69" i="4"/>
  <c r="L57" i="4"/>
  <c r="L32" i="4"/>
  <c r="G53" i="9"/>
  <c r="J53" i="9" s="1"/>
  <c r="G52" i="9"/>
  <c r="AL31" i="26" l="1"/>
  <c r="AL40" i="26"/>
  <c r="AL44" i="26" s="1"/>
  <c r="AK45" i="26"/>
  <c r="AK47" i="26" s="1"/>
  <c r="AK48" i="26" s="1"/>
  <c r="G25" i="20"/>
  <c r="D51" i="20"/>
  <c r="D100" i="20"/>
  <c r="D98" i="20"/>
  <c r="D99" i="20"/>
  <c r="D97" i="20"/>
  <c r="D101" i="20"/>
  <c r="F23" i="20"/>
  <c r="F21" i="20"/>
  <c r="H21" i="20" s="1"/>
  <c r="F22" i="20"/>
  <c r="AM36" i="26"/>
  <c r="AM38" i="26" s="1"/>
  <c r="AK63" i="26"/>
  <c r="AK61" i="26"/>
  <c r="AL57" i="26"/>
  <c r="AK59" i="26"/>
  <c r="AK65" i="26"/>
  <c r="AK62" i="26"/>
  <c r="AN29" i="26"/>
  <c r="AM33" i="26"/>
  <c r="AM42" i="26"/>
  <c r="AM34" i="26"/>
  <c r="AK104" i="26"/>
  <c r="AK101" i="26"/>
  <c r="AK106" i="26"/>
  <c r="AK103" i="26"/>
  <c r="AL99" i="26"/>
  <c r="AL81" i="26"/>
  <c r="AK87" i="26"/>
  <c r="AK85" i="26"/>
  <c r="AK83" i="26" s="1"/>
  <c r="F31" i="20"/>
  <c r="H31" i="20" s="1"/>
  <c r="H28" i="20"/>
  <c r="H36" i="20"/>
  <c r="H40" i="20"/>
  <c r="H29" i="20"/>
  <c r="H37" i="20"/>
  <c r="H27" i="20"/>
  <c r="H33" i="20"/>
  <c r="H30" i="20"/>
  <c r="H34" i="20"/>
  <c r="H38" i="20"/>
  <c r="H32" i="20"/>
  <c r="H35" i="20"/>
  <c r="H39" i="20"/>
  <c r="G57" i="9"/>
  <c r="J52" i="9"/>
  <c r="J57" i="9" s="1"/>
  <c r="D53" i="20"/>
  <c r="D55" i="20"/>
  <c r="D50" i="20"/>
  <c r="D52" i="20"/>
  <c r="L60" i="4"/>
  <c r="M57" i="4"/>
  <c r="M62" i="4" s="1"/>
  <c r="G22" i="20"/>
  <c r="G27" i="20"/>
  <c r="G29" i="20"/>
  <c r="G39" i="20"/>
  <c r="D54" i="20"/>
  <c r="D56" i="20"/>
  <c r="E23" i="17"/>
  <c r="D24" i="17" s="1"/>
  <c r="D29" i="17" s="1"/>
  <c r="D61" i="18"/>
  <c r="E61" i="18"/>
  <c r="E13" i="18" s="1"/>
  <c r="E38" i="18"/>
  <c r="D38" i="18"/>
  <c r="G26" i="20"/>
  <c r="G28" i="20"/>
  <c r="G30" i="20"/>
  <c r="G32" i="20"/>
  <c r="G34" i="20"/>
  <c r="D58" i="20"/>
  <c r="D48" i="18"/>
  <c r="D57" i="20"/>
  <c r="M81" i="4"/>
  <c r="L84" i="4"/>
  <c r="L83" i="4" s="1"/>
  <c r="G21" i="20"/>
  <c r="G31" i="20"/>
  <c r="G36" i="20"/>
  <c r="G37" i="20"/>
  <c r="G35" i="20"/>
  <c r="D90" i="20"/>
  <c r="G38" i="20"/>
  <c r="G40" i="20"/>
  <c r="L31" i="4"/>
  <c r="L40" i="4" s="1"/>
  <c r="L44" i="4" s="1"/>
  <c r="M29" i="4"/>
  <c r="C90" i="20"/>
  <c r="E90" i="20"/>
  <c r="C59" i="20"/>
  <c r="D49" i="20"/>
  <c r="G24" i="20"/>
  <c r="G23" i="20"/>
  <c r="E41" i="20"/>
  <c r="L102" i="4"/>
  <c r="L101" i="4" s="1"/>
  <c r="M99" i="4"/>
  <c r="G33" i="20"/>
  <c r="AM31" i="26" l="1"/>
  <c r="AM40" i="26" s="1"/>
  <c r="AM44" i="26" s="1"/>
  <c r="AM45" i="26" s="1"/>
  <c r="AM47" i="26" s="1"/>
  <c r="AM48" i="26" s="1"/>
  <c r="AL45" i="26"/>
  <c r="AL47" i="26" s="1"/>
  <c r="AL48" i="26" s="1"/>
  <c r="I61" i="9"/>
  <c r="I63" i="9" s="1"/>
  <c r="E11" i="18"/>
  <c r="D107" i="20"/>
  <c r="D13" i="18"/>
  <c r="D11" i="18"/>
  <c r="AN36" i="26"/>
  <c r="AN38" i="26" s="1"/>
  <c r="D12" i="18"/>
  <c r="M36" i="4"/>
  <c r="M38" i="4" s="1"/>
  <c r="M34" i="4"/>
  <c r="AL101" i="26"/>
  <c r="AL106" i="26"/>
  <c r="AL103" i="26"/>
  <c r="AM99" i="26"/>
  <c r="AL104" i="26"/>
  <c r="AL63" i="26"/>
  <c r="AL61" i="26"/>
  <c r="AM57" i="26"/>
  <c r="AL59" i="26"/>
  <c r="AL65" i="26"/>
  <c r="AL62" i="26"/>
  <c r="AN33" i="26"/>
  <c r="AO29" i="26"/>
  <c r="AN42" i="26"/>
  <c r="AN34" i="26"/>
  <c r="AN31" i="26"/>
  <c r="AL87" i="26"/>
  <c r="AM81" i="26"/>
  <c r="AL85" i="26"/>
  <c r="AL83" i="26" s="1"/>
  <c r="M85" i="4"/>
  <c r="M83" i="4" s="1"/>
  <c r="M65" i="4"/>
  <c r="M61" i="4"/>
  <c r="M63" i="4"/>
  <c r="N57" i="4"/>
  <c r="N62" i="4" s="1"/>
  <c r="L59" i="4"/>
  <c r="D59" i="20"/>
  <c r="M42" i="4"/>
  <c r="E12" i="18"/>
  <c r="F72" i="2"/>
  <c r="N29" i="4"/>
  <c r="M33" i="4"/>
  <c r="M87" i="4"/>
  <c r="N81" i="4"/>
  <c r="G41" i="20"/>
  <c r="H22" i="20"/>
  <c r="M103" i="4"/>
  <c r="N99" i="4"/>
  <c r="M106" i="4"/>
  <c r="M104" i="4" s="1"/>
  <c r="L45" i="4"/>
  <c r="AN40" i="26" l="1"/>
  <c r="AN44" i="26" s="1"/>
  <c r="AN45" i="26" s="1"/>
  <c r="AN47" i="26" s="1"/>
  <c r="AN48" i="26" s="1"/>
  <c r="N61" i="4"/>
  <c r="E75" i="2"/>
  <c r="G23" i="2" s="1"/>
  <c r="N63" i="4"/>
  <c r="AO36" i="26"/>
  <c r="M31" i="4"/>
  <c r="M40" i="4" s="1"/>
  <c r="M44" i="4" s="1"/>
  <c r="N36" i="4"/>
  <c r="L47" i="4"/>
  <c r="L48" i="4" s="1"/>
  <c r="N42" i="4"/>
  <c r="AO33" i="26"/>
  <c r="AP29" i="26"/>
  <c r="AO42" i="26"/>
  <c r="AO38" i="26"/>
  <c r="AO34" i="26"/>
  <c r="AO31" i="26" s="1"/>
  <c r="AO40" i="26" s="1"/>
  <c r="AO44" i="26" s="1"/>
  <c r="AM106" i="26"/>
  <c r="AM103" i="26"/>
  <c r="AN99" i="26"/>
  <c r="AM101" i="26"/>
  <c r="AM104" i="26"/>
  <c r="AN57" i="26"/>
  <c r="AM65" i="26"/>
  <c r="AM62" i="26"/>
  <c r="AM63" i="26"/>
  <c r="AM61" i="26"/>
  <c r="AM59" i="26"/>
  <c r="AM87" i="26"/>
  <c r="AM85" i="26"/>
  <c r="AM83" i="26" s="1"/>
  <c r="AN81" i="26"/>
  <c r="H23" i="20"/>
  <c r="H26" i="20"/>
  <c r="O57" i="4"/>
  <c r="O62" i="4" s="1"/>
  <c r="N65" i="4"/>
  <c r="H25" i="20"/>
  <c r="M59" i="4"/>
  <c r="N59" i="4"/>
  <c r="O29" i="4"/>
  <c r="N33" i="4"/>
  <c r="M101" i="4"/>
  <c r="N34" i="4"/>
  <c r="N87" i="4"/>
  <c r="O81" i="4"/>
  <c r="N85" i="4"/>
  <c r="N83" i="4" s="1"/>
  <c r="O99" i="4"/>
  <c r="N106" i="4"/>
  <c r="N104" i="4" s="1"/>
  <c r="N103" i="4"/>
  <c r="AO45" i="26" l="1"/>
  <c r="AO47" i="26" s="1"/>
  <c r="AO48" i="26" s="1"/>
  <c r="O63" i="4"/>
  <c r="AP36" i="26"/>
  <c r="P57" i="4"/>
  <c r="P62" i="4" s="1"/>
  <c r="P29" i="4"/>
  <c r="P42" i="4" s="1"/>
  <c r="O36" i="4"/>
  <c r="O38" i="4" s="1"/>
  <c r="N38" i="4"/>
  <c r="O34" i="4"/>
  <c r="M45" i="4"/>
  <c r="AQ29" i="26"/>
  <c r="AP42" i="26"/>
  <c r="AP38" i="26"/>
  <c r="AP34" i="26"/>
  <c r="AP33" i="26"/>
  <c r="AN87" i="26"/>
  <c r="AN85" i="26"/>
  <c r="AN83" i="26" s="1"/>
  <c r="AO81" i="26"/>
  <c r="AN106" i="26"/>
  <c r="AN103" i="26"/>
  <c r="AO99" i="26"/>
  <c r="AN104" i="26"/>
  <c r="AN101" i="26"/>
  <c r="AN63" i="26"/>
  <c r="AN61" i="26"/>
  <c r="AN59" i="26"/>
  <c r="AO57" i="26"/>
  <c r="AN65" i="26"/>
  <c r="AN62" i="26"/>
  <c r="I48" i="2"/>
  <c r="I42" i="2"/>
  <c r="I44" i="2"/>
  <c r="I43" i="2"/>
  <c r="I47" i="2"/>
  <c r="I41" i="2"/>
  <c r="I45" i="2"/>
  <c r="I46" i="2"/>
  <c r="O65" i="4"/>
  <c r="O33" i="4"/>
  <c r="O61" i="4"/>
  <c r="O59" i="4" s="1"/>
  <c r="H41" i="20"/>
  <c r="F12" i="20" s="1"/>
  <c r="F41" i="20"/>
  <c r="N101" i="4"/>
  <c r="O42" i="4"/>
  <c r="N31" i="4"/>
  <c r="O85" i="4"/>
  <c r="O83" i="4" s="1"/>
  <c r="P81" i="4"/>
  <c r="O87" i="4"/>
  <c r="P61" i="4"/>
  <c r="P63" i="4"/>
  <c r="P65" i="4"/>
  <c r="Q57" i="4"/>
  <c r="Q62" i="4" s="1"/>
  <c r="O106" i="4"/>
  <c r="O104" i="4" s="1"/>
  <c r="O103" i="4"/>
  <c r="P99" i="4"/>
  <c r="AP31" i="26" l="1"/>
  <c r="N40" i="4"/>
  <c r="N44" i="4" s="1"/>
  <c r="AP40" i="26"/>
  <c r="AP44" i="26" s="1"/>
  <c r="P33" i="4"/>
  <c r="P34" i="4"/>
  <c r="Q29" i="4"/>
  <c r="Q36" i="4" s="1"/>
  <c r="Q38" i="4" s="1"/>
  <c r="O31" i="4"/>
  <c r="O40" i="4" s="1"/>
  <c r="AQ36" i="26"/>
  <c r="AQ38" i="26" s="1"/>
  <c r="P36" i="4"/>
  <c r="P38" i="4" s="1"/>
  <c r="M47" i="4"/>
  <c r="M48" i="4" s="1"/>
  <c r="N45" i="4"/>
  <c r="N47" i="4" s="1"/>
  <c r="N48" i="4" s="1"/>
  <c r="AO106" i="26"/>
  <c r="AO103" i="26"/>
  <c r="AP99" i="26"/>
  <c r="AO104" i="26"/>
  <c r="AO101" i="26"/>
  <c r="AO87" i="26"/>
  <c r="AP81" i="26"/>
  <c r="AO85" i="26"/>
  <c r="AO83" i="26" s="1"/>
  <c r="AQ42" i="26"/>
  <c r="AQ34" i="26"/>
  <c r="AQ33" i="26"/>
  <c r="AR29" i="26"/>
  <c r="AO63" i="26"/>
  <c r="AO61" i="26"/>
  <c r="AP57" i="26"/>
  <c r="AO65" i="26"/>
  <c r="AO62" i="26"/>
  <c r="AO59" i="26"/>
  <c r="I49" i="2"/>
  <c r="C32" i="21"/>
  <c r="O101" i="4"/>
  <c r="P59" i="4"/>
  <c r="Q81" i="4"/>
  <c r="P87" i="4"/>
  <c r="P85" i="4"/>
  <c r="P83" i="4" s="1"/>
  <c r="Q63" i="4"/>
  <c r="Q65" i="4"/>
  <c r="R57" i="4"/>
  <c r="R62" i="4" s="1"/>
  <c r="Q61" i="4"/>
  <c r="P31" i="4"/>
  <c r="P106" i="4"/>
  <c r="P104" i="4" s="1"/>
  <c r="P103" i="4"/>
  <c r="Q99" i="4"/>
  <c r="AQ31" i="26" l="1"/>
  <c r="AQ40" i="26"/>
  <c r="AQ44" i="26" s="1"/>
  <c r="R29" i="4"/>
  <c r="Q34" i="4"/>
  <c r="Q42" i="4"/>
  <c r="Q33" i="4"/>
  <c r="Q31" i="4" s="1"/>
  <c r="Q40" i="4" s="1"/>
  <c r="Q44" i="4" s="1"/>
  <c r="B79" i="2"/>
  <c r="F79" i="2"/>
  <c r="AQ45" i="26"/>
  <c r="AQ47" i="26"/>
  <c r="AQ48" i="26" s="1"/>
  <c r="AP45" i="26"/>
  <c r="AP47" i="26" s="1"/>
  <c r="AP48" i="26" s="1"/>
  <c r="P40" i="4"/>
  <c r="P44" i="4" s="1"/>
  <c r="P45" i="4" s="1"/>
  <c r="P47" i="4" s="1"/>
  <c r="P48" i="4" s="1"/>
  <c r="R36" i="4"/>
  <c r="O44" i="4"/>
  <c r="O45" i="4" s="1"/>
  <c r="O47" i="4" s="1"/>
  <c r="O48" i="4" s="1"/>
  <c r="AR36" i="26"/>
  <c r="AR38" i="26" s="1"/>
  <c r="AP87" i="26"/>
  <c r="AP85" i="26"/>
  <c r="AP83" i="26" s="1"/>
  <c r="AQ81" i="26"/>
  <c r="AQ57" i="26"/>
  <c r="AP65" i="26"/>
  <c r="AP62" i="26"/>
  <c r="AP59" i="26"/>
  <c r="AP63" i="26"/>
  <c r="AP61" i="26"/>
  <c r="AP106" i="26"/>
  <c r="AP103" i="26"/>
  <c r="AQ99" i="26"/>
  <c r="AP104" i="26"/>
  <c r="AP101" i="26"/>
  <c r="AR42" i="26"/>
  <c r="AR34" i="26"/>
  <c r="AR33" i="26"/>
  <c r="AS29" i="26"/>
  <c r="Q59" i="4"/>
  <c r="P101" i="4"/>
  <c r="Q87" i="4"/>
  <c r="Q85" i="4"/>
  <c r="Q83" i="4" s="1"/>
  <c r="R81" i="4"/>
  <c r="R63" i="4"/>
  <c r="R65" i="4"/>
  <c r="S57" i="4"/>
  <c r="S62" i="4" s="1"/>
  <c r="R61" i="4"/>
  <c r="Q103" i="4"/>
  <c r="R99" i="4"/>
  <c r="Q106" i="4"/>
  <c r="Q104" i="4" s="1"/>
  <c r="R42" i="4"/>
  <c r="R33" i="4"/>
  <c r="S29" i="4"/>
  <c r="R34" i="4"/>
  <c r="AR31" i="26" l="1"/>
  <c r="AR40" i="26"/>
  <c r="AR44" i="26" s="1"/>
  <c r="AR47" i="26" s="1"/>
  <c r="AR48" i="26" s="1"/>
  <c r="AR45" i="26"/>
  <c r="AS36" i="26"/>
  <c r="AS38" i="26" s="1"/>
  <c r="S36" i="4"/>
  <c r="S38" i="4" s="1"/>
  <c r="R38" i="4"/>
  <c r="AQ65" i="26"/>
  <c r="AQ62" i="26"/>
  <c r="AQ59" i="26"/>
  <c r="AR57" i="26"/>
  <c r="AQ63" i="26"/>
  <c r="AQ61" i="26"/>
  <c r="AQ85" i="26"/>
  <c r="AQ83" i="26" s="1"/>
  <c r="AR81" i="26"/>
  <c r="AQ87" i="26"/>
  <c r="AS42" i="26"/>
  <c r="AS34" i="26"/>
  <c r="AT29" i="26"/>
  <c r="AS33" i="26"/>
  <c r="AS31" i="26" s="1"/>
  <c r="AQ106" i="26"/>
  <c r="AQ103" i="26"/>
  <c r="AR99" i="26"/>
  <c r="AQ104" i="26"/>
  <c r="AQ101" i="26"/>
  <c r="R59" i="4"/>
  <c r="Q101" i="4"/>
  <c r="R85" i="4"/>
  <c r="R83" i="4" s="1"/>
  <c r="S81" i="4"/>
  <c r="R87" i="4"/>
  <c r="S65" i="4"/>
  <c r="T57" i="4"/>
  <c r="T62" i="4" s="1"/>
  <c r="S61" i="4"/>
  <c r="S63" i="4"/>
  <c r="R31" i="4"/>
  <c r="R40" i="4" s="1"/>
  <c r="S99" i="4"/>
  <c r="R106" i="4"/>
  <c r="R104" i="4" s="1"/>
  <c r="R103" i="4"/>
  <c r="Q45" i="4"/>
  <c r="Q47" i="4" s="1"/>
  <c r="Q48" i="4" s="1"/>
  <c r="S42" i="4"/>
  <c r="T29" i="4"/>
  <c r="S34" i="4"/>
  <c r="S33" i="4"/>
  <c r="AS40" i="26" l="1"/>
  <c r="AS44" i="26" s="1"/>
  <c r="R44" i="4"/>
  <c r="R45" i="4" s="1"/>
  <c r="R47" i="4" s="1"/>
  <c r="R48" i="4" s="1"/>
  <c r="T36" i="4"/>
  <c r="T38" i="4" s="1"/>
  <c r="AT36" i="26"/>
  <c r="AR65" i="26"/>
  <c r="AR62" i="26"/>
  <c r="AR59" i="26"/>
  <c r="AR63" i="26"/>
  <c r="AR61" i="26"/>
  <c r="AS57" i="26"/>
  <c r="AT38" i="26"/>
  <c r="AT34" i="26"/>
  <c r="AT42" i="26"/>
  <c r="AT33" i="26"/>
  <c r="AU29" i="26"/>
  <c r="AR85" i="26"/>
  <c r="AR83" i="26" s="1"/>
  <c r="AS81" i="26"/>
  <c r="AR87" i="26"/>
  <c r="AS99" i="26"/>
  <c r="AR104" i="26"/>
  <c r="AR101" i="26"/>
  <c r="AR106" i="26"/>
  <c r="AR103" i="26"/>
  <c r="S59" i="4"/>
  <c r="R101" i="4"/>
  <c r="S87" i="4"/>
  <c r="S85" i="4"/>
  <c r="S83" i="4" s="1"/>
  <c r="T81" i="4"/>
  <c r="T65" i="4"/>
  <c r="U57" i="4"/>
  <c r="U62" i="4" s="1"/>
  <c r="T61" i="4"/>
  <c r="T63" i="4"/>
  <c r="S31" i="4"/>
  <c r="S40" i="4" s="1"/>
  <c r="S44" i="4" s="1"/>
  <c r="S106" i="4"/>
  <c r="S104" i="4" s="1"/>
  <c r="S103" i="4"/>
  <c r="T99" i="4"/>
  <c r="T42" i="4"/>
  <c r="T34" i="4"/>
  <c r="U29" i="4"/>
  <c r="T33" i="4"/>
  <c r="AT31" i="26" l="1"/>
  <c r="AT40" i="26"/>
  <c r="AT44" i="26" s="1"/>
  <c r="AS45" i="26"/>
  <c r="AS47" i="26" s="1"/>
  <c r="AS48" i="26" s="1"/>
  <c r="AU36" i="26"/>
  <c r="AU38" i="26" s="1"/>
  <c r="AU40" i="26" s="1"/>
  <c r="AU44" i="26" s="1"/>
  <c r="U36" i="4"/>
  <c r="U38" i="4" s="1"/>
  <c r="AS104" i="26"/>
  <c r="AS101" i="26"/>
  <c r="AT99" i="26"/>
  <c r="AS106" i="26"/>
  <c r="AS103" i="26"/>
  <c r="AS59" i="26"/>
  <c r="AS63" i="26"/>
  <c r="AS61" i="26"/>
  <c r="AT57" i="26"/>
  <c r="AS65" i="26"/>
  <c r="AS62" i="26"/>
  <c r="AS85" i="26"/>
  <c r="AS83" i="26" s="1"/>
  <c r="AT81" i="26"/>
  <c r="AS87" i="26"/>
  <c r="AU34" i="26"/>
  <c r="AU33" i="26"/>
  <c r="AU31" i="26" s="1"/>
  <c r="AV29" i="26"/>
  <c r="AU42" i="26"/>
  <c r="T59" i="4"/>
  <c r="S101" i="4"/>
  <c r="T31" i="4"/>
  <c r="T40" i="4" s="1"/>
  <c r="T85" i="4"/>
  <c r="T83" i="4" s="1"/>
  <c r="T87" i="4"/>
  <c r="U81" i="4"/>
  <c r="V57" i="4"/>
  <c r="V62" i="4" s="1"/>
  <c r="U61" i="4"/>
  <c r="U63" i="4"/>
  <c r="U65" i="4"/>
  <c r="T106" i="4"/>
  <c r="T104" i="4" s="1"/>
  <c r="T103" i="4"/>
  <c r="U99" i="4"/>
  <c r="U42" i="4"/>
  <c r="U33" i="4"/>
  <c r="V29" i="4"/>
  <c r="U34" i="4"/>
  <c r="S45" i="4"/>
  <c r="S47" i="4" s="1"/>
  <c r="S48" i="4" s="1"/>
  <c r="AU45" i="26" l="1"/>
  <c r="AU47" i="26"/>
  <c r="AU48" i="26" s="1"/>
  <c r="AT45" i="26"/>
  <c r="AT47" i="26" s="1"/>
  <c r="AT48" i="26" s="1"/>
  <c r="AV44" i="26"/>
  <c r="AV36" i="26"/>
  <c r="T44" i="4"/>
  <c r="T45" i="4" s="1"/>
  <c r="T47" i="4" s="1"/>
  <c r="T48" i="4" s="1"/>
  <c r="V36" i="4"/>
  <c r="V38" i="4" s="1"/>
  <c r="AT65" i="26"/>
  <c r="AT62" i="26"/>
  <c r="AU57" i="26"/>
  <c r="AT63" i="26"/>
  <c r="AT61" i="26"/>
  <c r="AT59" i="26"/>
  <c r="AT104" i="26"/>
  <c r="AT101" i="26"/>
  <c r="AT106" i="26"/>
  <c r="AT103" i="26"/>
  <c r="AU99" i="26"/>
  <c r="AV45" i="26"/>
  <c r="AV31" i="26"/>
  <c r="AV40" i="26"/>
  <c r="AW29" i="26"/>
  <c r="AV38" i="26"/>
  <c r="AV33" i="26"/>
  <c r="AV42" i="26"/>
  <c r="AV47" i="26"/>
  <c r="AV48" i="26"/>
  <c r="AV34" i="26"/>
  <c r="AT85" i="26"/>
  <c r="AU81" i="26"/>
  <c r="AT87" i="26"/>
  <c r="AT83" i="26"/>
  <c r="U59" i="4"/>
  <c r="T101" i="4"/>
  <c r="U85" i="4"/>
  <c r="U83" i="4" s="1"/>
  <c r="V81" i="4"/>
  <c r="U87" i="4"/>
  <c r="V61" i="4"/>
  <c r="V63" i="4"/>
  <c r="V65" i="4"/>
  <c r="W57" i="4"/>
  <c r="W62" i="4" s="1"/>
  <c r="U31" i="4"/>
  <c r="U40" i="4" s="1"/>
  <c r="U103" i="4"/>
  <c r="V99" i="4"/>
  <c r="U106" i="4"/>
  <c r="U104" i="4" s="1"/>
  <c r="V42" i="4"/>
  <c r="V33" i="4"/>
  <c r="W29" i="4"/>
  <c r="V34" i="4"/>
  <c r="W36" i="4" l="1"/>
  <c r="AW44" i="26"/>
  <c r="AW36" i="26"/>
  <c r="U44" i="4"/>
  <c r="U45" i="4" s="1"/>
  <c r="U47" i="4" s="1"/>
  <c r="U48" i="4" s="1"/>
  <c r="AU104" i="26"/>
  <c r="AU101" i="26"/>
  <c r="AU106" i="26"/>
  <c r="AU103" i="26"/>
  <c r="AV99" i="26"/>
  <c r="AW48" i="26"/>
  <c r="AW45" i="26"/>
  <c r="AW47" i="26"/>
  <c r="AW40" i="26"/>
  <c r="AW33" i="26"/>
  <c r="AX29" i="26"/>
  <c r="AW42" i="26"/>
  <c r="AW38" i="26"/>
  <c r="AW34" i="26"/>
  <c r="AW31" i="26"/>
  <c r="AU65" i="26"/>
  <c r="AU62" i="26"/>
  <c r="AU59" i="26"/>
  <c r="AU63" i="26"/>
  <c r="AU61" i="26"/>
  <c r="AV57" i="26"/>
  <c r="AU85" i="26"/>
  <c r="AV81" i="26"/>
  <c r="AU83" i="26"/>
  <c r="AU87" i="26"/>
  <c r="V59" i="4"/>
  <c r="V31" i="4"/>
  <c r="V40" i="4" s="1"/>
  <c r="U101" i="4"/>
  <c r="V85" i="4"/>
  <c r="V83" i="4" s="1"/>
  <c r="W81" i="4"/>
  <c r="V87" i="4"/>
  <c r="W61" i="4"/>
  <c r="W63" i="4"/>
  <c r="W65" i="4"/>
  <c r="X57" i="4"/>
  <c r="X62" i="4" s="1"/>
  <c r="W99" i="4"/>
  <c r="V106" i="4"/>
  <c r="V104" i="4" s="1"/>
  <c r="V103" i="4"/>
  <c r="W42" i="4"/>
  <c r="X29" i="4"/>
  <c r="W34" i="4"/>
  <c r="W33" i="4"/>
  <c r="W38" i="4"/>
  <c r="X36" i="4" l="1"/>
  <c r="X38" i="4" s="1"/>
  <c r="V44" i="4"/>
  <c r="V45" i="4" s="1"/>
  <c r="V47" i="4" s="1"/>
  <c r="V48" i="4" s="1"/>
  <c r="AX44" i="26"/>
  <c r="AX36" i="26"/>
  <c r="AV59" i="26"/>
  <c r="AV63" i="26"/>
  <c r="AV61" i="26"/>
  <c r="AW57" i="26"/>
  <c r="AV65" i="26"/>
  <c r="AV62" i="26"/>
  <c r="AV104" i="26"/>
  <c r="AV101" i="26"/>
  <c r="AV106" i="26"/>
  <c r="AV103" i="26"/>
  <c r="AW99" i="26"/>
  <c r="AV85" i="26"/>
  <c r="AW81" i="26"/>
  <c r="AV87" i="26"/>
  <c r="AV83" i="26"/>
  <c r="AX48" i="26"/>
  <c r="AX45" i="26"/>
  <c r="AX33" i="26"/>
  <c r="AX40" i="26"/>
  <c r="AY29" i="26"/>
  <c r="AX34" i="26"/>
  <c r="AX47" i="26"/>
  <c r="AX42" i="26"/>
  <c r="AX38" i="26"/>
  <c r="AX31" i="26"/>
  <c r="W59" i="4"/>
  <c r="V101" i="4"/>
  <c r="W85" i="4"/>
  <c r="W83" i="4" s="1"/>
  <c r="X81" i="4"/>
  <c r="W87" i="4"/>
  <c r="X61" i="4"/>
  <c r="X63" i="4"/>
  <c r="X65" i="4"/>
  <c r="Y57" i="4"/>
  <c r="Y62" i="4" s="1"/>
  <c r="W31" i="4"/>
  <c r="W40" i="4" s="1"/>
  <c r="W106" i="4"/>
  <c r="W104" i="4" s="1"/>
  <c r="W103" i="4"/>
  <c r="X99" i="4"/>
  <c r="X42" i="4"/>
  <c r="X34" i="4"/>
  <c r="X33" i="4"/>
  <c r="Y29" i="4"/>
  <c r="W101" i="4" l="1"/>
  <c r="Y36" i="4"/>
  <c r="AY44" i="26"/>
  <c r="AY36" i="26"/>
  <c r="W44" i="4"/>
  <c r="W45" i="4" s="1"/>
  <c r="W47" i="4" s="1"/>
  <c r="W48" i="4" s="1"/>
  <c r="AW104" i="26"/>
  <c r="AW101" i="26"/>
  <c r="AW106" i="26"/>
  <c r="AW103" i="26"/>
  <c r="AX99" i="26"/>
  <c r="AY47" i="26"/>
  <c r="AY48" i="26"/>
  <c r="AY40" i="26"/>
  <c r="AZ29" i="26"/>
  <c r="AY33" i="26"/>
  <c r="AY45" i="26"/>
  <c r="AY42" i="26"/>
  <c r="AY38" i="26"/>
  <c r="AY34" i="26"/>
  <c r="AY31" i="26"/>
  <c r="AW63" i="26"/>
  <c r="AW61" i="26"/>
  <c r="AX57" i="26"/>
  <c r="AW59" i="26"/>
  <c r="AW65" i="26"/>
  <c r="AW62" i="26"/>
  <c r="AX81" i="26"/>
  <c r="AW87" i="26"/>
  <c r="AW83" i="26"/>
  <c r="AW85" i="26"/>
  <c r="X59" i="4"/>
  <c r="Y81" i="4"/>
  <c r="X87" i="4"/>
  <c r="X85" i="4"/>
  <c r="X83" i="4" s="1"/>
  <c r="Y63" i="4"/>
  <c r="Y65" i="4"/>
  <c r="Z57" i="4"/>
  <c r="Z62" i="4" s="1"/>
  <c r="Y61" i="4"/>
  <c r="X31" i="4"/>
  <c r="X40" i="4" s="1"/>
  <c r="X44" i="4" s="1"/>
  <c r="X106" i="4"/>
  <c r="X104" i="4" s="1"/>
  <c r="X103" i="4"/>
  <c r="Y99" i="4"/>
  <c r="Y42" i="4"/>
  <c r="Y38" i="4"/>
  <c r="Y33" i="4"/>
  <c r="Y34" i="4"/>
  <c r="Z29" i="4"/>
  <c r="X101" i="4" l="1"/>
  <c r="AZ44" i="26"/>
  <c r="AZ36" i="26"/>
  <c r="Z36" i="4"/>
  <c r="Z38" i="4" s="1"/>
  <c r="AX101" i="26"/>
  <c r="AX106" i="26"/>
  <c r="AX103" i="26"/>
  <c r="AY99" i="26"/>
  <c r="AX104" i="26"/>
  <c r="AZ47" i="26"/>
  <c r="AZ33" i="26"/>
  <c r="BA29" i="26"/>
  <c r="AZ45" i="26"/>
  <c r="AZ42" i="26"/>
  <c r="AZ38" i="26"/>
  <c r="AZ34" i="26"/>
  <c r="AZ48" i="26"/>
  <c r="AZ31" i="26"/>
  <c r="AZ40" i="26"/>
  <c r="AX63" i="26"/>
  <c r="AX61" i="26"/>
  <c r="AY57" i="26"/>
  <c r="AX65" i="26"/>
  <c r="AX62" i="26"/>
  <c r="AX59" i="26"/>
  <c r="AX87" i="26"/>
  <c r="AX83" i="26"/>
  <c r="AY81" i="26"/>
  <c r="AX85" i="26"/>
  <c r="Y59" i="4"/>
  <c r="Y87" i="4"/>
  <c r="Y85" i="4"/>
  <c r="Y83" i="4" s="1"/>
  <c r="Z81" i="4"/>
  <c r="Z63" i="4"/>
  <c r="Z65" i="4"/>
  <c r="AA57" i="4"/>
  <c r="AA62" i="4" s="1"/>
  <c r="Z61" i="4"/>
  <c r="Y31" i="4"/>
  <c r="Y40" i="4" s="1"/>
  <c r="Y103" i="4"/>
  <c r="Y101" i="4" s="1"/>
  <c r="Z99" i="4"/>
  <c r="Y106" i="4"/>
  <c r="Y104" i="4"/>
  <c r="Z42" i="4"/>
  <c r="Z33" i="4"/>
  <c r="AA29" i="4"/>
  <c r="Z34" i="4"/>
  <c r="X45" i="4"/>
  <c r="X47" i="4" s="1"/>
  <c r="X48" i="4" s="1"/>
  <c r="AA36" i="4" l="1"/>
  <c r="AA38" i="4" s="1"/>
  <c r="Y44" i="4"/>
  <c r="Y45" i="4" s="1"/>
  <c r="Y47" i="4" s="1"/>
  <c r="Y48" i="4" s="1"/>
  <c r="BA44" i="26"/>
  <c r="BA36" i="26"/>
  <c r="BA45" i="26"/>
  <c r="BA47" i="26"/>
  <c r="BA33" i="26"/>
  <c r="BB29" i="26"/>
  <c r="BA42" i="26"/>
  <c r="BA38" i="26"/>
  <c r="BA34" i="26"/>
  <c r="BA48" i="26"/>
  <c r="BA31" i="26"/>
  <c r="BA40" i="26"/>
  <c r="AY106" i="26"/>
  <c r="AY103" i="26"/>
  <c r="AZ99" i="26"/>
  <c r="AY101" i="26"/>
  <c r="AY104" i="26"/>
  <c r="AZ57" i="26"/>
  <c r="AY65" i="26"/>
  <c r="AY62" i="26"/>
  <c r="AY63" i="26"/>
  <c r="AY61" i="26"/>
  <c r="AY59" i="26"/>
  <c r="AY87" i="26"/>
  <c r="AY83" i="26"/>
  <c r="AZ81" i="26"/>
  <c r="AY85" i="26"/>
  <c r="Z59" i="4"/>
  <c r="AA81" i="4"/>
  <c r="Z87" i="4"/>
  <c r="Z85" i="4"/>
  <c r="Z83" i="4" s="1"/>
  <c r="AA65" i="4"/>
  <c r="AB57" i="4"/>
  <c r="AB62" i="4" s="1"/>
  <c r="AA61" i="4"/>
  <c r="AA63" i="4"/>
  <c r="Z31" i="4"/>
  <c r="Z40" i="4" s="1"/>
  <c r="AA99" i="4"/>
  <c r="Z106" i="4"/>
  <c r="Z104" i="4" s="1"/>
  <c r="Z103" i="4"/>
  <c r="AA42" i="4"/>
  <c r="AB29" i="4"/>
  <c r="AA34" i="4"/>
  <c r="AA33" i="4"/>
  <c r="Z101" i="4" l="1"/>
  <c r="AB36" i="4"/>
  <c r="Z44" i="4"/>
  <c r="Z45" i="4" s="1"/>
  <c r="Z47" i="4" s="1"/>
  <c r="Z48" i="4" s="1"/>
  <c r="BB44" i="26"/>
  <c r="BB36" i="26"/>
  <c r="BB47" i="26"/>
  <c r="BB48" i="26"/>
  <c r="BB45" i="26"/>
  <c r="BC29" i="26"/>
  <c r="BB42" i="26"/>
  <c r="BB31" i="26"/>
  <c r="BB38" i="26"/>
  <c r="BB34" i="26"/>
  <c r="BB40" i="26"/>
  <c r="BB33" i="26"/>
  <c r="AZ106" i="26"/>
  <c r="AZ103" i="26"/>
  <c r="BA99" i="26"/>
  <c r="AZ104" i="26"/>
  <c r="AZ101" i="26"/>
  <c r="AZ87" i="26"/>
  <c r="AZ83" i="26"/>
  <c r="AZ85" i="26"/>
  <c r="BA81" i="26"/>
  <c r="AZ63" i="26"/>
  <c r="AZ61" i="26"/>
  <c r="AZ59" i="26"/>
  <c r="BA57" i="26"/>
  <c r="AZ65" i="26"/>
  <c r="AZ62" i="26"/>
  <c r="AA59" i="4"/>
  <c r="AB59" i="4"/>
  <c r="AA31" i="4"/>
  <c r="AA40" i="4" s="1"/>
  <c r="AA87" i="4"/>
  <c r="AB81" i="4"/>
  <c r="AA85" i="4"/>
  <c r="AA83" i="4" s="1"/>
  <c r="AB65" i="4"/>
  <c r="AC57" i="4"/>
  <c r="AC62" i="4" s="1"/>
  <c r="AB61" i="4"/>
  <c r="AB63" i="4"/>
  <c r="AA106" i="4"/>
  <c r="AA104" i="4"/>
  <c r="AA103" i="4"/>
  <c r="AA101" i="4" s="1"/>
  <c r="AB99" i="4"/>
  <c r="AB42" i="4"/>
  <c r="AB34" i="4"/>
  <c r="AB38" i="4"/>
  <c r="AC29" i="4"/>
  <c r="AB33" i="4"/>
  <c r="AC36" i="4" l="1"/>
  <c r="AC38" i="4" s="1"/>
  <c r="AA44" i="4"/>
  <c r="AA45" i="4" s="1"/>
  <c r="AA47" i="4" s="1"/>
  <c r="AA48" i="4" s="1"/>
  <c r="BC44" i="26"/>
  <c r="BC36" i="26"/>
  <c r="BC42" i="26"/>
  <c r="BC45" i="26"/>
  <c r="BC38" i="26"/>
  <c r="BC34" i="26"/>
  <c r="BC47" i="26"/>
  <c r="BC31" i="26"/>
  <c r="BC48" i="26"/>
  <c r="BC40" i="26"/>
  <c r="BC33" i="26"/>
  <c r="BD29" i="26"/>
  <c r="BA87" i="26"/>
  <c r="BA83" i="26"/>
  <c r="BB81" i="26"/>
  <c r="BA85" i="26"/>
  <c r="BA106" i="26"/>
  <c r="BA103" i="26"/>
  <c r="BB99" i="26"/>
  <c r="BA104" i="26"/>
  <c r="BA101" i="26"/>
  <c r="BA63" i="26"/>
  <c r="BA61" i="26"/>
  <c r="BB57" i="26"/>
  <c r="BA65" i="26"/>
  <c r="BA62" i="26"/>
  <c r="BA59" i="26"/>
  <c r="AC59" i="4"/>
  <c r="AB31" i="4"/>
  <c r="AB40" i="4" s="1"/>
  <c r="AB85" i="4"/>
  <c r="AB83" i="4" s="1"/>
  <c r="AB87" i="4"/>
  <c r="AC81" i="4"/>
  <c r="AD57" i="4"/>
  <c r="AD62" i="4" s="1"/>
  <c r="AC61" i="4"/>
  <c r="AC63" i="4"/>
  <c r="AC65" i="4"/>
  <c r="AB106" i="4"/>
  <c r="AB104" i="4" s="1"/>
  <c r="AB103" i="4"/>
  <c r="AB101" i="4" s="1"/>
  <c r="AC99" i="4"/>
  <c r="AC42" i="4"/>
  <c r="AC33" i="4"/>
  <c r="AD29" i="4"/>
  <c r="AC34" i="4"/>
  <c r="BD44" i="26" l="1"/>
  <c r="BD36" i="26"/>
  <c r="AD36" i="4"/>
  <c r="AB44" i="4"/>
  <c r="AB45" i="4" s="1"/>
  <c r="AB47" i="4" s="1"/>
  <c r="AB48" i="4" s="1"/>
  <c r="BD48" i="26"/>
  <c r="BD34" i="26"/>
  <c r="BD42" i="26"/>
  <c r="BD45" i="26"/>
  <c r="BD38" i="26"/>
  <c r="BD47" i="26"/>
  <c r="BD31" i="26"/>
  <c r="BD40" i="26"/>
  <c r="BD33" i="26"/>
  <c r="BE29" i="26"/>
  <c r="BC57" i="26"/>
  <c r="BB65" i="26"/>
  <c r="BB62" i="26"/>
  <c r="BB59" i="26"/>
  <c r="BB63" i="26"/>
  <c r="BB61" i="26"/>
  <c r="BB87" i="26"/>
  <c r="BB83" i="26"/>
  <c r="BB85" i="26"/>
  <c r="BC81" i="26"/>
  <c r="BB106" i="26"/>
  <c r="BB103" i="26"/>
  <c r="BC99" i="26"/>
  <c r="BB104" i="26"/>
  <c r="BB101" i="26"/>
  <c r="AD59" i="4"/>
  <c r="AC85" i="4"/>
  <c r="AC83" i="4" s="1"/>
  <c r="AD81" i="4"/>
  <c r="AC87" i="4"/>
  <c r="AD61" i="4"/>
  <c r="AD63" i="4"/>
  <c r="AD65" i="4"/>
  <c r="AE57" i="4"/>
  <c r="AE62" i="4" s="1"/>
  <c r="AC31" i="4"/>
  <c r="AC40" i="4" s="1"/>
  <c r="AC103" i="4"/>
  <c r="AC101" i="4" s="1"/>
  <c r="AD99" i="4"/>
  <c r="AC106" i="4"/>
  <c r="AC104" i="4"/>
  <c r="AD42" i="4"/>
  <c r="AD38" i="4"/>
  <c r="AD33" i="4"/>
  <c r="AE29" i="4"/>
  <c r="AD34" i="4"/>
  <c r="AC44" i="4" l="1"/>
  <c r="AC45" i="4" s="1"/>
  <c r="AC47" i="4" s="1"/>
  <c r="AC48" i="4" s="1"/>
  <c r="BE44" i="26"/>
  <c r="BE36" i="26"/>
  <c r="AE36" i="4"/>
  <c r="BE47" i="26"/>
  <c r="BE48" i="26"/>
  <c r="BE45" i="26"/>
  <c r="BE42" i="26"/>
  <c r="BE31" i="26"/>
  <c r="BE38" i="26"/>
  <c r="BE34" i="26"/>
  <c r="BE40" i="26"/>
  <c r="BE33" i="26"/>
  <c r="BF29" i="26"/>
  <c r="BC83" i="26"/>
  <c r="BC85" i="26"/>
  <c r="BD81" i="26"/>
  <c r="BC87" i="26"/>
  <c r="BC106" i="26"/>
  <c r="BC103" i="26"/>
  <c r="BD99" i="26"/>
  <c r="BC104" i="26"/>
  <c r="BC101" i="26"/>
  <c r="BC65" i="26"/>
  <c r="BC62" i="26"/>
  <c r="BC59" i="26"/>
  <c r="BD57" i="26"/>
  <c r="BC63" i="26"/>
  <c r="BC61" i="26"/>
  <c r="AE59" i="4"/>
  <c r="AD31" i="4"/>
  <c r="AD40" i="4" s="1"/>
  <c r="AD87" i="4"/>
  <c r="AD85" i="4"/>
  <c r="AD83" i="4" s="1"/>
  <c r="AE81" i="4"/>
  <c r="AE61" i="4"/>
  <c r="AE63" i="4"/>
  <c r="AE65" i="4"/>
  <c r="AF57" i="4"/>
  <c r="AF62" i="4" s="1"/>
  <c r="AD103" i="4"/>
  <c r="AD101" i="4" s="1"/>
  <c r="AE99" i="4"/>
  <c r="AD106" i="4"/>
  <c r="AD104" i="4"/>
  <c r="AE42" i="4"/>
  <c r="AF29" i="4"/>
  <c r="AE34" i="4"/>
  <c r="AE33" i="4"/>
  <c r="AE38" i="4"/>
  <c r="AD44" i="4" l="1"/>
  <c r="AD45" i="4" s="1"/>
  <c r="AD47" i="4" s="1"/>
  <c r="AD48" i="4" s="1"/>
  <c r="BF44" i="26"/>
  <c r="BF36" i="26"/>
  <c r="AF36" i="4"/>
  <c r="BF48" i="26"/>
  <c r="BF47" i="26"/>
  <c r="BF42" i="26"/>
  <c r="BF38" i="26"/>
  <c r="BF34" i="26"/>
  <c r="BF45" i="26"/>
  <c r="BF31" i="26"/>
  <c r="BF40" i="26"/>
  <c r="BF33" i="26"/>
  <c r="BG29" i="26"/>
  <c r="BE99" i="26"/>
  <c r="BD104" i="26"/>
  <c r="BD101" i="26"/>
  <c r="BD106" i="26"/>
  <c r="BD103" i="26"/>
  <c r="BD85" i="26"/>
  <c r="BE81" i="26"/>
  <c r="BD83" i="26"/>
  <c r="BD87" i="26"/>
  <c r="BD65" i="26"/>
  <c r="BD62" i="26"/>
  <c r="BD59" i="26"/>
  <c r="BE57" i="26"/>
  <c r="BD63" i="26"/>
  <c r="BD61" i="26"/>
  <c r="AF59" i="4"/>
  <c r="AE31" i="4"/>
  <c r="AE40" i="4" s="1"/>
  <c r="AE44" i="4" s="1"/>
  <c r="AE87" i="4"/>
  <c r="AE85" i="4"/>
  <c r="AE83" i="4" s="1"/>
  <c r="AF81" i="4"/>
  <c r="AF61" i="4"/>
  <c r="AF63" i="4"/>
  <c r="AF65" i="4"/>
  <c r="AG57" i="4"/>
  <c r="AG62" i="4" s="1"/>
  <c r="AE106" i="4"/>
  <c r="AE104" i="4"/>
  <c r="AE103" i="4"/>
  <c r="AE101" i="4" s="1"/>
  <c r="AF99" i="4"/>
  <c r="AF42" i="4"/>
  <c r="AF34" i="4"/>
  <c r="AF33" i="4"/>
  <c r="AG29" i="4"/>
  <c r="AF38" i="4"/>
  <c r="BG44" i="26" l="1"/>
  <c r="BG36" i="26"/>
  <c r="AG36" i="4"/>
  <c r="BE85" i="26"/>
  <c r="BF81" i="26"/>
  <c r="BE83" i="26"/>
  <c r="BE87" i="26"/>
  <c r="BG48" i="26"/>
  <c r="BG45" i="26"/>
  <c r="BG38" i="26"/>
  <c r="BG34" i="26"/>
  <c r="BG47" i="26"/>
  <c r="BG31" i="26"/>
  <c r="BG40" i="26"/>
  <c r="BG33" i="26"/>
  <c r="BH29" i="26"/>
  <c r="BG42" i="26"/>
  <c r="BE65" i="26"/>
  <c r="BE59" i="26"/>
  <c r="BE63" i="26"/>
  <c r="BE61" i="26"/>
  <c r="BE62" i="26"/>
  <c r="BF57" i="26"/>
  <c r="BE104" i="26"/>
  <c r="BE101" i="26"/>
  <c r="BE106" i="26"/>
  <c r="BF99" i="26"/>
  <c r="BE103" i="26"/>
  <c r="AG59" i="4"/>
  <c r="AF85" i="4"/>
  <c r="AF83" i="4" s="1"/>
  <c r="AG81" i="4"/>
  <c r="AF87" i="4"/>
  <c r="AG63" i="4"/>
  <c r="AG65" i="4"/>
  <c r="AH57" i="4"/>
  <c r="AH62" i="4" s="1"/>
  <c r="AG61" i="4"/>
  <c r="AF31" i="4"/>
  <c r="AF40" i="4" s="1"/>
  <c r="AF106" i="4"/>
  <c r="AF104" i="4" s="1"/>
  <c r="AF103" i="4"/>
  <c r="AF101" i="4" s="1"/>
  <c r="AG99" i="4"/>
  <c r="AG42" i="4"/>
  <c r="AG33" i="4"/>
  <c r="AG34" i="4"/>
  <c r="AG38" i="4"/>
  <c r="AH29" i="4"/>
  <c r="AE45" i="4"/>
  <c r="AE47" i="4" s="1"/>
  <c r="AE48" i="4" s="1"/>
  <c r="AG31" i="4" l="1"/>
  <c r="AG40" i="4"/>
  <c r="AG44" i="4" s="1"/>
  <c r="AF44" i="4"/>
  <c r="AF45" i="4" s="1"/>
  <c r="AF47" i="4" s="1"/>
  <c r="AF48" i="4" s="1"/>
  <c r="AH36" i="4"/>
  <c r="AH38" i="4" s="1"/>
  <c r="BH44" i="26"/>
  <c r="BH36" i="26"/>
  <c r="BF65" i="26"/>
  <c r="BF62" i="26"/>
  <c r="BG57" i="26"/>
  <c r="BF59" i="26"/>
  <c r="BF63" i="26"/>
  <c r="BF61" i="26"/>
  <c r="BH45" i="26"/>
  <c r="BH31" i="26"/>
  <c r="BH40" i="26"/>
  <c r="BH47" i="26"/>
  <c r="BH48" i="26"/>
  <c r="BH33" i="26"/>
  <c r="BI29" i="26"/>
  <c r="BH38" i="26"/>
  <c r="BH42" i="26"/>
  <c r="BH34" i="26"/>
  <c r="BF104" i="26"/>
  <c r="BF101" i="26"/>
  <c r="BF106" i="26"/>
  <c r="BF103" i="26"/>
  <c r="BG99" i="26"/>
  <c r="BF85" i="26"/>
  <c r="BG81" i="26"/>
  <c r="BF87" i="26"/>
  <c r="BF83" i="26"/>
  <c r="AH59" i="4"/>
  <c r="AG85" i="4"/>
  <c r="AG83" i="4" s="1"/>
  <c r="AH81" i="4"/>
  <c r="AG87" i="4"/>
  <c r="AH63" i="4"/>
  <c r="AH65" i="4"/>
  <c r="AI57" i="4"/>
  <c r="AI62" i="4" s="1"/>
  <c r="AH61" i="4"/>
  <c r="AG103" i="4"/>
  <c r="AG101" i="4" s="1"/>
  <c r="AH99" i="4"/>
  <c r="AG106" i="4"/>
  <c r="AG104" i="4"/>
  <c r="AH42" i="4"/>
  <c r="AH33" i="4"/>
  <c r="AI29" i="4"/>
  <c r="AH34" i="4"/>
  <c r="AH31" i="4" s="1"/>
  <c r="AH40" i="4" l="1"/>
  <c r="AH44" i="4" s="1"/>
  <c r="AG45" i="4"/>
  <c r="AG47" i="4" s="1"/>
  <c r="AG48" i="4" s="1"/>
  <c r="AI36" i="4"/>
  <c r="AI38" i="4" s="1"/>
  <c r="BI44" i="26"/>
  <c r="BI36" i="26"/>
  <c r="BG104" i="26"/>
  <c r="BG101" i="26"/>
  <c r="BG106" i="26"/>
  <c r="BG103" i="26"/>
  <c r="BH99" i="26"/>
  <c r="BI48" i="26"/>
  <c r="BI45" i="26"/>
  <c r="BI47" i="26"/>
  <c r="BI40" i="26"/>
  <c r="BI33" i="26"/>
  <c r="BJ29" i="26"/>
  <c r="BI42" i="26"/>
  <c r="BI38" i="26"/>
  <c r="BI34" i="26"/>
  <c r="BI31" i="26"/>
  <c r="BG65" i="26"/>
  <c r="BG62" i="26"/>
  <c r="BG59" i="26"/>
  <c r="BG63" i="26"/>
  <c r="BG61" i="26"/>
  <c r="BH57" i="26"/>
  <c r="BG85" i="26"/>
  <c r="BH81" i="26"/>
  <c r="BG83" i="26"/>
  <c r="BG87" i="26"/>
  <c r="AI59" i="4"/>
  <c r="AI81" i="4"/>
  <c r="AH87" i="4"/>
  <c r="AH85" i="4"/>
  <c r="AH83" i="4" s="1"/>
  <c r="AI65" i="4"/>
  <c r="AJ57" i="4"/>
  <c r="AJ62" i="4" s="1"/>
  <c r="AI61" i="4"/>
  <c r="AI63" i="4"/>
  <c r="AI99" i="4"/>
  <c r="AH106" i="4"/>
  <c r="AH104" i="4"/>
  <c r="AH103" i="4"/>
  <c r="AH101" i="4" s="1"/>
  <c r="AI42" i="4"/>
  <c r="AJ29" i="4"/>
  <c r="AI34" i="4"/>
  <c r="AI33" i="4"/>
  <c r="AI31" i="4" l="1"/>
  <c r="AI40" i="4" s="1"/>
  <c r="AI44" i="4" s="1"/>
  <c r="AH45" i="4"/>
  <c r="AH47" i="4" s="1"/>
  <c r="AH48" i="4" s="1"/>
  <c r="BJ44" i="26"/>
  <c r="BJ36" i="26"/>
  <c r="AJ36" i="4"/>
  <c r="AJ38" i="4" s="1"/>
  <c r="BH104" i="26"/>
  <c r="BH101" i="26"/>
  <c r="BH106" i="26"/>
  <c r="BH103" i="26"/>
  <c r="BI99" i="26"/>
  <c r="BH59" i="26"/>
  <c r="BH63" i="26"/>
  <c r="BH61" i="26"/>
  <c r="BI57" i="26"/>
  <c r="BH65" i="26"/>
  <c r="BH62" i="26"/>
  <c r="BH85" i="26"/>
  <c r="BI81" i="26"/>
  <c r="BH87" i="26"/>
  <c r="BH83" i="26"/>
  <c r="BJ48" i="26"/>
  <c r="BJ45" i="26"/>
  <c r="BJ47" i="26"/>
  <c r="BJ40" i="26"/>
  <c r="BJ33" i="26"/>
  <c r="BK29" i="26"/>
  <c r="BJ42" i="26"/>
  <c r="BJ38" i="26"/>
  <c r="BJ34" i="26"/>
  <c r="BJ31" i="26"/>
  <c r="AJ59" i="4"/>
  <c r="AI87" i="4"/>
  <c r="AI85" i="4"/>
  <c r="AI83" i="4" s="1"/>
  <c r="AJ81" i="4"/>
  <c r="AJ65" i="4"/>
  <c r="AK57" i="4"/>
  <c r="AK62" i="4" s="1"/>
  <c r="AJ61" i="4"/>
  <c r="AJ63" i="4"/>
  <c r="AI106" i="4"/>
  <c r="AI104" i="4" s="1"/>
  <c r="AI103" i="4"/>
  <c r="AJ99" i="4"/>
  <c r="AJ42" i="4"/>
  <c r="AJ34" i="4"/>
  <c r="AK29" i="4"/>
  <c r="AJ33" i="4"/>
  <c r="AJ31" i="4" l="1"/>
  <c r="AI101" i="4"/>
  <c r="AJ40" i="4"/>
  <c r="AJ44" i="4" s="1"/>
  <c r="AI45" i="4"/>
  <c r="AI47" i="4" s="1"/>
  <c r="AI48" i="4" s="1"/>
  <c r="AK36" i="4"/>
  <c r="BK44" i="26"/>
  <c r="BK36" i="26"/>
  <c r="BK47" i="26"/>
  <c r="BK48" i="26"/>
  <c r="BK40" i="26"/>
  <c r="BK45" i="26"/>
  <c r="BK33" i="26"/>
  <c r="BL29" i="26"/>
  <c r="BK42" i="26"/>
  <c r="BK31" i="26"/>
  <c r="BK38" i="26"/>
  <c r="BK34" i="26"/>
  <c r="BI104" i="26"/>
  <c r="BI101" i="26"/>
  <c r="BI106" i="26"/>
  <c r="BI103" i="26"/>
  <c r="BJ99" i="26"/>
  <c r="BI63" i="26"/>
  <c r="BI61" i="26"/>
  <c r="BJ57" i="26"/>
  <c r="BI59" i="26"/>
  <c r="BI62" i="26"/>
  <c r="BI65" i="26"/>
  <c r="BJ81" i="26"/>
  <c r="BI87" i="26"/>
  <c r="BI83" i="26"/>
  <c r="BI85" i="26"/>
  <c r="AK59" i="4"/>
  <c r="AJ85" i="4"/>
  <c r="AJ83" i="4" s="1"/>
  <c r="AJ87" i="4"/>
  <c r="AK81" i="4"/>
  <c r="AL57" i="4"/>
  <c r="AL62" i="4" s="1"/>
  <c r="AK61" i="4"/>
  <c r="AK63" i="4"/>
  <c r="AK65" i="4"/>
  <c r="AJ106" i="4"/>
  <c r="AJ103" i="4"/>
  <c r="AJ101" i="4" s="1"/>
  <c r="AK99" i="4"/>
  <c r="AJ104" i="4"/>
  <c r="AK42" i="4"/>
  <c r="AK33" i="4"/>
  <c r="AL29" i="4"/>
  <c r="AK34" i="4"/>
  <c r="AK38" i="4"/>
  <c r="AK31" i="4" l="1"/>
  <c r="AK40" i="4"/>
  <c r="AK44" i="4" s="1"/>
  <c r="AJ45" i="4"/>
  <c r="AJ47" i="4" s="1"/>
  <c r="AJ48" i="4" s="1"/>
  <c r="AL36" i="4"/>
  <c r="AL38" i="4" s="1"/>
  <c r="BL44" i="26"/>
  <c r="BL36" i="26"/>
  <c r="BJ101" i="26"/>
  <c r="BJ106" i="26"/>
  <c r="BJ103" i="26"/>
  <c r="BK99" i="26"/>
  <c r="BJ104" i="26"/>
  <c r="BJ63" i="26"/>
  <c r="BJ61" i="26"/>
  <c r="BK57" i="26"/>
  <c r="BJ62" i="26"/>
  <c r="BJ65" i="26"/>
  <c r="BJ59" i="26"/>
  <c r="BL47" i="26"/>
  <c r="BL45" i="26"/>
  <c r="BL33" i="26"/>
  <c r="BM29" i="26"/>
  <c r="BL48" i="26"/>
  <c r="BL42" i="26"/>
  <c r="BL38" i="26"/>
  <c r="BL34" i="26"/>
  <c r="BL31" i="26"/>
  <c r="BL40" i="26"/>
  <c r="BJ87" i="26"/>
  <c r="BJ83" i="26"/>
  <c r="BK81" i="26"/>
  <c r="BJ85" i="26"/>
  <c r="AL59" i="4"/>
  <c r="AK85" i="4"/>
  <c r="AL81" i="4"/>
  <c r="AK87" i="4"/>
  <c r="AK83" i="4"/>
  <c r="AL61" i="4"/>
  <c r="AL63" i="4"/>
  <c r="AL65" i="4"/>
  <c r="AM57" i="4"/>
  <c r="AM62" i="4" s="1"/>
  <c r="AK103" i="4"/>
  <c r="AK101" i="4" s="1"/>
  <c r="AL99" i="4"/>
  <c r="AK106" i="4"/>
  <c r="AK104" i="4"/>
  <c r="AL42" i="4"/>
  <c r="AL33" i="4"/>
  <c r="AM29" i="4"/>
  <c r="AL34" i="4"/>
  <c r="AL31" i="4" s="1"/>
  <c r="AL40" i="4" l="1"/>
  <c r="AL44" i="4" s="1"/>
  <c r="AK45" i="4"/>
  <c r="AK47" i="4" s="1"/>
  <c r="AK48" i="4" s="1"/>
  <c r="BM44" i="26"/>
  <c r="BM36" i="26"/>
  <c r="AM36" i="4"/>
  <c r="AM38" i="4" s="1"/>
  <c r="BL57" i="26"/>
  <c r="BK65" i="26"/>
  <c r="BK62" i="26"/>
  <c r="BK59" i="26"/>
  <c r="BK63" i="26"/>
  <c r="BK61" i="26"/>
  <c r="BM45" i="26"/>
  <c r="BM47" i="26"/>
  <c r="BM33" i="26"/>
  <c r="BN29" i="26"/>
  <c r="BM48" i="26"/>
  <c r="BM42" i="26"/>
  <c r="BM34" i="26"/>
  <c r="BM38" i="26"/>
  <c r="BM31" i="26"/>
  <c r="BM40" i="26"/>
  <c r="BK106" i="26"/>
  <c r="BK103" i="26"/>
  <c r="BL99" i="26"/>
  <c r="BK101" i="26"/>
  <c r="BK104" i="26"/>
  <c r="BK87" i="26"/>
  <c r="BK83" i="26"/>
  <c r="BL81" i="26"/>
  <c r="BK85" i="26"/>
  <c r="AM59" i="4"/>
  <c r="AM81" i="4"/>
  <c r="AL87" i="4"/>
  <c r="AL85" i="4"/>
  <c r="AL83" i="4" s="1"/>
  <c r="AM61" i="4"/>
  <c r="AM63" i="4"/>
  <c r="AM65" i="4"/>
  <c r="AN57" i="4"/>
  <c r="AN62" i="4" s="1"/>
  <c r="AM99" i="4"/>
  <c r="AL106" i="4"/>
  <c r="AL104" i="4"/>
  <c r="AL103" i="4"/>
  <c r="AL101" i="4" s="1"/>
  <c r="AM42" i="4"/>
  <c r="AN29" i="4"/>
  <c r="AM34" i="4"/>
  <c r="AM33" i="4"/>
  <c r="AM31" i="4" s="1"/>
  <c r="AM40" i="4" l="1"/>
  <c r="AM44" i="4" s="1"/>
  <c r="AL45" i="4"/>
  <c r="AL47" i="4" s="1"/>
  <c r="AL48" i="4" s="1"/>
  <c r="AN36" i="4"/>
  <c r="AN38" i="4" s="1"/>
  <c r="BN44" i="26"/>
  <c r="BN36" i="26"/>
  <c r="C19" i="21" s="1"/>
  <c r="BN47" i="26"/>
  <c r="BN48" i="26"/>
  <c r="G45" i="26" s="1"/>
  <c r="BN45" i="26"/>
  <c r="BN42" i="26"/>
  <c r="BN38" i="26"/>
  <c r="BN34" i="26"/>
  <c r="BN31" i="26"/>
  <c r="G46" i="26" s="1"/>
  <c r="BN40" i="26"/>
  <c r="BN33" i="26"/>
  <c r="BL106" i="26"/>
  <c r="BL103" i="26"/>
  <c r="BM99" i="26"/>
  <c r="BL104" i="26"/>
  <c r="BL101" i="26"/>
  <c r="BL87" i="26"/>
  <c r="BL83" i="26"/>
  <c r="BL85" i="26"/>
  <c r="BM81" i="26"/>
  <c r="BL63" i="26"/>
  <c r="BL61" i="26"/>
  <c r="BL59" i="26"/>
  <c r="BL62" i="26"/>
  <c r="BL65" i="26"/>
  <c r="BM57" i="26"/>
  <c r="AN59" i="4"/>
  <c r="AM87" i="4"/>
  <c r="AM85" i="4"/>
  <c r="AM83" i="4" s="1"/>
  <c r="AN81" i="4"/>
  <c r="AN61" i="4"/>
  <c r="AN63" i="4"/>
  <c r="AN65" i="4"/>
  <c r="AO57" i="4"/>
  <c r="AO62" i="4" s="1"/>
  <c r="AM106" i="4"/>
  <c r="AM104" i="4" s="1"/>
  <c r="AM103" i="4"/>
  <c r="AN99" i="4"/>
  <c r="AN42" i="4"/>
  <c r="AN34" i="4"/>
  <c r="AN33" i="4"/>
  <c r="AN31" i="4" s="1"/>
  <c r="AO29" i="4"/>
  <c r="AM101" i="4" l="1"/>
  <c r="AN40" i="4"/>
  <c r="AN44" i="4" s="1"/>
  <c r="AM45" i="4"/>
  <c r="AM47" i="4" s="1"/>
  <c r="AM48" i="4" s="1"/>
  <c r="G15" i="26"/>
  <c r="G20" i="26"/>
  <c r="AO36" i="4"/>
  <c r="BM87" i="26"/>
  <c r="BM83" i="26"/>
  <c r="BN81" i="26"/>
  <c r="BM85" i="26"/>
  <c r="BM63" i="26"/>
  <c r="BM61" i="26"/>
  <c r="BN57" i="26"/>
  <c r="BM65" i="26"/>
  <c r="BM62" i="26"/>
  <c r="BM59" i="26"/>
  <c r="BM106" i="26"/>
  <c r="BM103" i="26"/>
  <c r="BN99" i="26"/>
  <c r="BM104" i="26"/>
  <c r="BM101" i="26"/>
  <c r="AO59" i="4"/>
  <c r="AO81" i="4"/>
  <c r="AN85" i="4"/>
  <c r="AN83" i="4" s="1"/>
  <c r="AN87" i="4"/>
  <c r="AO63" i="4"/>
  <c r="AO65" i="4"/>
  <c r="AP57" i="4"/>
  <c r="AP62" i="4" s="1"/>
  <c r="AO61" i="4"/>
  <c r="AN106" i="4"/>
  <c r="AN104" i="4"/>
  <c r="AN103" i="4"/>
  <c r="AN101" i="4" s="1"/>
  <c r="AO99" i="4"/>
  <c r="AO42" i="4"/>
  <c r="AO33" i="4"/>
  <c r="AO31" i="4" s="1"/>
  <c r="AO34" i="4"/>
  <c r="AO38" i="4"/>
  <c r="AP29" i="4"/>
  <c r="AO40" i="4" l="1"/>
  <c r="AO44" i="4" s="1"/>
  <c r="AN45" i="4"/>
  <c r="AN47" i="4" s="1"/>
  <c r="AN48" i="4" s="1"/>
  <c r="AP36" i="4"/>
  <c r="BN87" i="26"/>
  <c r="BN83" i="26"/>
  <c r="G92" i="26" s="1"/>
  <c r="G17" i="26" s="1"/>
  <c r="BN85" i="26"/>
  <c r="BN65" i="26"/>
  <c r="BN62" i="26"/>
  <c r="BN59" i="26"/>
  <c r="G74" i="26" s="1"/>
  <c r="G16" i="26" s="1"/>
  <c r="BN63" i="26"/>
  <c r="BN61" i="26"/>
  <c r="BN106" i="26"/>
  <c r="BN103" i="26"/>
  <c r="BN104" i="26"/>
  <c r="BN101" i="26"/>
  <c r="G111" i="26" s="1"/>
  <c r="G18" i="26" s="1"/>
  <c r="AP59" i="4"/>
  <c r="AO85" i="4"/>
  <c r="AP81" i="4"/>
  <c r="AO87" i="4"/>
  <c r="AO83" i="4"/>
  <c r="AP63" i="4"/>
  <c r="AP65" i="4"/>
  <c r="AQ57" i="4"/>
  <c r="AQ62" i="4" s="1"/>
  <c r="AP61" i="4"/>
  <c r="AO103" i="4"/>
  <c r="AP99" i="4"/>
  <c r="AO106" i="4"/>
  <c r="AO104" i="4"/>
  <c r="AO101" i="4"/>
  <c r="AP42" i="4"/>
  <c r="AP33" i="4"/>
  <c r="AP38" i="4"/>
  <c r="AQ29" i="4"/>
  <c r="AP34" i="4"/>
  <c r="AP31" i="4" l="1"/>
  <c r="AP40" i="4"/>
  <c r="AP44" i="4" s="1"/>
  <c r="AO45" i="4"/>
  <c r="AO47" i="4" s="1"/>
  <c r="AO48" i="4" s="1"/>
  <c r="AQ36" i="4"/>
  <c r="AQ38" i="4" s="1"/>
  <c r="G14" i="26"/>
  <c r="AQ59" i="4"/>
  <c r="AQ81" i="4"/>
  <c r="AP87" i="4"/>
  <c r="AP85" i="4"/>
  <c r="AP83" i="4" s="1"/>
  <c r="AQ65" i="4"/>
  <c r="AR57" i="4"/>
  <c r="AR62" i="4" s="1"/>
  <c r="AQ61" i="4"/>
  <c r="AQ63" i="4"/>
  <c r="AP103" i="4"/>
  <c r="AQ99" i="4"/>
  <c r="AP106" i="4"/>
  <c r="AP104" i="4"/>
  <c r="AP101" i="4"/>
  <c r="AQ42" i="4"/>
  <c r="AR29" i="4"/>
  <c r="AQ34" i="4"/>
  <c r="AQ33" i="4"/>
  <c r="AQ31" i="4" l="1"/>
  <c r="AQ40" i="4" s="1"/>
  <c r="AQ44" i="4" s="1"/>
  <c r="AQ45" i="4" s="1"/>
  <c r="AQ47" i="4" s="1"/>
  <c r="AQ48" i="4" s="1"/>
  <c r="AP45" i="4"/>
  <c r="AP47" i="4" s="1"/>
  <c r="AP48" i="4" s="1"/>
  <c r="AR36" i="4"/>
  <c r="AR59" i="4"/>
  <c r="AQ87" i="4"/>
  <c r="AQ85" i="4"/>
  <c r="AQ83" i="4" s="1"/>
  <c r="AR81" i="4"/>
  <c r="AR65" i="4"/>
  <c r="AS57" i="4"/>
  <c r="AS62" i="4" s="1"/>
  <c r="AR61" i="4"/>
  <c r="AR63" i="4"/>
  <c r="AQ106" i="4"/>
  <c r="AQ104" i="4"/>
  <c r="AQ103" i="4"/>
  <c r="AQ101" i="4" s="1"/>
  <c r="AR99" i="4"/>
  <c r="AR42" i="4"/>
  <c r="AR38" i="4"/>
  <c r="AR34" i="4"/>
  <c r="AS29" i="4"/>
  <c r="AR33" i="4"/>
  <c r="AR31" i="4" l="1"/>
  <c r="AR40" i="4" s="1"/>
  <c r="AR44" i="4" s="1"/>
  <c r="AS36" i="4"/>
  <c r="AS59" i="4"/>
  <c r="AR85" i="4"/>
  <c r="AR83" i="4" s="1"/>
  <c r="AS81" i="4"/>
  <c r="AR87" i="4"/>
  <c r="AT57" i="4"/>
  <c r="AT62" i="4" s="1"/>
  <c r="AS61" i="4"/>
  <c r="AS63" i="4"/>
  <c r="AS65" i="4"/>
  <c r="AR106" i="4"/>
  <c r="AR103" i="4"/>
  <c r="AR101" i="4" s="1"/>
  <c r="AS99" i="4"/>
  <c r="AR104" i="4"/>
  <c r="AS42" i="4"/>
  <c r="AS33" i="4"/>
  <c r="AS38" i="4"/>
  <c r="AT29" i="4"/>
  <c r="AS34" i="4"/>
  <c r="AS31" i="4" l="1"/>
  <c r="AS40" i="4"/>
  <c r="AS44" i="4" s="1"/>
  <c r="AR45" i="4"/>
  <c r="AR47" i="4" s="1"/>
  <c r="AR48" i="4" s="1"/>
  <c r="AT36" i="4"/>
  <c r="AT38" i="4" s="1"/>
  <c r="AT59" i="4"/>
  <c r="AS85" i="4"/>
  <c r="AT81" i="4"/>
  <c r="AS83" i="4"/>
  <c r="AS87" i="4"/>
  <c r="AT61" i="4"/>
  <c r="AT63" i="4"/>
  <c r="AT65" i="4"/>
  <c r="AU57" i="4"/>
  <c r="AU62" i="4" s="1"/>
  <c r="AS103" i="4"/>
  <c r="AS101" i="4" s="1"/>
  <c r="AT99" i="4"/>
  <c r="AS106" i="4"/>
  <c r="AS104" i="4"/>
  <c r="AT42" i="4"/>
  <c r="AT33" i="4"/>
  <c r="AT31" i="4" s="1"/>
  <c r="AU29" i="4"/>
  <c r="AT34" i="4"/>
  <c r="AT40" i="4" l="1"/>
  <c r="AT44" i="4" s="1"/>
  <c r="AS45" i="4"/>
  <c r="AS47" i="4" s="1"/>
  <c r="AS48" i="4" s="1"/>
  <c r="AU36" i="4"/>
  <c r="AU38" i="4" s="1"/>
  <c r="AU59" i="4"/>
  <c r="AU81" i="4"/>
  <c r="AT87" i="4"/>
  <c r="AT85" i="4"/>
  <c r="AT83" i="4" s="1"/>
  <c r="AU61" i="4"/>
  <c r="AU63" i="4"/>
  <c r="AU65" i="4"/>
  <c r="AV57" i="4"/>
  <c r="AV62" i="4" s="1"/>
  <c r="AU99" i="4"/>
  <c r="AT106" i="4"/>
  <c r="AT104" i="4" s="1"/>
  <c r="AT103" i="4"/>
  <c r="AT101" i="4" s="1"/>
  <c r="AU42" i="4"/>
  <c r="AV29" i="4"/>
  <c r="AU34" i="4"/>
  <c r="AU33" i="4"/>
  <c r="AU31" i="4" l="1"/>
  <c r="AU40" i="4"/>
  <c r="AU44" i="4" s="1"/>
  <c r="AU45" i="4" s="1"/>
  <c r="AU47" i="4" s="1"/>
  <c r="AU48" i="4" s="1"/>
  <c r="AT45" i="4"/>
  <c r="AT47" i="4" s="1"/>
  <c r="AT48" i="4" s="1"/>
  <c r="AV44" i="4"/>
  <c r="AV36" i="4"/>
  <c r="AV59" i="4"/>
  <c r="AU87" i="4"/>
  <c r="AU85" i="4"/>
  <c r="AU83" i="4" s="1"/>
  <c r="AV81" i="4"/>
  <c r="AV61" i="4"/>
  <c r="AV63" i="4"/>
  <c r="AV65" i="4"/>
  <c r="AW57" i="4"/>
  <c r="AW62" i="4" s="1"/>
  <c r="AU106" i="4"/>
  <c r="AU104" i="4"/>
  <c r="AU103" i="4"/>
  <c r="AU101" i="4" s="1"/>
  <c r="AV99" i="4"/>
  <c r="AV42" i="4"/>
  <c r="AV47" i="4"/>
  <c r="AV45" i="4"/>
  <c r="AV48" i="4"/>
  <c r="AV40" i="4"/>
  <c r="AV38" i="4"/>
  <c r="AV34" i="4"/>
  <c r="AV31" i="4"/>
  <c r="AV33" i="4"/>
  <c r="AW29" i="4"/>
  <c r="AW44" i="4" l="1"/>
  <c r="AW36" i="4"/>
  <c r="AW59" i="4"/>
  <c r="AV83" i="4"/>
  <c r="AV85" i="4"/>
  <c r="AW81" i="4"/>
  <c r="AV87" i="4"/>
  <c r="AW63" i="4"/>
  <c r="AW65" i="4"/>
  <c r="AX57" i="4"/>
  <c r="AX62" i="4" s="1"/>
  <c r="AW61" i="4"/>
  <c r="AV106" i="4"/>
  <c r="AV104" i="4"/>
  <c r="AV101" i="4"/>
  <c r="AV103" i="4"/>
  <c r="AW99" i="4"/>
  <c r="AW42" i="4"/>
  <c r="AW47" i="4"/>
  <c r="AW45" i="4"/>
  <c r="AW48" i="4"/>
  <c r="AW40" i="4"/>
  <c r="AW31" i="4"/>
  <c r="AW33" i="4"/>
  <c r="AW34" i="4"/>
  <c r="AX29" i="4"/>
  <c r="AW38" i="4"/>
  <c r="AX44" i="4" l="1"/>
  <c r="AX36" i="4"/>
  <c r="AX59" i="4"/>
  <c r="AW85" i="4"/>
  <c r="AX81" i="4"/>
  <c r="AW87" i="4"/>
  <c r="AW83" i="4"/>
  <c r="AX63" i="4"/>
  <c r="AX65" i="4"/>
  <c r="AY57" i="4"/>
  <c r="AY62" i="4" s="1"/>
  <c r="AX61" i="4"/>
  <c r="AW103" i="4"/>
  <c r="AX99" i="4"/>
  <c r="AW106" i="4"/>
  <c r="AW104" i="4"/>
  <c r="AW101" i="4"/>
  <c r="AX47" i="4"/>
  <c r="AX45" i="4"/>
  <c r="AX48" i="4"/>
  <c r="AX40" i="4"/>
  <c r="AX42" i="4"/>
  <c r="AX33" i="4"/>
  <c r="AX38" i="4"/>
  <c r="AY29" i="4"/>
  <c r="AX34" i="4"/>
  <c r="AX31" i="4"/>
  <c r="AY44" i="4" l="1"/>
  <c r="AY36" i="4"/>
  <c r="AY59" i="4"/>
  <c r="AY81" i="4"/>
  <c r="AX87" i="4"/>
  <c r="AX83" i="4"/>
  <c r="AX85" i="4"/>
  <c r="AY65" i="4"/>
  <c r="AZ57" i="4"/>
  <c r="AZ62" i="4" s="1"/>
  <c r="AY61" i="4"/>
  <c r="AY63" i="4"/>
  <c r="AY99" i="4"/>
  <c r="AX106" i="4"/>
  <c r="AX104" i="4"/>
  <c r="AX101" i="4"/>
  <c r="AX103" i="4"/>
  <c r="AY48" i="4"/>
  <c r="AY40" i="4"/>
  <c r="AY42" i="4"/>
  <c r="AY47" i="4"/>
  <c r="AY45" i="4"/>
  <c r="AZ29" i="4"/>
  <c r="AY38" i="4"/>
  <c r="AY34" i="4"/>
  <c r="AY33" i="4"/>
  <c r="AY31" i="4"/>
  <c r="AZ44" i="4" l="1"/>
  <c r="AZ36" i="4"/>
  <c r="AZ59" i="4"/>
  <c r="AY87" i="4"/>
  <c r="AY83" i="4"/>
  <c r="AY85" i="4"/>
  <c r="AZ81" i="4"/>
  <c r="AZ65" i="4"/>
  <c r="BA57" i="4"/>
  <c r="BA62" i="4" s="1"/>
  <c r="AZ61" i="4"/>
  <c r="AZ63" i="4"/>
  <c r="AY106" i="4"/>
  <c r="AY104" i="4"/>
  <c r="AY101" i="4"/>
  <c r="AY103" i="4"/>
  <c r="AZ99" i="4"/>
  <c r="AZ42" i="4"/>
  <c r="AZ47" i="4"/>
  <c r="AZ45" i="4"/>
  <c r="AZ48" i="4"/>
  <c r="AZ40" i="4"/>
  <c r="AZ38" i="4"/>
  <c r="AZ34" i="4"/>
  <c r="AZ31" i="4"/>
  <c r="BA29" i="4"/>
  <c r="AZ33" i="4"/>
  <c r="BA44" i="4" l="1"/>
  <c r="BA36" i="4"/>
  <c r="BA59" i="4"/>
  <c r="AZ83" i="4"/>
  <c r="AZ85" i="4"/>
  <c r="BA81" i="4"/>
  <c r="AZ87" i="4"/>
  <c r="BB57" i="4"/>
  <c r="BB62" i="4" s="1"/>
  <c r="BA61" i="4"/>
  <c r="BA63" i="4"/>
  <c r="BA65" i="4"/>
  <c r="AZ106" i="4"/>
  <c r="AZ101" i="4"/>
  <c r="AZ103" i="4"/>
  <c r="BA99" i="4"/>
  <c r="AZ104" i="4"/>
  <c r="BA42" i="4"/>
  <c r="BA47" i="4"/>
  <c r="BA45" i="4"/>
  <c r="BA48" i="4"/>
  <c r="BA40" i="4"/>
  <c r="BA31" i="4"/>
  <c r="BA33" i="4"/>
  <c r="BB29" i="4"/>
  <c r="BA34" i="4"/>
  <c r="BA38" i="4"/>
  <c r="BB44" i="4" l="1"/>
  <c r="BB36" i="4"/>
  <c r="BB59" i="4"/>
  <c r="BA85" i="4"/>
  <c r="BB81" i="4"/>
  <c r="BA87" i="4"/>
  <c r="BA83" i="4"/>
  <c r="BB61" i="4"/>
  <c r="BB63" i="4"/>
  <c r="BB65" i="4"/>
  <c r="BC57" i="4"/>
  <c r="BC62" i="4" s="1"/>
  <c r="BA103" i="4"/>
  <c r="BB99" i="4"/>
  <c r="BA106" i="4"/>
  <c r="BA104" i="4"/>
  <c r="BA101" i="4"/>
  <c r="BB47" i="4"/>
  <c r="BB45" i="4"/>
  <c r="BB48" i="4"/>
  <c r="BB40" i="4"/>
  <c r="BB42" i="4"/>
  <c r="BB38" i="4"/>
  <c r="BB33" i="4"/>
  <c r="BC29" i="4"/>
  <c r="BB31" i="4"/>
  <c r="BB34" i="4"/>
  <c r="BC44" i="4" l="1"/>
  <c r="BC36" i="4"/>
  <c r="BC59" i="4"/>
  <c r="BC81" i="4"/>
  <c r="BB87" i="4"/>
  <c r="BB83" i="4"/>
  <c r="BB85" i="4"/>
  <c r="BC61" i="4"/>
  <c r="BC63" i="4"/>
  <c r="BC65" i="4"/>
  <c r="BD57" i="4"/>
  <c r="BD62" i="4" s="1"/>
  <c r="BB103" i="4"/>
  <c r="BC99" i="4"/>
  <c r="BB106" i="4"/>
  <c r="BB104" i="4"/>
  <c r="BB101" i="4"/>
  <c r="BC48" i="4"/>
  <c r="BC40" i="4"/>
  <c r="BC42" i="4"/>
  <c r="BC47" i="4"/>
  <c r="BC45" i="4"/>
  <c r="BD29" i="4"/>
  <c r="BC38" i="4"/>
  <c r="BC34" i="4"/>
  <c r="BC31" i="4"/>
  <c r="BC33" i="4"/>
  <c r="BD44" i="4" l="1"/>
  <c r="BD36" i="4"/>
  <c r="BD59" i="4"/>
  <c r="BC87" i="4"/>
  <c r="BC83" i="4"/>
  <c r="BC85" i="4"/>
  <c r="BD81" i="4"/>
  <c r="BD61" i="4"/>
  <c r="BD63" i="4"/>
  <c r="BD65" i="4"/>
  <c r="BE57" i="4"/>
  <c r="BE62" i="4" s="1"/>
  <c r="BC106" i="4"/>
  <c r="BC104" i="4"/>
  <c r="BC101" i="4"/>
  <c r="BC103" i="4"/>
  <c r="BD99" i="4"/>
  <c r="BD42" i="4"/>
  <c r="BD47" i="4"/>
  <c r="BD45" i="4"/>
  <c r="BD48" i="4"/>
  <c r="BD40" i="4"/>
  <c r="BD38" i="4"/>
  <c r="BD34" i="4"/>
  <c r="BD31" i="4"/>
  <c r="BD33" i="4"/>
  <c r="BE29" i="4"/>
  <c r="BE44" i="4" l="1"/>
  <c r="BE36" i="4"/>
  <c r="BE59" i="4"/>
  <c r="BD83" i="4"/>
  <c r="BD85" i="4"/>
  <c r="BE81" i="4"/>
  <c r="BD87" i="4"/>
  <c r="BE63" i="4"/>
  <c r="BE65" i="4"/>
  <c r="BF57" i="4"/>
  <c r="BF62" i="4" s="1"/>
  <c r="BE61" i="4"/>
  <c r="BD106" i="4"/>
  <c r="BD101" i="4"/>
  <c r="BD103" i="4"/>
  <c r="BE99" i="4"/>
  <c r="BD104" i="4"/>
  <c r="BE42" i="4"/>
  <c r="BE47" i="4"/>
  <c r="BE45" i="4"/>
  <c r="BE48" i="4"/>
  <c r="BE40" i="4"/>
  <c r="BE31" i="4"/>
  <c r="BE33" i="4"/>
  <c r="BE38" i="4"/>
  <c r="BE34" i="4"/>
  <c r="BF29" i="4"/>
  <c r="BF44" i="4" l="1"/>
  <c r="BF36" i="4"/>
  <c r="BF59" i="4"/>
  <c r="BE85" i="4"/>
  <c r="BF81" i="4"/>
  <c r="BE87" i="4"/>
  <c r="BE83" i="4"/>
  <c r="BF63" i="4"/>
  <c r="BF65" i="4"/>
  <c r="BG57" i="4"/>
  <c r="BG62" i="4" s="1"/>
  <c r="BF61" i="4"/>
  <c r="BE103" i="4"/>
  <c r="BF99" i="4"/>
  <c r="BE106" i="4"/>
  <c r="BE104" i="4"/>
  <c r="BE101" i="4"/>
  <c r="BF47" i="4"/>
  <c r="BF45" i="4"/>
  <c r="BF48" i="4"/>
  <c r="BF40" i="4"/>
  <c r="BF42" i="4"/>
  <c r="BF33" i="4"/>
  <c r="BG29" i="4"/>
  <c r="BF38" i="4"/>
  <c r="BF34" i="4"/>
  <c r="BF31" i="4"/>
  <c r="BG44" i="4" l="1"/>
  <c r="BG36" i="4"/>
  <c r="BG59" i="4"/>
  <c r="BG81" i="4"/>
  <c r="BF87" i="4"/>
  <c r="BF83" i="4"/>
  <c r="BF85" i="4"/>
  <c r="BG65" i="4"/>
  <c r="BH57" i="4"/>
  <c r="BH62" i="4" s="1"/>
  <c r="BG61" i="4"/>
  <c r="BG63" i="4"/>
  <c r="BG99" i="4"/>
  <c r="BF106" i="4"/>
  <c r="BF104" i="4"/>
  <c r="BF101" i="4"/>
  <c r="BF103" i="4"/>
  <c r="BG48" i="4"/>
  <c r="BG40" i="4"/>
  <c r="BG42" i="4"/>
  <c r="BG38" i="4"/>
  <c r="BG47" i="4"/>
  <c r="BG45" i="4"/>
  <c r="BH29" i="4"/>
  <c r="BG34" i="4"/>
  <c r="BG31" i="4"/>
  <c r="BG33" i="4"/>
  <c r="BH44" i="4" l="1"/>
  <c r="BH36" i="4"/>
  <c r="BH59" i="4"/>
  <c r="BG87" i="4"/>
  <c r="BG83" i="4"/>
  <c r="BG85" i="4"/>
  <c r="BH81" i="4"/>
  <c r="BH65" i="4"/>
  <c r="BI57" i="4"/>
  <c r="BI62" i="4" s="1"/>
  <c r="BH61" i="4"/>
  <c r="BH63" i="4"/>
  <c r="BG106" i="4"/>
  <c r="BG104" i="4"/>
  <c r="BG101" i="4"/>
  <c r="BG103" i="4"/>
  <c r="BH99" i="4"/>
  <c r="BH42" i="4"/>
  <c r="BH38" i="4"/>
  <c r="BH47" i="4"/>
  <c r="BH45" i="4"/>
  <c r="BH48" i="4"/>
  <c r="BH40" i="4"/>
  <c r="BH34" i="4"/>
  <c r="BH31" i="4"/>
  <c r="BI29" i="4"/>
  <c r="BH33" i="4"/>
  <c r="BI44" i="4" l="1"/>
  <c r="BI36" i="4"/>
  <c r="BI59" i="4"/>
  <c r="BH83" i="4"/>
  <c r="BH85" i="4"/>
  <c r="BH87" i="4"/>
  <c r="BI81" i="4"/>
  <c r="BJ57" i="4"/>
  <c r="BJ62" i="4" s="1"/>
  <c r="BI61" i="4"/>
  <c r="BI63" i="4"/>
  <c r="BI65" i="4"/>
  <c r="BH106" i="4"/>
  <c r="BH101" i="4"/>
  <c r="BH103" i="4"/>
  <c r="BI99" i="4"/>
  <c r="BH104" i="4"/>
  <c r="BI42" i="4"/>
  <c r="BI47" i="4"/>
  <c r="BI45" i="4"/>
  <c r="BI48" i="4"/>
  <c r="BI40" i="4"/>
  <c r="BI31" i="4"/>
  <c r="BI38" i="4"/>
  <c r="BI33" i="4"/>
  <c r="BJ29" i="4"/>
  <c r="BI34" i="4"/>
  <c r="BJ44" i="4" l="1"/>
  <c r="BJ36" i="4"/>
  <c r="BJ59" i="4"/>
  <c r="BI85" i="4"/>
  <c r="BI83" i="4"/>
  <c r="BJ81" i="4"/>
  <c r="BI87" i="4"/>
  <c r="BJ61" i="4"/>
  <c r="BJ63" i="4"/>
  <c r="BJ65" i="4"/>
  <c r="BK57" i="4"/>
  <c r="BK62" i="4" s="1"/>
  <c r="BI103" i="4"/>
  <c r="BJ99" i="4"/>
  <c r="BI106" i="4"/>
  <c r="BI104" i="4"/>
  <c r="BI101" i="4"/>
  <c r="BJ47" i="4"/>
  <c r="BJ45" i="4"/>
  <c r="BJ48" i="4"/>
  <c r="BJ40" i="4"/>
  <c r="BJ42" i="4"/>
  <c r="BJ38" i="4"/>
  <c r="BJ33" i="4"/>
  <c r="BK29" i="4"/>
  <c r="BJ31" i="4"/>
  <c r="BJ34" i="4"/>
  <c r="BK44" i="4" l="1"/>
  <c r="BK36" i="4"/>
  <c r="BK59" i="4"/>
  <c r="BK81" i="4"/>
  <c r="BJ87" i="4"/>
  <c r="BJ83" i="4"/>
  <c r="BJ85" i="4"/>
  <c r="BK61" i="4"/>
  <c r="BK63" i="4"/>
  <c r="BK65" i="4"/>
  <c r="BL57" i="4"/>
  <c r="BL62" i="4" s="1"/>
  <c r="BK99" i="4"/>
  <c r="BJ106" i="4"/>
  <c r="BJ104" i="4"/>
  <c r="BJ101" i="4"/>
  <c r="BJ103" i="4"/>
  <c r="BK48" i="4"/>
  <c r="BK40" i="4"/>
  <c r="BK42" i="4"/>
  <c r="BK38" i="4"/>
  <c r="BK47" i="4"/>
  <c r="BK45" i="4"/>
  <c r="BL29" i="4"/>
  <c r="BK34" i="4"/>
  <c r="BK31" i="4"/>
  <c r="BK33" i="4"/>
  <c r="BL44" i="4" l="1"/>
  <c r="BL36" i="4"/>
  <c r="BL59" i="4"/>
  <c r="BK87" i="4"/>
  <c r="BK83" i="4"/>
  <c r="BK85" i="4"/>
  <c r="BL81" i="4"/>
  <c r="BL61" i="4"/>
  <c r="BL63" i="4"/>
  <c r="BL65" i="4"/>
  <c r="BM57" i="4"/>
  <c r="BM62" i="4" s="1"/>
  <c r="BK106" i="4"/>
  <c r="BK104" i="4"/>
  <c r="BK101" i="4"/>
  <c r="BK103" i="4"/>
  <c r="BL99" i="4"/>
  <c r="BL42" i="4"/>
  <c r="BL38" i="4"/>
  <c r="BL47" i="4"/>
  <c r="BL45" i="4"/>
  <c r="BL48" i="4"/>
  <c r="BL40" i="4"/>
  <c r="BL34" i="4"/>
  <c r="BL31" i="4"/>
  <c r="BL33" i="4"/>
  <c r="BM29" i="4"/>
  <c r="BM44" i="4" l="1"/>
  <c r="BM36" i="4"/>
  <c r="BM59" i="4"/>
  <c r="BL83" i="4"/>
  <c r="BL85" i="4"/>
  <c r="BM81" i="4"/>
  <c r="BL87" i="4"/>
  <c r="BM63" i="4"/>
  <c r="BM65" i="4"/>
  <c r="BN57" i="4"/>
  <c r="BN62" i="4" s="1"/>
  <c r="BM61" i="4"/>
  <c r="BL106" i="4"/>
  <c r="BL104" i="4"/>
  <c r="BL101" i="4"/>
  <c r="BL103" i="4"/>
  <c r="BM99" i="4"/>
  <c r="BM42" i="4"/>
  <c r="BM47" i="4"/>
  <c r="BM45" i="4"/>
  <c r="BM48" i="4"/>
  <c r="BM40" i="4"/>
  <c r="BM31" i="4"/>
  <c r="BM33" i="4"/>
  <c r="BM38" i="4"/>
  <c r="BM34" i="4"/>
  <c r="BN29" i="4"/>
  <c r="BN44" i="4" l="1"/>
  <c r="BN36" i="4"/>
  <c r="BN59" i="4"/>
  <c r="BM85" i="4"/>
  <c r="BN81" i="4"/>
  <c r="BM87" i="4"/>
  <c r="BM83" i="4"/>
  <c r="BN63" i="4"/>
  <c r="BN65" i="4"/>
  <c r="BN61" i="4"/>
  <c r="BM103" i="4"/>
  <c r="BN99" i="4"/>
  <c r="BM106" i="4"/>
  <c r="BM104" i="4"/>
  <c r="BM101" i="4"/>
  <c r="BN47" i="4"/>
  <c r="BN45" i="4"/>
  <c r="BN48" i="4"/>
  <c r="BN40" i="4"/>
  <c r="BN42" i="4"/>
  <c r="BN33" i="4"/>
  <c r="BN38" i="4"/>
  <c r="BN34" i="4"/>
  <c r="BN31" i="4"/>
  <c r="G46" i="4" l="1"/>
  <c r="G15" i="4" s="1"/>
  <c r="G45" i="4"/>
  <c r="G20" i="4" s="1"/>
  <c r="G74" i="4"/>
  <c r="G16" i="4" s="1"/>
  <c r="BN87" i="4"/>
  <c r="BN83" i="4"/>
  <c r="G92" i="4" s="1"/>
  <c r="G17" i="4" s="1"/>
  <c r="BN85" i="4"/>
  <c r="BN103" i="4"/>
  <c r="BN106" i="4"/>
  <c r="BN104" i="4"/>
  <c r="BN101" i="4"/>
  <c r="G111" i="4" s="1"/>
  <c r="G18" i="4" s="1"/>
  <c r="G14" i="4" l="1"/>
  <c r="G55" i="2"/>
  <c r="I55" i="2" s="1"/>
  <c r="G60" i="2"/>
  <c r="I60" i="2" s="1"/>
  <c r="G34" i="2"/>
  <c r="I34" i="2" s="1"/>
  <c r="G27" i="2"/>
  <c r="I27" i="2" s="1"/>
  <c r="G37" i="2"/>
  <c r="I37" i="2" s="1"/>
  <c r="G30" i="2"/>
  <c r="I30" i="2" s="1"/>
  <c r="G29" i="2"/>
  <c r="I29" i="2" s="1"/>
  <c r="G24" i="2"/>
  <c r="G35" i="2"/>
  <c r="I35" i="2" s="1"/>
  <c r="G61" i="2"/>
  <c r="I61" i="2" s="1"/>
  <c r="G36" i="2"/>
  <c r="I36" i="2" s="1"/>
  <c r="G57" i="2"/>
  <c r="I57" i="2" s="1"/>
  <c r="G58" i="2"/>
  <c r="I58" i="2" s="1"/>
  <c r="G28" i="2"/>
  <c r="I28" i="2" s="1"/>
  <c r="G32" i="2"/>
  <c r="I32" i="2" s="1"/>
  <c r="G25" i="2"/>
  <c r="I25" i="2" s="1"/>
  <c r="G56" i="2"/>
  <c r="I56" i="2" s="1"/>
  <c r="G54" i="2"/>
  <c r="I54" i="2" s="1"/>
  <c r="G33" i="2"/>
  <c r="I33" i="2" s="1"/>
  <c r="G26" i="2"/>
  <c r="I26" i="2" s="1"/>
  <c r="G31" i="2"/>
  <c r="I31" i="2" s="1"/>
  <c r="G59" i="2"/>
  <c r="I59" i="2" s="1"/>
  <c r="G53" i="2"/>
  <c r="I23" i="2"/>
  <c r="G62" i="2" l="1"/>
  <c r="G65" i="2"/>
  <c r="G38" i="2"/>
  <c r="I53" i="2"/>
  <c r="I62" i="2" s="1"/>
  <c r="F81" i="2" s="1"/>
  <c r="I24" i="2"/>
  <c r="I38" i="2" s="1"/>
  <c r="E77" i="2" s="1"/>
  <c r="B77" i="2" l="1"/>
  <c r="C12" i="21"/>
  <c r="C14" i="21"/>
  <c r="B81" i="2"/>
  <c r="B85" i="2"/>
  <c r="B83" i="2" l="1"/>
  <c r="E15" i="21"/>
  <c r="E85" i="2"/>
  <c r="C15"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Suardiaz, Gonzalo</author>
    <author>Sergio Berral</author>
  </authors>
  <commentList>
    <comment ref="D68" authorId="0" shapeId="0" xr:uid="{00000000-0006-0000-0200-000002000000}">
      <text>
        <r>
          <rPr>
            <b/>
            <sz val="9"/>
            <color indexed="81"/>
            <rFont val="Tahoma"/>
            <family val="2"/>
          </rPr>
          <t>Las tres celdas deben sumar un 100%</t>
        </r>
      </text>
    </comment>
    <comment ref="B77" authorId="1" shapeId="0" xr:uid="{5260EB41-6940-4424-B99F-2A1BB833C926}">
      <text>
        <r>
          <rPr>
            <sz val="9"/>
            <color indexed="81"/>
            <rFont val="Tahoma"/>
            <family val="2"/>
          </rPr>
          <t>Cálculo de la ayuda solicitada por subactuación para la introducción de dicho dato en Egoveris</t>
        </r>
      </text>
    </comment>
    <comment ref="B79" authorId="1" shapeId="0" xr:uid="{C962A541-4B14-4031-9B6D-03E90AB75B80}">
      <text>
        <r>
          <rPr>
            <sz val="9"/>
            <color indexed="81"/>
            <rFont val="Tahoma"/>
            <family val="2"/>
          </rPr>
          <t xml:space="preserve">Cálculo de la ayuda solicitada por subactuación para la introducción de dicho dato en Egoveris
</t>
        </r>
      </text>
    </comment>
    <comment ref="B81" authorId="1" shapeId="0" xr:uid="{FB4FF646-A57E-4DE3-991F-C7AE35AEF69C}">
      <text>
        <r>
          <rPr>
            <sz val="9"/>
            <color indexed="81"/>
            <rFont val="Tahoma"/>
            <family val="2"/>
          </rPr>
          <t xml:space="preserve">Cálculo de la ayuda solicitada por subactuación para la introducción de dicho dato en Egoveris
</t>
        </r>
      </text>
    </comment>
    <comment ref="B83" authorId="1" shapeId="0" xr:uid="{7B2442D3-7BD1-413E-AAE6-565598203508}">
      <text>
        <r>
          <rPr>
            <b/>
            <sz val="9"/>
            <color indexed="81"/>
            <rFont val="Tahoma"/>
            <family val="2"/>
          </rPr>
          <t xml:space="preserve">Celda de comprobación con la celda E83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Jose Montero Martin</author>
  </authors>
  <commentList>
    <comment ref="I65" authorId="0" shapeId="0" xr:uid="{B25F6BED-55F6-415C-97FD-C92C6463F7B8}">
      <text>
        <r>
          <rPr>
            <b/>
            <sz val="9"/>
            <color indexed="81"/>
            <rFont val="Tahoma"/>
            <family val="2"/>
          </rPr>
          <t>Se deberá indicar la ayuda solicitada, teniendo en cuenta el cap de Ayuda Máxima marcado
en las bases y convocatoria para este área (30% Ay.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Suardiaz, Gonzalo</author>
  </authors>
  <commentList>
    <comment ref="G32" authorId="0" shapeId="0" xr:uid="{7CF5EC98-7B9B-4B15-85BC-A844D1461810}">
      <text>
        <r>
          <rPr>
            <b/>
            <sz val="9"/>
            <color indexed="81"/>
            <rFont val="Tahoma"/>
            <family val="2"/>
          </rPr>
          <t>Opex en % sobre el Capex invertido</t>
        </r>
      </text>
    </comment>
    <comment ref="G46" authorId="0" shapeId="0" xr:uid="{00000000-0006-0000-0400-000002000000}">
      <text>
        <r>
          <rPr>
            <b/>
            <sz val="9"/>
            <color indexed="81"/>
            <rFont val="Tahoma"/>
            <family val="2"/>
          </rPr>
          <t>Coste del electrolizador sin tener en cuenta los impuestos</t>
        </r>
      </text>
    </comment>
    <comment ref="G67" authorId="0" shapeId="0" xr:uid="{00000000-0006-0000-0400-000003000000}">
      <text>
        <r>
          <rPr>
            <b/>
            <sz val="9"/>
            <color indexed="81"/>
            <rFont val="Tahoma"/>
            <family val="2"/>
          </rPr>
          <t>Opex en % sobre el Capex invertido</t>
        </r>
      </text>
    </comment>
    <comment ref="G83" authorId="0" shapeId="0" xr:uid="{C1B9F80F-3572-480A-9BFE-FDCCB1015CB5}">
      <text>
        <r>
          <rPr>
            <b/>
            <sz val="9"/>
            <color indexed="81"/>
            <rFont val="Tahoma"/>
            <family val="2"/>
          </rPr>
          <t>Opex en % sobre el Capex invertido</t>
        </r>
      </text>
    </comment>
    <comment ref="G101" authorId="0" shapeId="0" xr:uid="{00000000-0006-0000-0400-000005000000}">
      <text>
        <r>
          <rPr>
            <b/>
            <sz val="9"/>
            <color indexed="81"/>
            <rFont val="Tahoma"/>
            <family val="2"/>
          </rPr>
          <t>Opex en % sobre el Capex invertido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Suardiaz, Gonzalo</author>
    <author>Sergio Berral</author>
  </authors>
  <commentList>
    <comment ref="G32" authorId="0" shapeId="0" xr:uid="{00000000-0006-0000-0500-000001000000}">
      <text>
        <r>
          <rPr>
            <b/>
            <sz val="9"/>
            <color indexed="81"/>
            <rFont val="Tahoma"/>
            <family val="2"/>
          </rPr>
          <t>Opex en % sobre el Capex invertido</t>
        </r>
      </text>
    </comment>
    <comment ref="D36" authorId="1" shapeId="0" xr:uid="{06EC1A1D-1219-43DA-86CD-4E27D56EF3E3}">
      <text>
        <r>
          <rPr>
            <b/>
            <sz val="9"/>
            <color indexed="81"/>
            <rFont val="Tahoma"/>
            <family val="2"/>
          </rPr>
          <t>Sergio Berral:</t>
        </r>
        <r>
          <rPr>
            <sz val="9"/>
            <color indexed="81"/>
            <rFont val="Tahoma"/>
            <family val="2"/>
          </rPr>
          <t xml:space="preserve">
Color verde 7 puntos
Color azul 2 puntos
Color rojo 0 puntos
</t>
        </r>
      </text>
    </comment>
    <comment ref="G46" authorId="0" shapeId="0" xr:uid="{00000000-0006-0000-0500-000002000000}">
      <text>
        <r>
          <rPr>
            <b/>
            <sz val="9"/>
            <color indexed="81"/>
            <rFont val="Tahoma"/>
            <family val="2"/>
          </rPr>
          <t>Coste del electrolizador sin tener en cuenta los impuestos</t>
        </r>
      </text>
    </comment>
    <comment ref="G67" authorId="0" shapeId="0" xr:uid="{00000000-0006-0000-0500-000003000000}">
      <text>
        <r>
          <rPr>
            <b/>
            <sz val="9"/>
            <color indexed="81"/>
            <rFont val="Tahoma"/>
            <family val="2"/>
          </rPr>
          <t>Opex en % sobre el Capex invertido</t>
        </r>
      </text>
    </comment>
    <comment ref="G83" authorId="0" shapeId="0" xr:uid="{00000000-0006-0000-0500-000004000000}">
      <text>
        <r>
          <rPr>
            <b/>
            <sz val="9"/>
            <color indexed="81"/>
            <rFont val="Tahoma"/>
            <family val="2"/>
          </rPr>
          <t>Opex en % sobre el Capex invertido</t>
        </r>
      </text>
    </comment>
    <comment ref="G101" authorId="0" shapeId="0" xr:uid="{00000000-0006-0000-0500-000005000000}">
      <text>
        <r>
          <rPr>
            <b/>
            <sz val="9"/>
            <color indexed="81"/>
            <rFont val="Tahoma"/>
            <family val="2"/>
          </rPr>
          <t>Opex en % sobre el Capex invertido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Suardiaz, Gonzalo</author>
  </authors>
  <commentList>
    <comment ref="B43" authorId="0" shapeId="0" xr:uid="{00000000-0006-0000-0700-000001000000}">
      <text>
        <r>
          <rPr>
            <b/>
            <sz val="9"/>
            <color indexed="81"/>
            <rFont val="Tahoma"/>
            <family val="2"/>
          </rPr>
          <t>Se utiliza como referencia la generación eléctrica a partir de generadores SMR</t>
        </r>
      </text>
    </comment>
    <comment ref="B77" authorId="0" shapeId="0" xr:uid="{00000000-0006-0000-0700-000002000000}">
      <text>
        <r>
          <rPr>
            <b/>
            <sz val="9"/>
            <color indexed="81"/>
            <rFont val="Tahoma"/>
            <family val="2"/>
          </rPr>
          <t>Se utiliza como referencia la generación eléctrica a partir de generadores diésel</t>
        </r>
      </text>
    </comment>
  </commentList>
</comments>
</file>

<file path=xl/sharedStrings.xml><?xml version="1.0" encoding="utf-8"?>
<sst xmlns="http://schemas.openxmlformats.org/spreadsheetml/2006/main" count="17422" uniqueCount="485">
  <si>
    <t>Nombre del proyecto:</t>
  </si>
  <si>
    <t>CONTENIDO</t>
  </si>
  <si>
    <t>La presente ficha de solicitud de información financiera del proyecto incluye las siguientes pestañas de petición de información:</t>
  </si>
  <si>
    <t>1.</t>
  </si>
  <si>
    <t>Plan de financiación</t>
  </si>
  <si>
    <t>2.</t>
  </si>
  <si>
    <t>Presupuesto del proyecto:</t>
  </si>
  <si>
    <t>2.a. Presupuesto de las fases de producción y distribución</t>
  </si>
  <si>
    <t>2.b. Presupuesto de las fase de demanda de hidrógeno</t>
  </si>
  <si>
    <t>3.</t>
  </si>
  <si>
    <t>Plan de negocio:</t>
  </si>
  <si>
    <t>3.a Plan de negocio para producción y distribución: costes, ingresos y cálculo de LCOH. Sin tener en cuenta la posible ayuda recibida del IDAE</t>
  </si>
  <si>
    <t>3.b Plan de negocio para producción y distribución: costes, ingresos y cálculo de LCOH. Incluye la posible ayuda del IDAE</t>
  </si>
  <si>
    <t>3.c Plan de negocio demanda: hipótesis del proyecto</t>
  </si>
  <si>
    <t>4.</t>
  </si>
  <si>
    <t>Impacto medioambiental</t>
  </si>
  <si>
    <t>5.</t>
  </si>
  <si>
    <t>Impacto en empleo</t>
  </si>
  <si>
    <t>INSTRUCCIONES DE CUMPLIMENTACIÓN</t>
  </si>
  <si>
    <t>Por cada proyecto solicitante, se deberá cumplimentar esta ficha con la información requerida en las celdas de color amarillo en todas las pestañas. Comenzando por el nombre del proyecto en la parte superior de la pestaña actual.</t>
  </si>
  <si>
    <t>La información presupuestaria y financiera relativa al proyecto integrado deberá ser coherente entre las distintas pestañas.</t>
  </si>
  <si>
    <t>Celda a completar</t>
  </si>
  <si>
    <t>Sección 1 - Plan de financiación</t>
  </si>
  <si>
    <t>1. Cumplimentar la información referente a las fuentes de financiación del proyecto.</t>
  </si>
  <si>
    <t>2. Si fuera necesario, se permite añadir columnas para incluir un mayor número de socios participantes.</t>
  </si>
  <si>
    <t>Sección 2 - Presupuesto del proyecto</t>
  </si>
  <si>
    <t>1. Cumplimentar los costes de inversión relacionados con el proyecto y la ayuda solicitada dentro del marco de acción del presente programa de ayudas.</t>
  </si>
  <si>
    <t>2. Se deben tener en cuenta los límites de ayuda establecidos en las bases y convocatoria del Programa H2 Pioneros</t>
  </si>
  <si>
    <t>3. Si fuera necesario, se permite añadir filas para incluir conceptos no contemplados en la ficha.</t>
  </si>
  <si>
    <t>Sección 3 - Plan de negocio Producción y Distribución H2 renovable</t>
  </si>
  <si>
    <t>1. Cumplimentar los parámetros clave para el cálculo de los costes de producción y distribución del hidrógeno e informar del precio esperado de venta para el cálculo de la rentabilidad en la fase de producción.</t>
  </si>
  <si>
    <t>2. Definir los equipos de demanda de hidrógeno y establecer un precio de compra del mismo (podría ser el precio de venta incluido en le plan de negocio de producción y distribución).</t>
  </si>
  <si>
    <t>3. Si fuera necesario, se permite añadir filas para incluir un mayor número de equipos.</t>
  </si>
  <si>
    <t>4. En la pestaña 3.b, de manera opcional, se puede replicar el Plan de Negocio teniendo en cuenta la posible ayuda recibida. En este caso se debe descontar al capex, sólo la ayuda solicitada para la fase de producción y distribución</t>
  </si>
  <si>
    <t>Sección 4 - Impacto medioambiental</t>
  </si>
  <si>
    <t>1. Solamente es necesario rellenar la celda de consumo de agua anual del proyecto y la tabla "Otros usos no previstos" en caso de que exista algún otro ahorro de emisiones no contemplado en el modelo</t>
  </si>
  <si>
    <t>2. El resto no es necesario rellenarlo ya que está modelado para que automáticamente se calcule el impacto medioambiental del proyecto en emisiones de CO2.</t>
  </si>
  <si>
    <t>Sección 5 - Impacto en empleo</t>
  </si>
  <si>
    <t>1. Seleccionar de la lista incluida en la celda, la ubicación (insular o peninsular) y si el proyecto tendrá lugar en una zona de Reto Demográfico o Transición Justa (Sí / No).</t>
  </si>
  <si>
    <t>2. Cumplimentar las celdas de la tabla de empleo para mostrar la cantidad de puestos de trabajo directos e indirectos generaría el proyecto.</t>
  </si>
  <si>
    <t>PLAN DE FINANCIACIÓN DEL PROYECTO POR FASE Y ORIGEN DE LOS FONDOS</t>
  </si>
  <si>
    <r>
      <rPr>
        <b/>
        <sz val="11"/>
        <color theme="1"/>
        <rFont val="Calibri"/>
        <family val="2"/>
        <scheme val="minor"/>
      </rPr>
      <t>¿Cuáles son los objetivos del «plan de financiación»?</t>
    </r>
    <r>
      <rPr>
        <sz val="11"/>
        <color theme="1"/>
        <rFont val="Calibri"/>
        <family val="2"/>
        <scheme val="minor"/>
      </rPr>
      <t xml:space="preserve">
Este plan de financiación tiene como objetivo comunicar a IDAE las fuentes de financiación de su proyecto. Esta información se utilizará, concretamente, para identificar las posibles acumulaciones de ayudas públicas así como cualquier información que requiera que lo contactemos para recopilar información complementaria.</t>
    </r>
  </si>
  <si>
    <t>Nombre empresa</t>
  </si>
  <si>
    <t>Tipo empresa</t>
  </si>
  <si>
    <t>Sector de la actividad</t>
  </si>
  <si>
    <r>
      <t xml:space="preserve">¿País de la matriz?
</t>
    </r>
    <r>
      <rPr>
        <i/>
        <sz val="11"/>
        <color theme="1"/>
        <rFont val="Calibri"/>
        <family val="2"/>
        <scheme val="minor"/>
      </rPr>
      <t>España u otro (especificar país)</t>
    </r>
  </si>
  <si>
    <t>¿Agente enfocado al I+D?</t>
  </si>
  <si>
    <t>Pequeña empresa</t>
  </si>
  <si>
    <t>Sí</t>
  </si>
  <si>
    <t>Mediana empresa</t>
  </si>
  <si>
    <t>Gran empresa</t>
  </si>
  <si>
    <t>No</t>
  </si>
  <si>
    <t>Tipo</t>
  </si>
  <si>
    <t>Modo de financiación</t>
  </si>
  <si>
    <r>
      <t xml:space="preserve">Financiación solicitada </t>
    </r>
    <r>
      <rPr>
        <sz val="11"/>
        <color theme="1"/>
        <rFont val="Calibri"/>
        <family val="2"/>
        <scheme val="minor"/>
      </rPr>
      <t>(M€)</t>
    </r>
  </si>
  <si>
    <r>
      <t xml:space="preserve">Financiación obtenida </t>
    </r>
    <r>
      <rPr>
        <sz val="11"/>
        <color theme="1"/>
        <rFont val="Calibri"/>
        <family val="2"/>
        <scheme val="minor"/>
      </rPr>
      <t>(M€)</t>
    </r>
  </si>
  <si>
    <r>
      <t>TOTAL</t>
    </r>
    <r>
      <rPr>
        <sz val="11"/>
        <color theme="1"/>
        <rFont val="Calibri"/>
        <family val="2"/>
        <scheme val="minor"/>
      </rPr>
      <t xml:space="preserve"> (M€)</t>
    </r>
  </si>
  <si>
    <t>Financiación propia</t>
  </si>
  <si>
    <t>Fondos propios</t>
  </si>
  <si>
    <t>Préstamos</t>
  </si>
  <si>
    <t>Arrendamiento financiero o leasing</t>
  </si>
  <si>
    <t>Ayudas públicas</t>
  </si>
  <si>
    <t>IDAE</t>
  </si>
  <si>
    <t>Estado</t>
  </si>
  <si>
    <t>Regionales</t>
  </si>
  <si>
    <t>FEDER</t>
  </si>
  <si>
    <t>Otras ayudas europeas</t>
  </si>
  <si>
    <t>Ayudas privadas</t>
  </si>
  <si>
    <t>TOTAL</t>
  </si>
  <si>
    <t>PRESUPUESTO TOTAL DE PRODUCCIÓN Y DISTRIBUCIÓN DEL PROYECTO POR COSTE</t>
  </si>
  <si>
    <r>
      <rPr>
        <b/>
        <sz val="11"/>
        <rFont val="Calibri"/>
        <family val="2"/>
        <scheme val="minor"/>
      </rPr>
      <t xml:space="preserve">¿Cuáles son los objetivos de la tabla «presupuesto previsto»?
</t>
    </r>
    <r>
      <rPr>
        <sz val="11"/>
        <rFont val="Calibri"/>
        <family val="2"/>
        <scheme val="minor"/>
      </rPr>
      <t xml:space="preserve">Le invitamos a que consigne los gastos y las cargas previstas necesarias para la operación. 
Dicha información ha de reflejar el coste total de la operación. El detalle de las partidas de gastos permiten que, durante la fase de evaluación de IDAE, se identifiquen los gastos admisibles para el cálculo de la ayuda potencial.
En caso de concesión de ayuda, el desglose de estos gastos sirve también de base para acreditar los gastos reales imputados a la operación. </t>
    </r>
  </si>
  <si>
    <r>
      <rPr>
        <b/>
        <sz val="11"/>
        <color theme="1"/>
        <rFont val="Calibri"/>
        <family val="2"/>
        <scheme val="minor"/>
      </rPr>
      <t>De acuerdo con el artículo 41 del RGEC, los costes subvencionables en esta línea de ayuda se calcularán de la siguiente forma:</t>
    </r>
    <r>
      <rPr>
        <sz val="11"/>
        <color theme="1"/>
        <rFont val="Calibri"/>
        <family val="2"/>
        <scheme val="minor"/>
      </rPr>
      <t xml:space="preserve">
-  Cuando los costes de la inversión en la producción de energía renovable puedan identificarse por </t>
    </r>
    <r>
      <rPr>
        <b/>
        <sz val="11"/>
        <color theme="1"/>
        <rFont val="Calibri"/>
        <family val="2"/>
        <scheme val="minor"/>
      </rPr>
      <t>referencia a una inversión similar, menos respetuosa con el medio ambiente</t>
    </r>
    <r>
      <rPr>
        <sz val="11"/>
        <color theme="1"/>
        <rFont val="Calibri"/>
        <family val="2"/>
        <scheme val="minor"/>
      </rPr>
      <t>, que se habría realizado de forma creíble sin ayuda.</t>
    </r>
    <r>
      <rPr>
        <b/>
        <sz val="11"/>
        <color theme="1"/>
        <rFont val="Calibri"/>
        <family val="2"/>
        <scheme val="minor"/>
      </rPr>
      <t xml:space="preserve"> La diferencia entre los costes del proyecto y los costes de referencia de una inversión similar menos respetuosa determinará el coste subvencionable.</t>
    </r>
  </si>
  <si>
    <r>
      <rPr>
        <b/>
        <sz val="11"/>
        <color theme="1"/>
        <rFont val="Calibri"/>
        <family val="2"/>
        <scheme val="minor"/>
      </rPr>
      <t xml:space="preserve">Instrucciones para la cumplimentación:
</t>
    </r>
    <r>
      <rPr>
        <sz val="11"/>
        <color theme="1"/>
        <rFont val="Calibri"/>
        <family val="2"/>
        <scheme val="minor"/>
      </rPr>
      <t>Podrá indicar en cada línea de esta tabla cada partida de costes de inversión e instalación hasta el funcionamiento final del proyecto. Aparecerán sugerencias, usted podrá completarlas o suprimirlas. También se han incluido más celdas al final de la tabla para que el usuario complete si fuera necesario (además de poder crear nuevas filas libremente).
Deberá especificar un tipo de inversión, también podrá consignar libremente posibles detalles de la inversión (sea conciso): nombre del equipamiento necesario para la operación, tipo de empleo/trabajo implicado en el proyecto, desglose del coste de funcionamiento, etc., y la cuantificación del coste. 
No se considerarán costes elegibles los englobados en los siguientes conceptos: autorizaciones administrativas, licencias, permisos, coste de avales y/o fianzas, multas, tasas, impuestos o tributos (es decir, los costes incluidos deberán representar el coste final del equipo sin IVA).</t>
    </r>
  </si>
  <si>
    <t>Costes subvencionables asociados a la producción de H2 renovable</t>
  </si>
  <si>
    <t>Información de los costes (proveedores, características, etc)</t>
  </si>
  <si>
    <r>
      <t xml:space="preserve">Coste total </t>
    </r>
    <r>
      <rPr>
        <sz val="11"/>
        <color theme="1"/>
        <rFont val="Calibri"/>
        <family val="2"/>
        <scheme val="minor"/>
      </rPr>
      <t>(€)</t>
    </r>
  </si>
  <si>
    <t>Tipo de empresa responsable del coste</t>
  </si>
  <si>
    <t>Coste total subvencionable (€)</t>
  </si>
  <si>
    <t>Intensidad de ayuda</t>
  </si>
  <si>
    <t>Importe de ayuda</t>
  </si>
  <si>
    <t>Almacenamiento de H2</t>
  </si>
  <si>
    <t>Subtotal</t>
  </si>
  <si>
    <t>Subtotal CS</t>
  </si>
  <si>
    <t>Costes subvencionables asociados a la infraestructura de distribución de H2</t>
  </si>
  <si>
    <t>Información de los costes (características, formación, etc)</t>
  </si>
  <si>
    <t>Costes de instalación de energías renovables</t>
  </si>
  <si>
    <t>COSTES TOTALES DE PRODUCCIÓN Y DISTRIBUCIÓN DEL PROYECTO</t>
  </si>
  <si>
    <t>Costes subvencionables producción, distribución y EERR</t>
  </si>
  <si>
    <t>COSTES TOTALES DEL PROYECTO</t>
  </si>
  <si>
    <t>Inversión de referencia para una solución menos respetuosa con el medioambiente</t>
  </si>
  <si>
    <t>Potencia de la planta instalada (MW)</t>
  </si>
  <si>
    <t>% producción dedicado a cada uso</t>
  </si>
  <si>
    <t>Producción (usos movilidad)</t>
  </si>
  <si>
    <t>Producción (usos industrial)</t>
  </si>
  <si>
    <t>Producción (usos estacionarios)</t>
  </si>
  <si>
    <t>COSTES DE REFERENCIA SUBVENCIONABLES PRODUCCIÓN Y DISTRIBUCIÓN</t>
  </si>
  <si>
    <t>AYUDA SOLICITADA PRODUCCIÓN CON 5% DE ZTJ/RETO/ISLA</t>
  </si>
  <si>
    <t>AYUDA SOLICITADA PRODUCCIÓN</t>
  </si>
  <si>
    <t>AYUDA SOLICITADA DISTRIBUCIÓN CON 5% DE ZTJ/RETO/ISLA</t>
  </si>
  <si>
    <t>AYUDA SOLICITADA INFRAESTRUCTURA DISTRIBUCIÓN</t>
  </si>
  <si>
    <t>AYUDA SOLICITADA RENOVABLES CON 5% DE ZTJ/RETO/ISLA</t>
  </si>
  <si>
    <t>AYUDA SOLICITADA INSTALACIÓN ENERGÍAS RENOVABLES</t>
  </si>
  <si>
    <t>AYUDA SOLICITADA  TOTAL</t>
  </si>
  <si>
    <t>AYUDA SOLICITADA SIN 5% ADICIONAL</t>
  </si>
  <si>
    <t>INTENSIDAD DE AYUDA SOLICITADA PARA PROD. Y DIST.</t>
  </si>
  <si>
    <t>AYUDA ADICIONAL RETO DEMOGRÁFICO, TRANS. JUSTA O ISLA</t>
  </si>
  <si>
    <t>PRESUPUESTO TOTAL DE DEMANDA DEL PROYECTO POR COSTE</t>
  </si>
  <si>
    <r>
      <rPr>
        <b/>
        <sz val="11"/>
        <color theme="1"/>
        <rFont val="Calibri"/>
        <family val="2"/>
        <scheme val="minor"/>
      </rPr>
      <t xml:space="preserve">¿Cuáles son los objetivos de la tabla «presupuesto previsto»?
</t>
    </r>
    <r>
      <rPr>
        <sz val="11"/>
        <color theme="1"/>
        <rFont val="Calibri"/>
        <family val="2"/>
        <scheme val="minor"/>
      </rPr>
      <t xml:space="preserve">Le invitamos a que consigne los gastos y las cargas previstas necesarias para la operación. 
Dicha información ha de reflejar el coste total de la operación. El detalle de las partidas de gastos permiten que se identifiquen los gastos admisibles para el cálculo de la ayuda potencial. 
En caso de concesión de la ayuda, el desglose de estos gastos sirve también de base para acreditar los gastos reales imputados a la operación. </t>
    </r>
  </si>
  <si>
    <r>
      <rPr>
        <b/>
        <sz val="11"/>
        <color theme="1"/>
        <rFont val="Calibri"/>
        <family val="2"/>
        <scheme val="minor"/>
      </rPr>
      <t>De acuerdo con el artículo 36 del RGEC, los costes subvencionables en esta línea de ayuda se calcularán de la siguiente forma: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Cuando los costes de la inversión en la producción de energía renovable puedan identificarse por </t>
    </r>
    <r>
      <rPr>
        <b/>
        <sz val="11"/>
        <color theme="1"/>
        <rFont val="Calibri"/>
        <family val="2"/>
        <scheme val="minor"/>
      </rPr>
      <t>referencia a una inversión similar, menos respetuosa con el medio ambiente</t>
    </r>
    <r>
      <rPr>
        <sz val="11"/>
        <color theme="1"/>
        <rFont val="Calibri"/>
        <family val="2"/>
        <scheme val="minor"/>
      </rPr>
      <t>, que se habría realizado de forma creíble sin ayuda.</t>
    </r>
    <r>
      <rPr>
        <b/>
        <sz val="11"/>
        <color theme="1"/>
        <rFont val="Calibri"/>
        <family val="2"/>
        <scheme val="minor"/>
      </rPr>
      <t xml:space="preserve"> La diferencia entre los costes del proyecto y los costes de referencia de una inversión similar menos respetuosa determinará el coste subvencionable.</t>
    </r>
  </si>
  <si>
    <r>
      <rPr>
        <b/>
        <sz val="11"/>
        <color theme="1"/>
        <rFont val="Calibri"/>
        <family val="2"/>
        <scheme val="minor"/>
      </rPr>
      <t>Instrucciones para la cumplimentación:</t>
    </r>
    <r>
      <rPr>
        <sz val="11"/>
        <color theme="1"/>
        <rFont val="Calibri"/>
        <family val="2"/>
        <scheme val="minor"/>
      </rPr>
      <t xml:space="preserve">
Podrá indicar en cada línea de esta tabla cada partida de costes de inversión e instalación hasta el funcionamiento final del proyecto. Aparecerán sugerencias, usted podrá completarlas o suprimirlas.
Deberá especificar un tipo de inversión, también podrá consignar libremente posibles detalles de la inversión (sea conciso): nombre del equipamiento necesario para la operación, tipo de empleo/trabajo implicado en el proyecto, desglose del coste de funcionamiento, etc., y la cuantificación del coste. 
No se considerarán costes elegibles los englobados en los siguientes conceptos: autorizaciones administrativas, licencias, permisos, coste de avales y/o fianzas, multas, tasas, impuestos o tributos (es decir, los costes incluidos deberán representar el coste final del equipo sin IVA).</t>
    </r>
  </si>
  <si>
    <t>Costes de equipamiento (industria)</t>
  </si>
  <si>
    <r>
      <t xml:space="preserve">Cantidad </t>
    </r>
    <r>
      <rPr>
        <sz val="11"/>
        <color theme="1"/>
        <rFont val="Calibri"/>
        <family val="2"/>
        <scheme val="minor"/>
      </rPr>
      <t>(#)</t>
    </r>
  </si>
  <si>
    <r>
      <t xml:space="preserve">Coste unitario </t>
    </r>
    <r>
      <rPr>
        <sz val="11"/>
        <color theme="1"/>
        <rFont val="Calibri"/>
        <family val="2"/>
        <scheme val="minor"/>
      </rPr>
      <t>(€)</t>
    </r>
  </si>
  <si>
    <t>Información de los costes (proveedores, características)</t>
  </si>
  <si>
    <r>
      <t xml:space="preserve">Inversión de referencia para una solución menos respetuosa con el medioambiente del proyecto total </t>
    </r>
    <r>
      <rPr>
        <sz val="11"/>
        <color theme="1"/>
        <rFont val="Calibri"/>
        <family val="2"/>
        <scheme val="minor"/>
      </rPr>
      <t>(€)</t>
    </r>
  </si>
  <si>
    <r>
      <t xml:space="preserve">Coste total flota del proyecto </t>
    </r>
    <r>
      <rPr>
        <sz val="11"/>
        <color theme="1"/>
        <rFont val="Calibri"/>
        <family val="2"/>
        <scheme val="minor"/>
      </rPr>
      <t>(€)</t>
    </r>
  </si>
  <si>
    <t>Tipo de empresa</t>
  </si>
  <si>
    <t>Ayuda máxima unitaria</t>
  </si>
  <si>
    <t>Ayuda máxima</t>
  </si>
  <si>
    <t>Costes de equipamiento (movilidad) e hidrogeneras</t>
  </si>
  <si>
    <t>N2</t>
  </si>
  <si>
    <t>M3, Clase I (l&lt;=15m; &gt;22 plazas)</t>
  </si>
  <si>
    <t>M3, Clase I (l&gt; 15m; &gt;22 plazas)</t>
  </si>
  <si>
    <t>M3, Clases II y III (&gt;22 plazas)</t>
  </si>
  <si>
    <t>N3, masa &lt; 16 toneladas</t>
  </si>
  <si>
    <t>N3, masa&gt; 16 toneladas</t>
  </si>
  <si>
    <t>Barco</t>
  </si>
  <si>
    <t>Hidrogenera</t>
  </si>
  <si>
    <t>Costes de equipamiento (estacionario)</t>
  </si>
  <si>
    <r>
      <t xml:space="preserve">Potencia Instalada </t>
    </r>
    <r>
      <rPr>
        <sz val="11"/>
        <color theme="1"/>
        <rFont val="Calibri"/>
        <family val="2"/>
        <scheme val="minor"/>
      </rPr>
      <t>(kW)</t>
    </r>
  </si>
  <si>
    <r>
      <t xml:space="preserve">Inversión de referencia para una solución menos respetuosa con el medioambiente </t>
    </r>
    <r>
      <rPr>
        <sz val="11"/>
        <color theme="1"/>
        <rFont val="Calibri"/>
        <family val="2"/>
        <scheme val="minor"/>
      </rPr>
      <t>(€)</t>
    </r>
  </si>
  <si>
    <r>
      <t xml:space="preserve">Coste total pilas de combustible del proyecto </t>
    </r>
    <r>
      <rPr>
        <sz val="11"/>
        <color theme="1"/>
        <rFont val="Calibri"/>
        <family val="2"/>
        <scheme val="minor"/>
      </rPr>
      <t>(€)</t>
    </r>
  </si>
  <si>
    <t>Pila de combustible</t>
  </si>
  <si>
    <t>Equipo combustión</t>
  </si>
  <si>
    <t>-</t>
  </si>
  <si>
    <t>COSTES TOTALES DE DEMANDA DEL PROYECTO</t>
  </si>
  <si>
    <t>COSTES TOTALES DE REFERENCIA</t>
  </si>
  <si>
    <t>COSTES TOTALES SUBVENCIONABLES DEMANDA</t>
  </si>
  <si>
    <t>AYUDA SOLICITADA PARA DEMANDA</t>
  </si>
  <si>
    <t>PLAN DE NEGOCIO DEL PROYECTO: FASES DE PRODUCCIÓN Y DISTRIBUCIÓN</t>
  </si>
  <si>
    <t>1. Resultados del plan de negocio</t>
  </si>
  <si>
    <t>Coste total de suministro</t>
  </si>
  <si>
    <t>€/kg</t>
  </si>
  <si>
    <t>Producción</t>
  </si>
  <si>
    <t>Distribución - Camión</t>
  </si>
  <si>
    <t>Distribución - Hidroductos</t>
  </si>
  <si>
    <t>Distribución - Hidrogenera</t>
  </si>
  <si>
    <t>TIR del proceso de producción</t>
  </si>
  <si>
    <t>%</t>
  </si>
  <si>
    <t>2. Desglose por fase de la cadena de valor</t>
  </si>
  <si>
    <t>2.a Fase de producción</t>
  </si>
  <si>
    <t>HIPÓTESIS</t>
  </si>
  <si>
    <t>PROYECCIONES</t>
  </si>
  <si>
    <t>CAPEX electrolizador (sistema completo)</t>
  </si>
  <si>
    <t>M€</t>
  </si>
  <si>
    <t>Unidades</t>
  </si>
  <si>
    <t>Horas de funcionamiento del electrolizador</t>
  </si>
  <si>
    <t>horas</t>
  </si>
  <si>
    <t>Vida útil del equipo</t>
  </si>
  <si>
    <t>años</t>
  </si>
  <si>
    <t>Costes</t>
  </si>
  <si>
    <t>OPEX electrolizador</t>
  </si>
  <si>
    <t>CAPEX</t>
  </si>
  <si>
    <t>Coste electricidad (LCOE plantas o estimación)</t>
  </si>
  <si>
    <t>€/MWh</t>
  </si>
  <si>
    <t>OPEX</t>
  </si>
  <si>
    <t>Eficiencia</t>
  </si>
  <si>
    <t>kWhe/KgH2</t>
  </si>
  <si>
    <t>Electricidad</t>
  </si>
  <si>
    <t>Potencia del electrolizador</t>
  </si>
  <si>
    <t>MW</t>
  </si>
  <si>
    <t>Precio de venta del H2</t>
  </si>
  <si>
    <t>H2 producido</t>
  </si>
  <si>
    <t>ton</t>
  </si>
  <si>
    <t>Año inicio</t>
  </si>
  <si>
    <t>Tasa de descuento</t>
  </si>
  <si>
    <t>Ingresos de producción</t>
  </si>
  <si>
    <t>Tasa impuestos</t>
  </si>
  <si>
    <t>Tasa de conversión de volumen de H2</t>
  </si>
  <si>
    <t>kg/kWh</t>
  </si>
  <si>
    <t>Ingresos netos de explotación</t>
  </si>
  <si>
    <t>Amortización de inversiones</t>
  </si>
  <si>
    <t>RESULTADOS</t>
  </si>
  <si>
    <t>Resultado antes de impuestos</t>
  </si>
  <si>
    <t>Impuestos</t>
  </si>
  <si>
    <t>LCOH</t>
  </si>
  <si>
    <t>Flujos de caja</t>
  </si>
  <si>
    <t>Flujos de caja descontados</t>
  </si>
  <si>
    <t>2.b Fase de distribución</t>
  </si>
  <si>
    <t>2.b.1 Camiones</t>
  </si>
  <si>
    <t>Número de camiones</t>
  </si>
  <si>
    <t>#</t>
  </si>
  <si>
    <t>Capacidad de los camiones</t>
  </si>
  <si>
    <t>kg</t>
  </si>
  <si>
    <t>Vida útil del camión</t>
  </si>
  <si>
    <t>¿El camión está contratado por leasing? (Sí/No)</t>
  </si>
  <si>
    <t>No - Capex - Coste camión unitario</t>
  </si>
  <si>
    <t>Sí - Coste Leasing camión unitario</t>
  </si>
  <si>
    <t>OPEX - Leasing</t>
  </si>
  <si>
    <t>Sí - Años Leasing camión medio</t>
  </si>
  <si>
    <t>Combustible</t>
  </si>
  <si>
    <t>Kms anuales</t>
  </si>
  <si>
    <t>km</t>
  </si>
  <si>
    <t>Consumo del camión</t>
  </si>
  <si>
    <t>l/100km</t>
  </si>
  <si>
    <t>H2 transportado</t>
  </si>
  <si>
    <t>Distancia de viaje medio</t>
  </si>
  <si>
    <t>Opex (seguros, mantenimiento, salarios)</t>
  </si>
  <si>
    <t>Coste del diésel</t>
  </si>
  <si>
    <t>€/l</t>
  </si>
  <si>
    <t>Coste nivelado de distribución - camiones</t>
  </si>
  <si>
    <t>2.b.2 Infraestructura de distribución de H2 (tuberías)</t>
  </si>
  <si>
    <t>Capex - Coste de los hidroductos</t>
  </si>
  <si>
    <t>M€/km</t>
  </si>
  <si>
    <t>Longitud de los hidroductos</t>
  </si>
  <si>
    <t>Opex (mantenimiento y otros)</t>
  </si>
  <si>
    <t>Vida útil del hidroducto</t>
  </si>
  <si>
    <t>Volumen H2 transportado anualmente</t>
  </si>
  <si>
    <t>GWh/año</t>
  </si>
  <si>
    <t>Volumen de H2 transportado</t>
  </si>
  <si>
    <t>Coste nivelado de distribución - hidroductos</t>
  </si>
  <si>
    <t>2.b.3 Hidrogeneras</t>
  </si>
  <si>
    <t>Capex - Coste de las hidrogeneras</t>
  </si>
  <si>
    <t>€/kg·día</t>
  </si>
  <si>
    <t>Capacidad media de las hidrogeneras</t>
  </si>
  <si>
    <t>kg·día</t>
  </si>
  <si>
    <t>Utilización media hidrogenera</t>
  </si>
  <si>
    <t>Consumo energético</t>
  </si>
  <si>
    <t>kWh/kg</t>
  </si>
  <si>
    <t>Coste electricidad</t>
  </si>
  <si>
    <t>Volumen de H2 dispensado</t>
  </si>
  <si>
    <t>Coste de distribución - Hidrogeneras</t>
  </si>
  <si>
    <t>Ratio precio venta</t>
  </si>
  <si>
    <t>HIPÓTESIS TCO</t>
  </si>
  <si>
    <r>
      <rPr>
        <b/>
        <sz val="11"/>
        <color theme="1"/>
        <rFont val="Calibri"/>
        <family val="2"/>
        <scheme val="minor"/>
      </rPr>
      <t>Las ayudas estarán destinadas a subvencionar vehículos de H2. Por sencillez del modelo, si el vehículo está incluido en las categorías de arriba, introducir el mismo nombre en la columna "Tipo de vehículo". Si no está incluido, deberá explicitarse en la tabla "otros vehículos":</t>
    </r>
    <r>
      <rPr>
        <sz val="11"/>
        <color theme="1"/>
        <rFont val="Calibri"/>
        <family val="2"/>
        <scheme val="minor"/>
      </rPr>
      <t xml:space="preserve">
- N2
- M3, Clase I (longitud máxima de 15m; &gt;22 plazas además del conductor)
- M3, Clase I (longitud mayor de 15m; &gt;22 plazas además del conductor)
- M3, Clases II y III (&gt;22 plazas además del conductor)
- N3, con masa máxima inferior a 16 toneladas
- N3, con masa máxima superior a 16 toneladas</t>
    </r>
  </si>
  <si>
    <t>Movilidad</t>
  </si>
  <si>
    <t>Vehículos de referencia</t>
  </si>
  <si>
    <t>Tipo de vehículo</t>
  </si>
  <si>
    <t>Kms anuales por vehículo</t>
  </si>
  <si>
    <t>Número de vehículos demandando financiación</t>
  </si>
  <si>
    <r>
      <t xml:space="preserve">Consumo medio H2 </t>
    </r>
    <r>
      <rPr>
        <sz val="11"/>
        <color theme="1"/>
        <rFont val="Calibri"/>
        <family val="2"/>
        <scheme val="minor"/>
      </rPr>
      <t>(kg/100km)</t>
    </r>
  </si>
  <si>
    <r>
      <t xml:space="preserve">Consumo diésel vehículo de referencia equivalente </t>
    </r>
    <r>
      <rPr>
        <sz val="11"/>
        <color theme="1"/>
        <rFont val="Calibri"/>
        <family val="2"/>
        <scheme val="minor"/>
      </rPr>
      <t>(l/100km)</t>
    </r>
  </si>
  <si>
    <r>
      <t xml:space="preserve">Consumo anual / vehículo </t>
    </r>
    <r>
      <rPr>
        <sz val="11"/>
        <color theme="1"/>
        <rFont val="Calibri"/>
        <family val="2"/>
        <scheme val="minor"/>
      </rPr>
      <t>(kg de H2)</t>
    </r>
  </si>
  <si>
    <r>
      <t xml:space="preserve">Precio de compra H2 </t>
    </r>
    <r>
      <rPr>
        <sz val="11"/>
        <color theme="1"/>
        <rFont val="Calibri"/>
        <family val="2"/>
        <scheme val="minor"/>
      </rPr>
      <t>(en €/kg)</t>
    </r>
  </si>
  <si>
    <t>M3, Clase I (long &lt; 15m; &gt;22 plazas)</t>
  </si>
  <si>
    <t>N3, masa máx &gt; 16 ton</t>
  </si>
  <si>
    <t>Otros vehículos</t>
  </si>
  <si>
    <t xml:space="preserve">Industrial </t>
  </si>
  <si>
    <t>Usos materia prima - sustitución H2 gris</t>
  </si>
  <si>
    <t>Nombre del consumidor</t>
  </si>
  <si>
    <r>
      <t xml:space="preserve">Consumo anual nominal </t>
    </r>
    <r>
      <rPr>
        <sz val="11"/>
        <color theme="1"/>
        <rFont val="Calibri"/>
        <family val="2"/>
        <scheme val="minor"/>
      </rPr>
      <t>(kg H2)</t>
    </r>
  </si>
  <si>
    <t>Uso n°1</t>
  </si>
  <si>
    <t>Uso n°2</t>
  </si>
  <si>
    <t>Uso n°3</t>
  </si>
  <si>
    <t>Uso n°4</t>
  </si>
  <si>
    <t>Uso n°5</t>
  </si>
  <si>
    <t>Uso n°6</t>
  </si>
  <si>
    <t>Uso n°7</t>
  </si>
  <si>
    <t>Uso n°8</t>
  </si>
  <si>
    <t>Uso n°9</t>
  </si>
  <si>
    <t>Uso n°10</t>
  </si>
  <si>
    <t>Usos térmicos - sustitución combustibles fósiles</t>
  </si>
  <si>
    <t>Generación eléctrica (sistema estacionario)</t>
  </si>
  <si>
    <r>
      <t xml:space="preserve">Consumo anual nominal </t>
    </r>
    <r>
      <rPr>
        <sz val="11"/>
        <color theme="1"/>
        <rFont val="Calibri"/>
        <family val="2"/>
        <scheme val="minor"/>
      </rPr>
      <t>(kgH2 /año)</t>
    </r>
  </si>
  <si>
    <r>
      <t xml:space="preserve">Potencia </t>
    </r>
    <r>
      <rPr>
        <sz val="11"/>
        <color theme="1"/>
        <rFont val="Calibri"/>
        <family val="2"/>
        <scheme val="minor"/>
      </rPr>
      <t xml:space="preserve">(sistema de generación eléctrica; kW) </t>
    </r>
  </si>
  <si>
    <r>
      <t xml:space="preserve">Producción eléctrica anual estimada </t>
    </r>
    <r>
      <rPr>
        <sz val="11"/>
        <color theme="1"/>
        <rFont val="Calibri"/>
        <family val="2"/>
        <scheme val="minor"/>
      </rPr>
      <t>(MWh/año)</t>
    </r>
  </si>
  <si>
    <t>IMPACTO MEDIOAMBIENTAL DEL PROYECTO</t>
  </si>
  <si>
    <t>Se ha de rellenar la pestaña "Hipótesis de demanda" en primer lugar</t>
  </si>
  <si>
    <t>Emisiones GEI totales evitadas anualmente</t>
  </si>
  <si>
    <t>Consumo de agua anual</t>
  </si>
  <si>
    <t>Tipología de vehículo</t>
  </si>
  <si>
    <t>Modelo</t>
  </si>
  <si>
    <t>Distancia por vehículo
(km/año)</t>
  </si>
  <si>
    <t>Número de vehículos financiados</t>
  </si>
  <si>
    <t>Comsumo de diésel evitado</t>
  </si>
  <si>
    <t>Consumo de H2 renovable anual</t>
  </si>
  <si>
    <t>Emisiones GEI evitadas anualmente</t>
  </si>
  <si>
    <t>Total movilidad</t>
  </si>
  <si>
    <t>Total industrial materia prima</t>
  </si>
  <si>
    <t>Total industrial fines térmicos</t>
  </si>
  <si>
    <t>Producción eléctrica anual</t>
  </si>
  <si>
    <t>Reducción de GEI</t>
  </si>
  <si>
    <t>Total generación eléctrica (sistema estacionario)</t>
  </si>
  <si>
    <t>Otros usos no previstos</t>
  </si>
  <si>
    <t>Nombre consumidor</t>
  </si>
  <si>
    <t>RESUMEN IMPACTO EN EL EMPLEO DE LOS PROYECTOS</t>
  </si>
  <si>
    <t>Insular</t>
  </si>
  <si>
    <t>Peninsular</t>
  </si>
  <si>
    <t>Ubicación del proyecto</t>
  </si>
  <si>
    <t>Zona de reto demográfico, transición justa</t>
  </si>
  <si>
    <t>Construcción / Instalación</t>
  </si>
  <si>
    <t>Operación del proyecto</t>
  </si>
  <si>
    <t>Fase del proyecto</t>
  </si>
  <si>
    <t>Prod. H2</t>
  </si>
  <si>
    <t>Distribución</t>
  </si>
  <si>
    <t>Demanda</t>
  </si>
  <si>
    <t>Empleo directo</t>
  </si>
  <si>
    <t>Empleo indirecto</t>
  </si>
  <si>
    <t>Empleo inducido</t>
  </si>
  <si>
    <t>Total</t>
  </si>
  <si>
    <t>RESUMEN DE LOS CRITERIOS DE EVALUACIÓN DE LA AYUDA</t>
  </si>
  <si>
    <t>1. Eficacia ayuda pública</t>
  </si>
  <si>
    <t>Ayuda solicitada</t>
  </si>
  <si>
    <r>
      <t>15 M</t>
    </r>
    <r>
      <rPr>
        <sz val="12"/>
        <color theme="4"/>
        <rFont val="Calibri"/>
        <family val="2"/>
        <scheme val="minor"/>
      </rPr>
      <t>€</t>
    </r>
  </si>
  <si>
    <t>Presupuesto total de los proyectos</t>
  </si>
  <si>
    <t>Producción H2 anual</t>
  </si>
  <si>
    <t>Costes subvencionables de los proyectos</t>
  </si>
  <si>
    <t>Intensidad de ayuda solicitada</t>
  </si>
  <si>
    <t>Intensidad (AySol/Inv. Total)</t>
  </si>
  <si>
    <t>Ayuda adicional</t>
  </si>
  <si>
    <t>2. Tipología de usos incluidos en el proyecto</t>
  </si>
  <si>
    <t>Número de agentes involucrados en I+D</t>
  </si>
  <si>
    <t>Demanda H2 anual</t>
  </si>
  <si>
    <t>Industrial</t>
  </si>
  <si>
    <t>Generación eléctrica (estacionario)</t>
  </si>
  <si>
    <t>3. Consorcio/agrupación</t>
  </si>
  <si>
    <t>Número de agentes totales</t>
  </si>
  <si>
    <t>Número de agentes nacionales</t>
  </si>
  <si>
    <t>Número de PYMES</t>
  </si>
  <si>
    <t>4. Impacto medioambiental</t>
  </si>
  <si>
    <t>Emisiones totales evitadas anualmente</t>
  </si>
  <si>
    <t>5. Empleo total</t>
  </si>
  <si>
    <t>Operación</t>
  </si>
  <si>
    <t>6. Sistemas aislados o con impacto de reto demográfico</t>
  </si>
  <si>
    <t>Sistemas aislados</t>
  </si>
  <si>
    <t>Impacto reto demográfico</t>
  </si>
  <si>
    <t>COSTES DE REFERENCIA PARA LOS CÁLCULOS DE AYUDAS</t>
  </si>
  <si>
    <t>Renovables</t>
  </si>
  <si>
    <t>Costes infraestructuras de producción y logística asociada</t>
  </si>
  <si>
    <t>Costes industria, movilidad</t>
  </si>
  <si>
    <t>Costes aplicaciones estacionarias</t>
  </si>
  <si>
    <t>Transporte en función del vehículo</t>
  </si>
  <si>
    <t>COSTES DE REFERENCIA PARA LOS CÁLCULOS</t>
  </si>
  <si>
    <t>2.a Producción</t>
  </si>
  <si>
    <t>Componente</t>
  </si>
  <si>
    <t>Unidad</t>
  </si>
  <si>
    <t>Valor</t>
  </si>
  <si>
    <t>Fuente</t>
  </si>
  <si>
    <t>SMR</t>
  </si>
  <si>
    <t>€/MWel</t>
  </si>
  <si>
    <t>Convocatoria Ecosystèmes territoriaux hydrogène 2020</t>
  </si>
  <si>
    <t>Diesel</t>
  </si>
  <si>
    <t>Convocatoria Ecosystèmes territoriaux hydrogène 2021</t>
  </si>
  <si>
    <t>2.a Distribución</t>
  </si>
  <si>
    <t>Valor Diesel</t>
  </si>
  <si>
    <t>Gasolinera</t>
  </si>
  <si>
    <t>€</t>
  </si>
  <si>
    <t>Anuncios empresas especializadas
Valor mínimo: 400.000€
Valor máximo: 500.000€</t>
  </si>
  <si>
    <t>2.b Demanda</t>
  </si>
  <si>
    <t>Ayudas prefijadas</t>
  </si>
  <si>
    <t>Vehículos</t>
  </si>
  <si>
    <t>mitma</t>
  </si>
  <si>
    <t>M3, Clase I (longitud máxima de 15m; &gt;22 plazas además del conductor)</t>
  </si>
  <si>
    <t>M3, Clase I (longitud mayor de 15m; &gt;22 plazas además del conductor)</t>
  </si>
  <si>
    <t>M3, Clases II y III (&gt;22 plazas además del conductor)</t>
  </si>
  <si>
    <t>N3, con masa máxima inferior a 16 toneladas</t>
  </si>
  <si>
    <t>N3, con masa máxima superior a 16 toneladas</t>
  </si>
  <si>
    <t>Generador diésel</t>
  </si>
  <si>
    <t>€/kW</t>
  </si>
  <si>
    <r>
      <rPr>
        <b/>
        <sz val="11"/>
        <color theme="1"/>
        <rFont val="Calibri"/>
        <family val="2"/>
        <scheme val="minor"/>
      </rPr>
      <t>Informe de sostenibilidad de la UE</t>
    </r>
    <r>
      <rPr>
        <sz val="11"/>
        <color theme="1"/>
        <rFont val="Calibri"/>
        <family val="2"/>
        <scheme val="minor"/>
      </rPr>
      <t xml:space="preserve">
Valor mínimo: 850€
Valor máximo: 1.110€</t>
    </r>
  </si>
  <si>
    <t>3.b Costes de OPEX</t>
  </si>
  <si>
    <t>Coste diésel referencia 2021</t>
  </si>
  <si>
    <t>CNMC - Informe supervisión Estaciones de Servicio - Diciembre 2021</t>
  </si>
  <si>
    <t>Coste diésel referencia vida útil</t>
  </si>
  <si>
    <t>Heat Roadmap Europe - EU28 fuel prices (JRC)</t>
  </si>
  <si>
    <t>Diferencia H2 - Diésel</t>
  </si>
  <si>
    <t>Consumo</t>
  </si>
  <si>
    <t xml:space="preserve">Consumo estimado de diésel </t>
  </si>
  <si>
    <r>
      <t xml:space="preserve">Consumo de H2 del vehículo de H2 híbrido </t>
    </r>
    <r>
      <rPr>
        <sz val="11"/>
        <color theme="1"/>
        <rFont val="Calibri"/>
        <family val="2"/>
        <scheme val="minor"/>
      </rPr>
      <t>(kg/100km)</t>
    </r>
  </si>
  <si>
    <t>Furgón &gt;3,5 tn</t>
  </si>
  <si>
    <t>Similar a una Renault Master</t>
  </si>
  <si>
    <t>Autobús estándar (12 m)</t>
  </si>
  <si>
    <t>Información fabricantes</t>
  </si>
  <si>
    <t>Camión de basura</t>
  </si>
  <si>
    <t>Estudio FCH camiones de basura</t>
  </si>
  <si>
    <t>4. Emisiones</t>
  </si>
  <si>
    <t xml:space="preserve">Hipótesis de precios de referencia </t>
  </si>
  <si>
    <t>Dato</t>
  </si>
  <si>
    <t>Emisiones de CO2 (reformado de gas natural)</t>
  </si>
  <si>
    <t>kgCO2/kgH2</t>
  </si>
  <si>
    <t>IEA</t>
  </si>
  <si>
    <t>Emisiones de CO2 ligadas al diésel (movilidad)</t>
  </si>
  <si>
    <t>kgCO2/l</t>
  </si>
  <si>
    <t>https://www.miteco.gob.es/es/cambio-climatico/temas/mitigacion-politicas-y-medidas/factoresemision_tcm30-479095.pdf</t>
  </si>
  <si>
    <t>Factor emisiones evitadas (generación eléctrica)</t>
  </si>
  <si>
    <t>tCO2/MWh</t>
  </si>
  <si>
    <t>https://api.esios.ree.es/documents/580/download?locale=es</t>
  </si>
  <si>
    <t>Emisiones de CO2 (sustitución de GN)</t>
  </si>
  <si>
    <t>COSTE DE PLANTA SMR SIN CCS</t>
  </si>
  <si>
    <t>min</t>
  </si>
  <si>
    <t>max</t>
  </si>
  <si>
    <t>Rango costes</t>
  </si>
  <si>
    <t xml:space="preserve">M€/MWel </t>
  </si>
  <si>
    <t>Referencia programa francés Ecosistemas territoriales de Hidrógeno</t>
  </si>
  <si>
    <t>Rango coste de referencia bibliografía</t>
  </si>
  <si>
    <t>Rango coste de referencia proyectos UE</t>
  </si>
  <si>
    <t>M€/MWel</t>
  </si>
  <si>
    <t>IEA- "The future of Hydrogen" (2019)</t>
  </si>
  <si>
    <t>https://www.iea.org/data-and-statistics/charts/hydrogen-production-costs-using-natural-gas-in-selected-regions-2018-2</t>
  </si>
  <si>
    <t>unit</t>
  </si>
  <si>
    <t>$/kW H2</t>
  </si>
  <si>
    <t>Efficiency</t>
  </si>
  <si>
    <t>Annual Opex</t>
  </si>
  <si>
    <t>% of CAPEX</t>
  </si>
  <si>
    <t>Emission factor</t>
  </si>
  <si>
    <t>FX</t>
  </si>
  <si>
    <t>$/€</t>
  </si>
  <si>
    <t>Electrolyser efficiency</t>
  </si>
  <si>
    <t>MWH2/Mwe</t>
  </si>
  <si>
    <t>SMR capex: referred to electrolyser capacity</t>
  </si>
  <si>
    <t>IEAGHG (2017), “Techno-economic evaluation of SMR based standalone (merchant) hydrogen plant with CCS”</t>
  </si>
  <si>
    <t>Plant capacity</t>
  </si>
  <si>
    <t>Nm3/hour</t>
  </si>
  <si>
    <t>ton/año</t>
  </si>
  <si>
    <t>H2 density</t>
  </si>
  <si>
    <t>kg/Nm3</t>
  </si>
  <si>
    <t>kg/hour</t>
  </si>
  <si>
    <t>H2 energy</t>
  </si>
  <si>
    <t>MW H2</t>
  </si>
  <si>
    <t>€/MW H2</t>
  </si>
  <si>
    <t>Planta Hyco Tarragona (2002)</t>
  </si>
  <si>
    <t>La planta HYCO de Carburos Metálicos en Tarragona alcanza los 700 días de funcionamiento ininterrumpido</t>
  </si>
  <si>
    <t>ton/day</t>
  </si>
  <si>
    <t>Planta Air Liquide Rotterdam (2008)</t>
  </si>
  <si>
    <t>Microsoft Word - SMR Rotterdam ENG final 25 06 08.doc (airliquide.com)</t>
  </si>
  <si>
    <t>H2 energy density</t>
  </si>
  <si>
    <t>divid</t>
  </si>
  <si>
    <t>DATA VALIDATION</t>
  </si>
  <si>
    <t>Leasing del camión</t>
  </si>
  <si>
    <t>Tipos de vehículo</t>
  </si>
  <si>
    <t>M3, Clase I (long &gt; 15m; &gt;22 plazas)</t>
  </si>
  <si>
    <t>M3, Clases II y III (&gt;22)</t>
  </si>
  <si>
    <t>N3, masa máx &lt; 16 ton</t>
  </si>
  <si>
    <t>Zona de reto demográfico o transición justa</t>
  </si>
  <si>
    <t>CÁLCULOS PARA COSTES DE REFERENCIA DE REFINERÍA</t>
  </si>
  <si>
    <t>Concepto</t>
  </si>
  <si>
    <t>Valor min</t>
  </si>
  <si>
    <t>Valor máx</t>
  </si>
  <si>
    <t>Comentarios</t>
  </si>
  <si>
    <t>PAI-CI</t>
  </si>
  <si>
    <t>Coste de refinería medio desde Ene-2019 hasta May-2021
PAI: precio antes de impuestos
Ci: cotización internacional
Fuente: CNMC</t>
  </si>
  <si>
    <t>Densidad energética diesel</t>
  </si>
  <si>
    <t>Densidad gasóleo</t>
  </si>
  <si>
    <t>kg/l</t>
  </si>
  <si>
    <t>kWh/l</t>
  </si>
  <si>
    <t>Densidad energetica H2</t>
  </si>
  <si>
    <t>Equivalencia kgH2/l diesel</t>
  </si>
  <si>
    <t>kgH2/ldiesel</t>
  </si>
  <si>
    <t>Capex unitario refineria equivalente en H2</t>
  </si>
  <si>
    <t>€/kgH2</t>
  </si>
  <si>
    <t>€/kWhH2</t>
  </si>
  <si>
    <t>Horas equivalentes funcionamiento electrolizador</t>
  </si>
  <si>
    <t>Asume una disponibilidad de la refinería del 85%</t>
  </si>
  <si>
    <t>Capex refinería- asimilado a potencia de H2 de electrolizador</t>
  </si>
  <si>
    <t>€/kWH2</t>
  </si>
  <si>
    <t>Eficiencia electrolizador</t>
  </si>
  <si>
    <t>Capex refinería - asimilado a electrolizador</t>
  </si>
  <si>
    <t>Media capex refinería - asimilado a electrolizador</t>
  </si>
  <si>
    <r>
      <t xml:space="preserve">Tabla de sensibilidad </t>
    </r>
    <r>
      <rPr>
        <sz val="11"/>
        <color theme="1"/>
        <rFont val="Calibri"/>
        <family val="2"/>
        <scheme val="minor"/>
      </rPr>
      <t>(horas vs. M€/MWel)</t>
    </r>
  </si>
  <si>
    <r>
      <t xml:space="preserve">CAPEX </t>
    </r>
    <r>
      <rPr>
        <sz val="11"/>
        <color theme="1"/>
        <rFont val="Calibri"/>
        <family val="2"/>
        <scheme val="minor"/>
      </rPr>
      <t>(M€/MWel)</t>
    </r>
  </si>
  <si>
    <t>Horas</t>
  </si>
  <si>
    <t>Referencia ADÈME</t>
  </si>
  <si>
    <t>CAPEX equivalente refinería para H2</t>
  </si>
  <si>
    <t>M€/Mwel</t>
  </si>
  <si>
    <t>Planta de Electrólisis</t>
  </si>
  <si>
    <t xml:space="preserve">Montaje de las instalaciones y conexionado </t>
  </si>
  <si>
    <t>Obra civil y urbanización</t>
  </si>
  <si>
    <t>Ingeniería</t>
  </si>
  <si>
    <t>Dirección Facultativa</t>
  </si>
  <si>
    <t>Hidroducto</t>
  </si>
  <si>
    <t>Ayuda Máxima sin límites Convocatoria</t>
  </si>
  <si>
    <t>Ay. Máx Beneficiario y Proyecto</t>
  </si>
  <si>
    <t>Totales</t>
  </si>
  <si>
    <t>INVERSIÓN</t>
  </si>
  <si>
    <t>COSTE SUBVENCIONABLE</t>
  </si>
  <si>
    <t>AYUDA SOLICITADA</t>
  </si>
  <si>
    <t>AYUDA CONCEDIDA</t>
  </si>
  <si>
    <t>AYUDA SOLICITADA DEMANDA SIN 5% ADICIONAL</t>
  </si>
  <si>
    <t>Coordinador</t>
  </si>
  <si>
    <t>Consorcio 1</t>
  </si>
  <si>
    <t>Consorcio 2</t>
  </si>
  <si>
    <t>Consorcio 3</t>
  </si>
  <si>
    <t>Consorcio 4</t>
  </si>
  <si>
    <t>Consorcio 5</t>
  </si>
  <si>
    <t>Consorcio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</si>
</sst>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0\ &quot;€&quot;;[Red]\-#,##0\ &quot;€&quot;"/>
    <numFmt numFmtId="44" formatCode="_-* #,##0.00\ &quot;€&quot;_-;\-* #,##0.00\ &quot;€&quot;_-;_-* &quot;-&quot;??\ &quot;€&quot;_-;_-@_-"/>
    <numFmt numFmtId="43" formatCode="_-* #,##0.00_-;\-* #,##0.00_-;_-* &quot;-&quot;??_-;_-@_-"/>
    <numFmt numFmtId="164" formatCode="_-* #,##0.00\ _€_-;\-* #,##0.00\ _€_-;_-* &quot;-&quot;??\ _€_-;_-@_-"/>
    <numFmt numFmtId="165" formatCode="#,##0.00\ &quot;€&quot;"/>
    <numFmt numFmtId="166" formatCode="0.0%"/>
    <numFmt numFmtId="167" formatCode="#,##0.0"/>
    <numFmt numFmtId="168" formatCode="#,##0&quot; km&quot;"/>
    <numFmt numFmtId="169" formatCode="#,##0&quot; kg&quot;"/>
    <numFmt numFmtId="170" formatCode="#,##0.000"/>
    <numFmt numFmtId="171" formatCode="0.000"/>
    <numFmt numFmtId="172" formatCode="#,##0.00&quot; €/kg&quot;"/>
    <numFmt numFmtId="173" formatCode="0.0"/>
    <numFmt numFmtId="174" formatCode="#,##0&quot; L&quot;"/>
    <numFmt numFmtId="175" formatCode="#,##0&quot; kgH2/an&quot;"/>
    <numFmt numFmtId="176" formatCode="#,##0&quot; km/año&quot;"/>
    <numFmt numFmtId="177" formatCode="#,##0&quot; kgH2/año&quot;"/>
    <numFmt numFmtId="178" formatCode="#,##0.0&quot; tCO2/año&quot;"/>
    <numFmt numFmtId="179" formatCode="#,##0&quot; MWh/año&quot;"/>
    <numFmt numFmtId="180" formatCode="_-* #,##0.0\ &quot;€&quot;_-;\-* #,##0.0\ &quot;€&quot;_-;_-* &quot;-&quot;?\ &quot;€&quot;_-;_-@_-"/>
    <numFmt numFmtId="181" formatCode="#,##0_ ;\-#,##0\ "/>
    <numFmt numFmtId="182" formatCode="#,##0&quot; kW&quot;"/>
    <numFmt numFmtId="183" formatCode="#,##0&quot; kg/100km&quot;"/>
    <numFmt numFmtId="184" formatCode="#,##0&quot; MWh&quot;"/>
    <numFmt numFmtId="185" formatCode="#,##0&quot; ton H2/año&quot;"/>
    <numFmt numFmtId="186" formatCode="#,##0&quot; l/año&quot;"/>
    <numFmt numFmtId="187" formatCode="#,##0.0&quot; l/100km&quot;"/>
    <numFmt numFmtId="188" formatCode="_-* #,##0.0000\ &quot;€&quot;_-;\-* #,##0.0000\ &quot;€&quot;_-;_-* &quot;-&quot;??\ &quot;€&quot;_-;_-@_-"/>
    <numFmt numFmtId="189" formatCode="_-* #,##0.00\ &quot;€&quot;_-;\-* #,##0.00\ &quot;€&quot;_-;_-* &quot;-&quot;?\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6"/>
      <color theme="1"/>
      <name val="Calibri"/>
      <family val="2"/>
      <scheme val="minor"/>
    </font>
    <font>
      <b/>
      <sz val="9"/>
      <color indexed="81"/>
      <name val="Tahoma"/>
      <family val="2"/>
    </font>
    <font>
      <sz val="11"/>
      <name val="Calibri"/>
      <family val="2"/>
      <scheme val="minor"/>
    </font>
    <font>
      <b/>
      <sz val="11"/>
      <name val="Calibri"/>
      <family val="2"/>
      <scheme val="minor"/>
    </font>
    <font>
      <b/>
      <sz val="11"/>
      <color theme="0"/>
      <name val="Calibri"/>
      <family val="2"/>
      <scheme val="minor"/>
    </font>
    <font>
      <b/>
      <sz val="14"/>
      <color theme="1"/>
      <name val="Calibri"/>
      <family val="2"/>
      <scheme val="minor"/>
    </font>
    <font>
      <sz val="10"/>
      <name val="Arial"/>
      <family val="2"/>
    </font>
    <font>
      <b/>
      <sz val="14"/>
      <name val="Arial"/>
      <family val="2"/>
    </font>
    <font>
      <sz val="12"/>
      <color theme="1"/>
      <name val="Calibri"/>
      <family val="2"/>
      <scheme val="minor"/>
    </font>
    <font>
      <b/>
      <sz val="14"/>
      <name val="Calibri"/>
      <family val="2"/>
      <scheme val="minor"/>
    </font>
    <font>
      <u/>
      <sz val="11"/>
      <color theme="10"/>
      <name val="Calibri"/>
      <family val="2"/>
      <scheme val="minor"/>
    </font>
    <font>
      <sz val="11"/>
      <name val="Arial"/>
      <family val="2"/>
    </font>
    <font>
      <sz val="11"/>
      <color rgb="FF000000"/>
      <name val="Arial"/>
      <family val="2"/>
    </font>
    <font>
      <sz val="11"/>
      <color theme="1"/>
      <name val="Arial"/>
      <family val="2"/>
    </font>
    <font>
      <b/>
      <i/>
      <sz val="11"/>
      <color theme="1"/>
      <name val="Calibri"/>
      <family val="2"/>
      <scheme val="minor"/>
    </font>
    <font>
      <u/>
      <sz val="14"/>
      <color theme="10"/>
      <name val="Calibri"/>
      <family val="2"/>
      <scheme val="minor"/>
    </font>
    <font>
      <sz val="11"/>
      <color theme="4"/>
      <name val="Calibri"/>
      <family val="2"/>
      <scheme val="minor"/>
    </font>
    <font>
      <i/>
      <sz val="10"/>
      <color theme="1"/>
      <name val="Calibri"/>
      <family val="2"/>
      <scheme val="minor"/>
    </font>
    <font>
      <i/>
      <sz val="11"/>
      <color theme="6"/>
      <name val="Calibri"/>
      <family val="2"/>
      <scheme val="minor"/>
    </font>
    <font>
      <sz val="9"/>
      <color rgb="FF212529"/>
      <name val="Segoe UI"/>
      <family val="2"/>
    </font>
    <font>
      <sz val="11"/>
      <color theme="0"/>
      <name val="Calibri"/>
      <family val="2"/>
      <scheme val="minor"/>
    </font>
    <font>
      <b/>
      <sz val="10"/>
      <color theme="1"/>
      <name val="Calibri"/>
      <family val="2"/>
      <scheme val="minor"/>
    </font>
    <font>
      <b/>
      <sz val="12"/>
      <color theme="0"/>
      <name val="Calibri"/>
      <family val="2"/>
      <scheme val="minor"/>
    </font>
    <font>
      <b/>
      <sz val="10"/>
      <name val="Calibri"/>
      <family val="2"/>
      <scheme val="minor"/>
    </font>
    <font>
      <b/>
      <u/>
      <sz val="11"/>
      <color theme="1"/>
      <name val="Calibri"/>
      <family val="2"/>
      <scheme val="minor"/>
    </font>
    <font>
      <sz val="8"/>
      <name val="Calibri"/>
      <family val="2"/>
      <scheme val="minor"/>
    </font>
    <font>
      <sz val="9"/>
      <color indexed="81"/>
      <name val="Tahoma"/>
      <family val="2"/>
    </font>
    <font>
      <b/>
      <sz val="11"/>
      <color rgb="FFFF0000"/>
      <name val="Calibri"/>
      <family val="2"/>
      <scheme val="minor"/>
    </font>
    <font>
      <sz val="12"/>
      <color theme="4"/>
      <name val="Calibri"/>
      <family val="2"/>
      <scheme val="minor"/>
    </font>
    <font>
      <b/>
      <sz val="12"/>
      <color theme="1"/>
      <name val="Calibri"/>
      <family val="2"/>
      <scheme val="minor"/>
    </font>
    <font>
      <b/>
      <sz val="20"/>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0000"/>
        <bgColor indexed="64"/>
      </patternFill>
    </fill>
    <fill>
      <patternFill patternType="solid">
        <fgColor theme="6"/>
        <bgColor indexed="64"/>
      </patternFill>
    </fill>
    <fill>
      <patternFill patternType="solid">
        <fgColor theme="6"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theme="2"/>
      </top>
      <bottom style="dotted">
        <color theme="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dotted">
        <color theme="2"/>
      </bottom>
      <diagonal/>
    </border>
    <border>
      <left/>
      <right style="hair">
        <color indexed="64"/>
      </right>
      <top style="dotted">
        <color theme="2"/>
      </top>
      <bottom style="dotted">
        <color theme="2"/>
      </bottom>
      <diagonal/>
    </border>
    <border>
      <left style="hair">
        <color indexed="64"/>
      </left>
      <right style="hair">
        <color indexed="64"/>
      </right>
      <top style="thin">
        <color indexed="64"/>
      </top>
      <bottom style="dotted">
        <color theme="2"/>
      </bottom>
      <diagonal/>
    </border>
    <border>
      <left style="hair">
        <color indexed="64"/>
      </left>
      <right style="hair">
        <color indexed="64"/>
      </right>
      <top style="dotted">
        <color theme="2"/>
      </top>
      <bottom style="dotted">
        <color theme="2"/>
      </bottom>
      <diagonal/>
    </border>
    <border>
      <left style="hair">
        <color indexed="64"/>
      </left>
      <right style="hair">
        <color indexed="64"/>
      </right>
      <top style="dotted">
        <color theme="2"/>
      </top>
      <bottom style="thin">
        <color indexed="64"/>
      </bottom>
      <diagonal/>
    </border>
    <border>
      <left/>
      <right/>
      <top style="dotted">
        <color theme="2"/>
      </top>
      <bottom style="thin">
        <color indexed="64"/>
      </bottom>
      <diagonal/>
    </border>
    <border>
      <left/>
      <right/>
      <top/>
      <bottom style="dotted">
        <color theme="2"/>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tted">
        <color theme="2"/>
      </bottom>
      <diagonal/>
    </border>
    <border>
      <left style="hair">
        <color indexed="64"/>
      </left>
      <right/>
      <top style="dotted">
        <color theme="2"/>
      </top>
      <bottom style="dotted">
        <color theme="2"/>
      </bottom>
      <diagonal/>
    </border>
    <border>
      <left style="hair">
        <color indexed="64"/>
      </left>
      <right/>
      <top style="dotted">
        <color theme="2"/>
      </top>
      <bottom style="thin">
        <color indexed="64"/>
      </bottom>
      <diagonal/>
    </border>
    <border>
      <left/>
      <right style="hair">
        <color indexed="64"/>
      </right>
      <top style="dotted">
        <color theme="2"/>
      </top>
      <bottom style="thin">
        <color indexed="64"/>
      </bottom>
      <diagonal/>
    </border>
    <border>
      <left style="thin">
        <color indexed="64"/>
      </left>
      <right/>
      <top style="thin">
        <color indexed="64"/>
      </top>
      <bottom style="thin">
        <color indexed="64"/>
      </bottom>
      <diagonal/>
    </border>
    <border>
      <left/>
      <right style="hair">
        <color indexed="64"/>
      </right>
      <top style="dotted">
        <color theme="2"/>
      </top>
      <bottom style="hair">
        <color theme="2"/>
      </bottom>
      <diagonal/>
    </border>
    <border>
      <left style="hair">
        <color indexed="64"/>
      </left>
      <right/>
      <top style="dotted">
        <color theme="2"/>
      </top>
      <bottom style="hair">
        <color theme="2"/>
      </bottom>
      <diagonal/>
    </border>
    <border>
      <left/>
      <right/>
      <top style="dotted">
        <color theme="2"/>
      </top>
      <bottom style="hair">
        <color theme="2"/>
      </bottom>
      <diagonal/>
    </border>
    <border>
      <left/>
      <right/>
      <top style="hair">
        <color theme="2"/>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theme="2"/>
      </top>
      <bottom style="hair">
        <color theme="2"/>
      </bottom>
      <diagonal/>
    </border>
    <border>
      <left/>
      <right style="hair">
        <color auto="1"/>
      </right>
      <top style="hair">
        <color theme="2"/>
      </top>
      <bottom style="thin">
        <color indexed="64"/>
      </bottom>
      <diagonal/>
    </border>
    <border>
      <left style="hair">
        <color auto="1"/>
      </left>
      <right style="hair">
        <color auto="1"/>
      </right>
      <top style="hair">
        <color theme="2"/>
      </top>
      <bottom style="thin">
        <color indexed="64"/>
      </bottom>
      <diagonal/>
    </border>
    <border>
      <left style="hair">
        <color auto="1"/>
      </left>
      <right/>
      <top style="hair">
        <color theme="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thin">
        <color auto="1"/>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dotted">
        <color theme="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dotted">
        <color theme="2"/>
      </top>
      <bottom/>
      <diagonal/>
    </border>
    <border>
      <left style="thin">
        <color theme="2"/>
      </left>
      <right style="thin">
        <color theme="2"/>
      </right>
      <top style="thin">
        <color indexed="64"/>
      </top>
      <bottom style="thin">
        <color indexed="64"/>
      </bottom>
      <diagonal/>
    </border>
    <border>
      <left style="thin">
        <color theme="2"/>
      </left>
      <right style="thin">
        <color theme="2"/>
      </right>
      <top style="thin">
        <color indexed="64"/>
      </top>
      <bottom style="thin">
        <color theme="2"/>
      </bottom>
      <diagonal/>
    </border>
    <border>
      <left style="thin">
        <color theme="2"/>
      </left>
      <right style="thin">
        <color theme="2"/>
      </right>
      <top style="thin">
        <color theme="2"/>
      </top>
      <bottom style="thin">
        <color indexed="64"/>
      </bottom>
      <diagonal/>
    </border>
    <border>
      <left style="thin">
        <color indexed="64"/>
      </left>
      <right style="thin">
        <color theme="2"/>
      </right>
      <top style="thin">
        <color indexed="64"/>
      </top>
      <bottom style="thin">
        <color indexed="64"/>
      </bottom>
      <diagonal/>
    </border>
    <border>
      <left style="thin">
        <color theme="2"/>
      </left>
      <right style="thin">
        <color indexed="64"/>
      </right>
      <top style="thin">
        <color indexed="64"/>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right style="thin">
        <color theme="2"/>
      </right>
      <top style="thin">
        <color indexed="64"/>
      </top>
      <bottom style="thin">
        <color theme="2"/>
      </bottom>
      <diagonal/>
    </border>
    <border>
      <left/>
      <right style="thin">
        <color theme="2"/>
      </right>
      <top style="thin">
        <color theme="2"/>
      </top>
      <bottom style="thin">
        <color indexed="64"/>
      </bottom>
      <diagonal/>
    </border>
    <border>
      <left/>
      <right style="thin">
        <color theme="2"/>
      </right>
      <top style="thin">
        <color indexed="64"/>
      </top>
      <bottom style="thin">
        <color indexed="64"/>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indexed="64"/>
      </right>
      <top style="thin">
        <color theme="2"/>
      </top>
      <bottom/>
      <diagonal/>
    </border>
    <border>
      <left/>
      <right style="thin">
        <color theme="2"/>
      </right>
      <top style="thin">
        <color theme="2"/>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right style="medium">
        <color indexed="64"/>
      </right>
      <top style="medium">
        <color indexed="64"/>
      </top>
      <bottom style="medium">
        <color indexed="64"/>
      </bottom>
      <diagonal/>
    </border>
    <border>
      <left style="hair">
        <color auto="1"/>
      </left>
      <right/>
      <top/>
      <bottom style="thin">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style="hair">
        <color auto="1"/>
      </left>
      <right style="hair">
        <color auto="1"/>
      </right>
      <top style="thin">
        <color indexed="64"/>
      </top>
      <bottom style="hair">
        <color theme="2"/>
      </bottom>
      <diagonal/>
    </border>
    <border>
      <left style="hair">
        <color auto="1"/>
      </left>
      <right/>
      <top style="thin">
        <color indexed="64"/>
      </top>
      <bottom style="hair">
        <color theme="2"/>
      </bottom>
      <diagonal/>
    </border>
    <border>
      <left style="hair">
        <color auto="1"/>
      </left>
      <right style="hair">
        <color auto="1"/>
      </right>
      <top style="hair">
        <color theme="2"/>
      </top>
      <bottom style="hair">
        <color theme="2"/>
      </bottom>
      <diagonal/>
    </border>
    <border>
      <left/>
      <right/>
      <top style="dotted">
        <color theme="2"/>
      </top>
      <bottom/>
      <diagonal/>
    </border>
    <border>
      <left style="hair">
        <color indexed="64"/>
      </left>
      <right/>
      <top style="dotted">
        <color theme="2"/>
      </top>
      <bottom/>
      <diagonal/>
    </border>
    <border>
      <left style="hair">
        <color indexed="64"/>
      </left>
      <right style="hair">
        <color indexed="64"/>
      </right>
      <top style="thin">
        <color indexed="64"/>
      </top>
      <bottom/>
      <diagonal/>
    </border>
    <border>
      <left style="hair">
        <color indexed="64"/>
      </left>
      <right style="hair">
        <color indexed="64"/>
      </right>
      <top/>
      <bottom style="dotted">
        <color theme="2"/>
      </bottom>
      <diagonal/>
    </border>
    <border>
      <left/>
      <right style="hair">
        <color indexed="64"/>
      </right>
      <top/>
      <bottom style="dotted">
        <color theme="2"/>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dotted">
        <color theme="2"/>
      </bottom>
      <diagonal/>
    </border>
    <border>
      <left style="thin">
        <color indexed="64"/>
      </left>
      <right style="thin">
        <color indexed="64"/>
      </right>
      <top/>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indexed="64"/>
      </top>
      <bottom style="dotted">
        <color theme="2"/>
      </bottom>
      <diagonal/>
    </border>
    <border>
      <left style="thin">
        <color indexed="64"/>
      </left>
      <right style="thin">
        <color indexed="64"/>
      </right>
      <top style="dotted">
        <color theme="2"/>
      </top>
      <bottom style="dotted">
        <color theme="2"/>
      </bottom>
      <diagonal/>
    </border>
    <border>
      <left/>
      <right/>
      <top style="hair">
        <color theme="2"/>
      </top>
      <bottom style="hair">
        <color theme="2"/>
      </bottom>
      <diagonal/>
    </border>
    <border>
      <left style="dotted">
        <color indexed="64"/>
      </left>
      <right/>
      <top style="hair">
        <color theme="2"/>
      </top>
      <bottom style="thin">
        <color indexed="64"/>
      </bottom>
      <diagonal/>
    </border>
    <border>
      <left style="dotted">
        <color indexed="64"/>
      </left>
      <right style="hair">
        <color auto="1"/>
      </right>
      <top style="thin">
        <color indexed="64"/>
      </top>
      <bottom style="hair">
        <color theme="2"/>
      </bottom>
      <diagonal/>
    </border>
    <border>
      <left style="dotted">
        <color indexed="64"/>
      </left>
      <right style="hair">
        <color auto="1"/>
      </right>
      <top style="hair">
        <color theme="2"/>
      </top>
      <bottom style="hair">
        <color theme="2"/>
      </bottom>
      <diagonal/>
    </border>
    <border>
      <left style="hair">
        <color auto="1"/>
      </left>
      <right style="dotted">
        <color indexed="64"/>
      </right>
      <top style="hair">
        <color theme="2"/>
      </top>
      <bottom style="hair">
        <color theme="2"/>
      </bottom>
      <diagonal/>
    </border>
    <border>
      <left style="dotted">
        <color indexed="64"/>
      </left>
      <right style="hair">
        <color auto="1"/>
      </right>
      <top style="hair">
        <color theme="2"/>
      </top>
      <bottom style="thin">
        <color indexed="64"/>
      </bottom>
      <diagonal/>
    </border>
    <border>
      <left style="hair">
        <color auto="1"/>
      </left>
      <right style="thin">
        <color indexed="64"/>
      </right>
      <top style="thin">
        <color indexed="64"/>
      </top>
      <bottom style="hair">
        <color theme="2"/>
      </bottom>
      <diagonal/>
    </border>
    <border>
      <left style="hair">
        <color auto="1"/>
      </left>
      <right style="thin">
        <color indexed="64"/>
      </right>
      <top style="hair">
        <color theme="2"/>
      </top>
      <bottom style="hair">
        <color theme="2"/>
      </bottom>
      <diagonal/>
    </border>
    <border>
      <left style="hair">
        <color auto="1"/>
      </left>
      <right style="thin">
        <color indexed="64"/>
      </right>
      <top style="hair">
        <color theme="2"/>
      </top>
      <bottom style="thin">
        <color indexed="64"/>
      </bottom>
      <diagonal/>
    </border>
    <border>
      <left style="hair">
        <color auto="1"/>
      </left>
      <right style="dotted">
        <color indexed="64"/>
      </right>
      <top style="thin">
        <color indexed="64"/>
      </top>
      <bottom style="hair">
        <color theme="2"/>
      </bottom>
      <diagonal/>
    </border>
    <border>
      <left style="double">
        <color indexed="64"/>
      </left>
      <right/>
      <top/>
      <bottom/>
      <diagonal/>
    </border>
    <border>
      <left style="medium">
        <color indexed="64"/>
      </left>
      <right/>
      <top style="medium">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1" fillId="0" borderId="0"/>
    <xf numFmtId="0" fontId="15" fillId="0" borderId="0" applyNumberFormat="0" applyFill="0" applyBorder="0" applyAlignment="0" applyProtection="0"/>
  </cellStyleXfs>
  <cellXfs count="612">
    <xf numFmtId="0" fontId="0" fillId="0" borderId="0" xfId="0"/>
    <xf numFmtId="0" fontId="3" fillId="0" borderId="0" xfId="0" applyFont="1"/>
    <xf numFmtId="0" fontId="2" fillId="0" borderId="0" xfId="0" applyFont="1"/>
    <xf numFmtId="0" fontId="2" fillId="0" borderId="3" xfId="0" applyFont="1" applyBorder="1"/>
    <xf numFmtId="0" fontId="0" fillId="0" borderId="3" xfId="0" applyBorder="1"/>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vertical="center" wrapText="1"/>
    </xf>
    <xf numFmtId="0" fontId="2" fillId="0" borderId="3" xfId="0" applyFont="1" applyBorder="1" applyAlignment="1">
      <alignment vertical="center"/>
    </xf>
    <xf numFmtId="0" fontId="0" fillId="0" borderId="3" xfId="0" applyBorder="1" applyAlignment="1">
      <alignment vertical="center"/>
    </xf>
    <xf numFmtId="0" fontId="0" fillId="0" borderId="0" xfId="0" applyAlignment="1">
      <alignment vertical="center" wrapText="1"/>
    </xf>
    <xf numFmtId="0" fontId="3" fillId="0" borderId="0" xfId="0" applyFont="1" applyAlignment="1">
      <alignment horizontal="left" vertical="center" indent="2"/>
    </xf>
    <xf numFmtId="0" fontId="2" fillId="0" borderId="0" xfId="0" applyFont="1" applyAlignment="1">
      <alignment horizontal="left" vertical="center"/>
    </xf>
    <xf numFmtId="0" fontId="3" fillId="0" borderId="2" xfId="0" applyFont="1" applyBorder="1" applyAlignment="1">
      <alignment horizontal="left" vertical="center" indent="2"/>
    </xf>
    <xf numFmtId="0" fontId="2" fillId="0" borderId="2" xfId="0" applyFont="1" applyBorder="1" applyAlignment="1">
      <alignment horizontal="right" vertical="center"/>
    </xf>
    <xf numFmtId="0" fontId="0" fillId="0" borderId="2" xfId="0" applyBorder="1" applyAlignment="1">
      <alignment vertical="center"/>
    </xf>
    <xf numFmtId="44" fontId="3" fillId="0" borderId="2" xfId="0" applyNumberFormat="1" applyFon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center" indent="1"/>
    </xf>
    <xf numFmtId="44" fontId="2" fillId="0" borderId="0" xfId="0" applyNumberFormat="1" applyFont="1" applyAlignment="1">
      <alignment vertical="center"/>
    </xf>
    <xf numFmtId="0" fontId="0" fillId="2" borderId="5" xfId="0" applyFill="1" applyBorder="1" applyAlignment="1">
      <alignment vertical="center" wrapText="1"/>
    </xf>
    <xf numFmtId="0" fontId="4" fillId="4" borderId="0" xfId="0" applyFont="1" applyFill="1" applyAlignment="1">
      <alignment horizontal="centerContinuous" vertical="center"/>
    </xf>
    <xf numFmtId="0" fontId="5" fillId="4" borderId="0" xfId="0" applyFont="1" applyFill="1" applyAlignment="1">
      <alignment horizontal="centerContinuous" vertical="center"/>
    </xf>
    <xf numFmtId="0" fontId="2" fillId="0" borderId="3" xfId="0" applyFont="1" applyBorder="1" applyAlignment="1">
      <alignment horizontal="right" vertical="center" indent="1"/>
    </xf>
    <xf numFmtId="0" fontId="2" fillId="2" borderId="19" xfId="0" applyFont="1" applyFill="1" applyBorder="1" applyAlignment="1">
      <alignment horizontal="left" vertical="center"/>
    </xf>
    <xf numFmtId="0" fontId="2" fillId="2" borderId="24" xfId="0" applyFont="1" applyFill="1" applyBorder="1" applyAlignment="1">
      <alignment horizontal="left" vertical="center" indent="1"/>
    </xf>
    <xf numFmtId="0" fontId="3" fillId="0" borderId="0" xfId="0" applyFont="1" applyAlignment="1">
      <alignment horizontal="left" indent="1"/>
    </xf>
    <xf numFmtId="0" fontId="3" fillId="0" borderId="0" xfId="0" applyFont="1" applyAlignment="1">
      <alignment horizontal="center"/>
    </xf>
    <xf numFmtId="4" fontId="0" fillId="0" borderId="0" xfId="0" applyNumberFormat="1"/>
    <xf numFmtId="0" fontId="2" fillId="5" borderId="19" xfId="0" applyFont="1" applyFill="1" applyBorder="1"/>
    <xf numFmtId="0" fontId="0" fillId="5" borderId="5" xfId="0" applyFill="1" applyBorder="1"/>
    <xf numFmtId="0" fontId="0" fillId="6" borderId="3" xfId="0" applyFill="1" applyBorder="1"/>
    <xf numFmtId="4" fontId="2" fillId="2" borderId="0" xfId="0" applyNumberFormat="1" applyFont="1" applyFill="1"/>
    <xf numFmtId="0" fontId="3" fillId="0" borderId="3" xfId="0" applyFont="1" applyBorder="1" applyAlignment="1">
      <alignment horizontal="center"/>
    </xf>
    <xf numFmtId="4" fontId="2" fillId="2" borderId="3" xfId="0" applyNumberFormat="1" applyFont="1" applyFill="1" applyBorder="1"/>
    <xf numFmtId="4" fontId="0" fillId="2" borderId="3" xfId="0" applyNumberFormat="1" applyFill="1" applyBorder="1"/>
    <xf numFmtId="4" fontId="3" fillId="2" borderId="0" xfId="0" applyNumberFormat="1" applyFont="1" applyFill="1"/>
    <xf numFmtId="1" fontId="2" fillId="7" borderId="0" xfId="0" applyNumberFormat="1" applyFont="1" applyFill="1" applyAlignment="1">
      <alignment horizontal="center"/>
    </xf>
    <xf numFmtId="0" fontId="2" fillId="7" borderId="0" xfId="0" applyFont="1" applyFill="1" applyAlignment="1">
      <alignment horizontal="center"/>
    </xf>
    <xf numFmtId="0" fontId="0" fillId="9" borderId="3" xfId="0" applyFill="1" applyBorder="1"/>
    <xf numFmtId="4" fontId="2" fillId="0" borderId="0" xfId="0" applyNumberFormat="1" applyFont="1"/>
    <xf numFmtId="4" fontId="3" fillId="0" borderId="0" xfId="0" applyNumberFormat="1" applyFont="1"/>
    <xf numFmtId="0" fontId="2" fillId="0" borderId="0" xfId="0" applyFont="1" applyAlignment="1">
      <alignment horizontal="left" vertical="center" indent="1"/>
    </xf>
    <xf numFmtId="0" fontId="2" fillId="0" borderId="3" xfId="0" applyFont="1" applyBorder="1" applyAlignment="1">
      <alignment horizontal="center" vertical="center"/>
    </xf>
    <xf numFmtId="0" fontId="7" fillId="8" borderId="0" xfId="0" applyFont="1" applyFill="1"/>
    <xf numFmtId="0" fontId="7" fillId="0" borderId="0" xfId="0" applyFont="1" applyAlignment="1">
      <alignment vertical="center"/>
    </xf>
    <xf numFmtId="0" fontId="2" fillId="0" borderId="3" xfId="0" applyFont="1" applyBorder="1" applyAlignment="1">
      <alignment vertical="center" wrapText="1"/>
    </xf>
    <xf numFmtId="0" fontId="2" fillId="0" borderId="3" xfId="0" applyFont="1" applyBorder="1" applyAlignment="1">
      <alignment wrapText="1"/>
    </xf>
    <xf numFmtId="0" fontId="2" fillId="0" borderId="3" xfId="0" applyFont="1" applyBorder="1" applyAlignment="1">
      <alignment horizontal="right" wrapText="1"/>
    </xf>
    <xf numFmtId="0" fontId="2" fillId="0" borderId="0" xfId="0" applyFont="1" applyAlignment="1">
      <alignment horizontal="centerContinuous" vertical="center"/>
    </xf>
    <xf numFmtId="44" fontId="2" fillId="2" borderId="32" xfId="0" applyNumberFormat="1" applyFont="1" applyFill="1" applyBorder="1" applyAlignment="1">
      <alignment vertical="center"/>
    </xf>
    <xf numFmtId="0" fontId="7" fillId="2" borderId="5" xfId="0" applyFont="1" applyFill="1" applyBorder="1" applyAlignment="1">
      <alignment vertical="center"/>
    </xf>
    <xf numFmtId="0" fontId="0" fillId="0" borderId="1" xfId="0" applyBorder="1"/>
    <xf numFmtId="0" fontId="2" fillId="0" borderId="1" xfId="0" applyFont="1" applyBorder="1"/>
    <xf numFmtId="0" fontId="10" fillId="0" borderId="0" xfId="0" applyFont="1"/>
    <xf numFmtId="0" fontId="12" fillId="0" borderId="0" xfId="4" applyFont="1"/>
    <xf numFmtId="0" fontId="12" fillId="3" borderId="0" xfId="4" applyFont="1" applyFill="1"/>
    <xf numFmtId="0" fontId="11" fillId="0" borderId="0" xfId="4"/>
    <xf numFmtId="0" fontId="0" fillId="0" borderId="3" xfId="0" applyBorder="1" applyAlignment="1">
      <alignment horizontal="center" vertical="center" wrapText="1"/>
    </xf>
    <xf numFmtId="0" fontId="0" fillId="0" borderId="19" xfId="0" applyBorder="1"/>
    <xf numFmtId="0" fontId="5" fillId="0" borderId="0" xfId="0" applyFont="1" applyAlignment="1">
      <alignment horizontal="centerContinuous" vertical="center"/>
    </xf>
    <xf numFmtId="0" fontId="0" fillId="0" borderId="0" xfId="0" applyAlignment="1">
      <alignment horizontal="center"/>
    </xf>
    <xf numFmtId="0" fontId="2" fillId="2" borderId="1" xfId="0" applyFont="1" applyFill="1" applyBorder="1"/>
    <xf numFmtId="0" fontId="2" fillId="2" borderId="1" xfId="0" applyFont="1" applyFill="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0" fillId="0" borderId="1" xfId="0" applyBorder="1" applyAlignment="1">
      <alignment vertical="center"/>
    </xf>
    <xf numFmtId="4" fontId="0" fillId="0" borderId="1" xfId="0" applyNumberFormat="1" applyBorder="1" applyAlignment="1">
      <alignment horizontal="center"/>
    </xf>
    <xf numFmtId="0" fontId="2" fillId="6" borderId="0" xfId="0" applyFont="1" applyFill="1"/>
    <xf numFmtId="0" fontId="0" fillId="6" borderId="0" xfId="0" applyFill="1"/>
    <xf numFmtId="0" fontId="0" fillId="0" borderId="1" xfId="0" applyBorder="1" applyAlignment="1">
      <alignment wrapText="1"/>
    </xf>
    <xf numFmtId="3" fontId="0" fillId="0" borderId="1" xfId="0" applyNumberFormat="1" applyBorder="1" applyAlignment="1">
      <alignment horizontal="center" vertical="center"/>
    </xf>
    <xf numFmtId="0" fontId="8" fillId="0" borderId="0" xfId="0" applyFont="1" applyAlignment="1">
      <alignment vertical="center"/>
    </xf>
    <xf numFmtId="0" fontId="7" fillId="0" borderId="0" xfId="0" applyFont="1"/>
    <xf numFmtId="3" fontId="0" fillId="0" borderId="0" xfId="0" applyNumberFormat="1" applyAlignment="1">
      <alignment horizontal="center"/>
    </xf>
    <xf numFmtId="0" fontId="15" fillId="0" borderId="0" xfId="5" applyBorder="1"/>
    <xf numFmtId="0" fontId="15" fillId="0" borderId="0" xfId="5" applyBorder="1" applyAlignment="1">
      <alignment horizontal="left"/>
    </xf>
    <xf numFmtId="0" fontId="8"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0" borderId="0" xfId="0" applyFont="1" applyAlignment="1">
      <alignment vertical="center"/>
    </xf>
    <xf numFmtId="0" fontId="0" fillId="0" borderId="1" xfId="0" applyBorder="1" applyAlignment="1">
      <alignment horizontal="center" vertical="center"/>
    </xf>
    <xf numFmtId="170" fontId="0" fillId="2" borderId="0" xfId="0" applyNumberFormat="1" applyFill="1"/>
    <xf numFmtId="170" fontId="2" fillId="2" borderId="3" xfId="0" applyNumberFormat="1" applyFont="1" applyFill="1" applyBorder="1"/>
    <xf numFmtId="170" fontId="0" fillId="2" borderId="3" xfId="0" applyNumberFormat="1" applyFill="1" applyBorder="1"/>
    <xf numFmtId="170" fontId="0" fillId="0" borderId="0" xfId="0" applyNumberFormat="1"/>
    <xf numFmtId="171" fontId="2" fillId="2" borderId="3" xfId="0" applyNumberFormat="1" applyFont="1" applyFill="1" applyBorder="1"/>
    <xf numFmtId="171" fontId="0" fillId="2" borderId="3" xfId="0" applyNumberFormat="1" applyFill="1" applyBorder="1"/>
    <xf numFmtId="171" fontId="0" fillId="2" borderId="0" xfId="0" applyNumberFormat="1" applyFill="1"/>
    <xf numFmtId="171" fontId="0" fillId="0" borderId="0" xfId="0" applyNumberFormat="1"/>
    <xf numFmtId="4" fontId="0" fillId="0" borderId="0" xfId="0" applyNumberFormat="1" applyAlignment="1">
      <alignment horizontal="center"/>
    </xf>
    <xf numFmtId="10" fontId="0" fillId="0" borderId="0" xfId="0" applyNumberFormat="1"/>
    <xf numFmtId="0" fontId="5" fillId="4" borderId="0" xfId="0" applyFont="1" applyFill="1" applyAlignment="1">
      <alignment vertical="center"/>
    </xf>
    <xf numFmtId="0" fontId="7" fillId="0" borderId="1" xfId="0" applyFont="1" applyBorder="1" applyAlignment="1">
      <alignment horizontal="center" vertical="center"/>
    </xf>
    <xf numFmtId="0" fontId="0" fillId="0" borderId="1" xfId="0" applyBorder="1" applyAlignment="1">
      <alignment horizontal="left"/>
    </xf>
    <xf numFmtId="0" fontId="4" fillId="0" borderId="0" xfId="0" applyFont="1" applyAlignment="1">
      <alignment horizontal="centerContinuous" vertical="center"/>
    </xf>
    <xf numFmtId="0" fontId="13" fillId="3" borderId="1" xfId="0" applyFont="1" applyFill="1" applyBorder="1"/>
    <xf numFmtId="0" fontId="12" fillId="0" borderId="0" xfId="4" applyFont="1" applyAlignment="1">
      <alignment horizontal="center"/>
    </xf>
    <xf numFmtId="0" fontId="14" fillId="6" borderId="0" xfId="0" applyFont="1" applyFill="1"/>
    <xf numFmtId="0" fontId="0" fillId="6" borderId="0" xfId="0" applyFill="1" applyAlignment="1">
      <alignment horizontal="center"/>
    </xf>
    <xf numFmtId="0" fontId="10" fillId="6" borderId="0" xfId="0" applyFont="1" applyFill="1"/>
    <xf numFmtId="0" fontId="0" fillId="3" borderId="1" xfId="0" applyFill="1" applyBorder="1" applyAlignment="1" applyProtection="1">
      <alignment horizontal="center"/>
      <protection locked="0"/>
    </xf>
    <xf numFmtId="168" fontId="0" fillId="3" borderId="1" xfId="0" applyNumberFormat="1" applyFill="1" applyBorder="1" applyAlignment="1" applyProtection="1">
      <alignment horizontal="center"/>
      <protection locked="0"/>
    </xf>
    <xf numFmtId="172" fontId="0" fillId="3" borderId="1" xfId="0" applyNumberFormat="1" applyFill="1" applyBorder="1" applyAlignment="1" applyProtection="1">
      <alignment horizontal="center"/>
      <protection locked="0"/>
    </xf>
    <xf numFmtId="0" fontId="0" fillId="3" borderId="38" xfId="0" applyFill="1" applyBorder="1" applyAlignment="1" applyProtection="1">
      <alignment horizontal="center"/>
      <protection locked="0"/>
    </xf>
    <xf numFmtId="168" fontId="0" fillId="3" borderId="38" xfId="0" applyNumberFormat="1" applyFill="1" applyBorder="1" applyAlignment="1" applyProtection="1">
      <alignment horizontal="center"/>
      <protection locked="0"/>
    </xf>
    <xf numFmtId="172" fontId="0" fillId="3" borderId="38" xfId="0" applyNumberFormat="1" applyFill="1" applyBorder="1" applyAlignment="1" applyProtection="1">
      <alignment horizontal="center"/>
      <protection locked="0"/>
    </xf>
    <xf numFmtId="0" fontId="2" fillId="0" borderId="3" xfId="0" applyFont="1" applyBorder="1" applyAlignment="1">
      <alignment horizontal="center" vertical="center" wrapText="1"/>
    </xf>
    <xf numFmtId="0" fontId="2" fillId="0" borderId="3" xfId="0" applyFont="1" applyBorder="1" applyAlignment="1">
      <alignment horizontal="center" wrapText="1"/>
    </xf>
    <xf numFmtId="0" fontId="0" fillId="3" borderId="19" xfId="0" applyFill="1" applyBorder="1" applyAlignment="1" applyProtection="1">
      <alignment horizontal="center"/>
      <protection locked="0"/>
    </xf>
    <xf numFmtId="169" fontId="0" fillId="3" borderId="1" xfId="0" applyNumberFormat="1" applyFill="1" applyBorder="1" applyAlignment="1" applyProtection="1">
      <alignment horizontal="center"/>
      <protection locked="0"/>
    </xf>
    <xf numFmtId="49" fontId="0" fillId="3" borderId="19" xfId="0" applyNumberFormat="1" applyFill="1" applyBorder="1" applyAlignment="1" applyProtection="1">
      <alignment horizontal="center"/>
      <protection locked="0"/>
    </xf>
    <xf numFmtId="0" fontId="19" fillId="0" borderId="1" xfId="0" applyFont="1" applyBorder="1" applyAlignment="1">
      <alignment horizontal="center"/>
    </xf>
    <xf numFmtId="0" fontId="3" fillId="0" borderId="1" xfId="0" applyFont="1" applyBorder="1" applyAlignment="1">
      <alignment horizontal="center"/>
    </xf>
    <xf numFmtId="0" fontId="5" fillId="0" borderId="0" xfId="0" applyFont="1" applyAlignment="1">
      <alignment horizontal="left" vertical="center"/>
    </xf>
    <xf numFmtId="0" fontId="5" fillId="0" borderId="0" xfId="0" applyFont="1" applyAlignment="1">
      <alignment horizontal="center" vertical="center"/>
    </xf>
    <xf numFmtId="0" fontId="4" fillId="6" borderId="0" xfId="0" applyFont="1" applyFill="1" applyAlignment="1">
      <alignment horizontal="centerContinuous" vertical="center"/>
    </xf>
    <xf numFmtId="0" fontId="5" fillId="6" borderId="0" xfId="0" applyFont="1" applyFill="1" applyAlignment="1">
      <alignment horizontal="centerContinuous" vertical="center"/>
    </xf>
    <xf numFmtId="0" fontId="15" fillId="0" borderId="0" xfId="5" applyAlignment="1">
      <alignment horizontal="centerContinuous" vertical="center"/>
    </xf>
    <xf numFmtId="0" fontId="20" fillId="0" borderId="0" xfId="5" applyFont="1" applyAlignment="1">
      <alignment horizontal="left" vertical="center"/>
    </xf>
    <xf numFmtId="0" fontId="5" fillId="0" borderId="0" xfId="0" applyFont="1" applyAlignment="1">
      <alignment vertical="center" wrapText="1"/>
    </xf>
    <xf numFmtId="0" fontId="4" fillId="4" borderId="0" xfId="0" applyFont="1" applyFill="1" applyAlignment="1">
      <alignment horizontal="centerContinuous"/>
    </xf>
    <xf numFmtId="0" fontId="0" fillId="4" borderId="0" xfId="0" applyFill="1" applyAlignment="1">
      <alignment horizontal="centerContinuous"/>
    </xf>
    <xf numFmtId="0" fontId="2" fillId="6" borderId="0" xfId="0" applyFont="1" applyFill="1" applyAlignment="1">
      <alignment horizontal="center"/>
    </xf>
    <xf numFmtId="0" fontId="21" fillId="0" borderId="1" xfId="0" applyFont="1" applyBorder="1"/>
    <xf numFmtId="4" fontId="0" fillId="0" borderId="1" xfId="0" applyNumberFormat="1" applyBorder="1"/>
    <xf numFmtId="2" fontId="21" fillId="0" borderId="1" xfId="0" applyNumberFormat="1" applyFont="1" applyBorder="1"/>
    <xf numFmtId="171" fontId="21" fillId="0" borderId="1" xfId="0" applyNumberFormat="1" applyFont="1" applyBorder="1"/>
    <xf numFmtId="0" fontId="2" fillId="0" borderId="1" xfId="0" applyFont="1" applyBorder="1" applyAlignment="1">
      <alignment horizontal="center"/>
    </xf>
    <xf numFmtId="171" fontId="8" fillId="0" borderId="1" xfId="0" applyNumberFormat="1" applyFont="1" applyBorder="1"/>
    <xf numFmtId="3" fontId="21" fillId="0" borderId="1" xfId="0" applyNumberFormat="1" applyFont="1" applyBorder="1"/>
    <xf numFmtId="9" fontId="21" fillId="0" borderId="1" xfId="0" applyNumberFormat="1" applyFont="1" applyBorder="1"/>
    <xf numFmtId="9" fontId="21" fillId="0" borderId="0" xfId="0" applyNumberFormat="1" applyFont="1"/>
    <xf numFmtId="171" fontId="2" fillId="0" borderId="1" xfId="0" applyNumberFormat="1" applyFont="1" applyBorder="1"/>
    <xf numFmtId="171" fontId="0" fillId="0" borderId="1" xfId="0" applyNumberFormat="1" applyBorder="1"/>
    <xf numFmtId="0" fontId="2" fillId="6" borderId="3" xfId="0" applyFont="1" applyFill="1" applyBorder="1" applyAlignment="1">
      <alignment vertical="center" wrapText="1"/>
    </xf>
    <xf numFmtId="0" fontId="0" fillId="0" borderId="0" xfId="0" applyAlignment="1">
      <alignment horizontal="center" vertical="center" wrapText="1"/>
    </xf>
    <xf numFmtId="171" fontId="2" fillId="6" borderId="1" xfId="0" applyNumberFormat="1" applyFont="1" applyFill="1" applyBorder="1" applyAlignment="1">
      <alignment horizontal="center"/>
    </xf>
    <xf numFmtId="171" fontId="2" fillId="6" borderId="1" xfId="0" applyNumberFormat="1" applyFont="1" applyFill="1" applyBorder="1"/>
    <xf numFmtId="3" fontId="0" fillId="0" borderId="1" xfId="0" applyNumberFormat="1" applyBorder="1"/>
    <xf numFmtId="0" fontId="2" fillId="6" borderId="3" xfId="0" applyFont="1" applyFill="1" applyBorder="1"/>
    <xf numFmtId="0" fontId="2" fillId="0" borderId="1" xfId="0" applyFont="1" applyBorder="1" applyAlignment="1">
      <alignment horizontal="right"/>
    </xf>
    <xf numFmtId="43" fontId="2" fillId="0" borderId="1" xfId="0" applyNumberFormat="1" applyFont="1" applyBorder="1"/>
    <xf numFmtId="0" fontId="22" fillId="0" borderId="1" xfId="0" applyFont="1" applyBorder="1" applyAlignment="1">
      <alignment horizontal="right"/>
    </xf>
    <xf numFmtId="43" fontId="22" fillId="0" borderId="1" xfId="0" applyNumberFormat="1" applyFont="1" applyBorder="1"/>
    <xf numFmtId="9" fontId="0" fillId="0" borderId="1" xfId="0" applyNumberFormat="1" applyBorder="1"/>
    <xf numFmtId="43" fontId="2" fillId="0" borderId="1" xfId="3" applyFont="1" applyBorder="1"/>
    <xf numFmtId="43" fontId="21" fillId="0" borderId="1" xfId="3" applyFont="1" applyBorder="1"/>
    <xf numFmtId="0" fontId="23" fillId="0" borderId="0" xfId="0" applyFont="1"/>
    <xf numFmtId="164" fontId="23" fillId="0" borderId="0" xfId="0" applyNumberFormat="1" applyFont="1"/>
    <xf numFmtId="43" fontId="0" fillId="0" borderId="1" xfId="3" applyFont="1" applyBorder="1"/>
    <xf numFmtId="164" fontId="0" fillId="0" borderId="1" xfId="0" applyNumberFormat="1" applyBorder="1"/>
    <xf numFmtId="164" fontId="2" fillId="0" borderId="1" xfId="0" applyNumberFormat="1" applyFont="1" applyBorder="1"/>
    <xf numFmtId="0" fontId="15" fillId="0" borderId="0" xfId="5"/>
    <xf numFmtId="0" fontId="24" fillId="0" borderId="0" xfId="0" applyFont="1"/>
    <xf numFmtId="43" fontId="23" fillId="0" borderId="0" xfId="3" applyFont="1"/>
    <xf numFmtId="43" fontId="2" fillId="0" borderId="0" xfId="3" applyFont="1" applyBorder="1"/>
    <xf numFmtId="0" fontId="0" fillId="8" borderId="0" xfId="0" applyFill="1" applyAlignment="1">
      <alignment vertical="top" wrapText="1"/>
    </xf>
    <xf numFmtId="165" fontId="3" fillId="0" borderId="0" xfId="0" applyNumberFormat="1" applyFont="1" applyAlignment="1">
      <alignment horizontal="right" vertical="center"/>
    </xf>
    <xf numFmtId="165" fontId="0" fillId="0" borderId="0" xfId="0" applyNumberFormat="1" applyAlignment="1">
      <alignment vertical="center"/>
    </xf>
    <xf numFmtId="0" fontId="2" fillId="0" borderId="39" xfId="0" applyFont="1" applyBorder="1" applyAlignment="1">
      <alignment vertical="center" wrapText="1"/>
    </xf>
    <xf numFmtId="0" fontId="0" fillId="0" borderId="39"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9" fillId="11" borderId="49" xfId="0" applyFont="1" applyFill="1" applyBorder="1" applyAlignment="1">
      <alignment vertical="center" wrapText="1"/>
    </xf>
    <xf numFmtId="0" fontId="9" fillId="11" borderId="40" xfId="0" applyFont="1" applyFill="1" applyBorder="1" applyAlignment="1">
      <alignment vertical="center" wrapText="1"/>
    </xf>
    <xf numFmtId="0" fontId="9" fillId="11" borderId="45" xfId="0" applyFont="1" applyFill="1" applyBorder="1" applyAlignment="1">
      <alignment vertical="center" wrapText="1"/>
    </xf>
    <xf numFmtId="173" fontId="0" fillId="0" borderId="0" xfId="0" applyNumberFormat="1"/>
    <xf numFmtId="0" fontId="0" fillId="12" borderId="0" xfId="0" applyFill="1"/>
    <xf numFmtId="0" fontId="8" fillId="0" borderId="0" xfId="0" applyFont="1" applyAlignment="1">
      <alignment horizontal="left"/>
    </xf>
    <xf numFmtId="0" fontId="8" fillId="0" borderId="0" xfId="0" applyFont="1" applyAlignment="1">
      <alignment horizontal="center" vertical="center"/>
    </xf>
    <xf numFmtId="174" fontId="8" fillId="0" borderId="0" xfId="0" applyNumberFormat="1" applyFont="1" applyAlignment="1">
      <alignment horizontal="center" vertical="center"/>
    </xf>
    <xf numFmtId="175" fontId="8" fillId="0" borderId="0" xfId="0" applyNumberFormat="1" applyFont="1" applyAlignment="1">
      <alignment horizontal="center" vertical="center"/>
    </xf>
    <xf numFmtId="0" fontId="0" fillId="2" borderId="19" xfId="0" applyFill="1" applyBorder="1" applyAlignment="1">
      <alignment horizontal="center" vertical="center"/>
    </xf>
    <xf numFmtId="0" fontId="19" fillId="0" borderId="0" xfId="0" applyFont="1"/>
    <xf numFmtId="0" fontId="29" fillId="0" borderId="0" xfId="0" applyFont="1"/>
    <xf numFmtId="0" fontId="0" fillId="0" borderId="1" xfId="0" applyBorder="1" applyAlignment="1">
      <alignment vertical="center" wrapText="1"/>
    </xf>
    <xf numFmtId="177" fontId="0" fillId="2" borderId="1" xfId="0" applyNumberFormat="1" applyFill="1" applyBorder="1" applyAlignment="1">
      <alignment horizontal="center" vertical="center"/>
    </xf>
    <xf numFmtId="178" fontId="0" fillId="2" borderId="1" xfId="0" applyNumberFormat="1" applyFill="1" applyBorder="1" applyAlignment="1">
      <alignment horizontal="center" vertical="center"/>
    </xf>
    <xf numFmtId="0" fontId="0" fillId="0" borderId="0" xfId="0" applyAlignment="1">
      <alignment horizontal="left" indent="1"/>
    </xf>
    <xf numFmtId="166" fontId="8" fillId="0" borderId="57" xfId="0" applyNumberFormat="1" applyFont="1" applyBorder="1" applyAlignment="1">
      <alignment horizontal="right"/>
    </xf>
    <xf numFmtId="0" fontId="0" fillId="0" borderId="24" xfId="0" applyBorder="1"/>
    <xf numFmtId="49" fontId="0" fillId="0" borderId="0" xfId="0" applyNumberFormat="1" applyAlignment="1" applyProtection="1">
      <alignment horizontal="center"/>
      <protection locked="0"/>
    </xf>
    <xf numFmtId="169" fontId="0" fillId="0" borderId="0" xfId="0" applyNumberFormat="1" applyAlignment="1" applyProtection="1">
      <alignment horizontal="center"/>
      <protection locked="0"/>
    </xf>
    <xf numFmtId="0" fontId="26" fillId="0" borderId="0" xfId="0" applyFont="1" applyAlignment="1">
      <alignment horizontal="center" vertical="center" wrapText="1"/>
    </xf>
    <xf numFmtId="0" fontId="2" fillId="2" borderId="19" xfId="0" applyFont="1" applyFill="1" applyBorder="1"/>
    <xf numFmtId="0" fontId="0" fillId="0" borderId="36" xfId="0" applyBorder="1"/>
    <xf numFmtId="0" fontId="2" fillId="0" borderId="3" xfId="0" applyFont="1" applyBorder="1" applyAlignment="1">
      <alignment horizontal="right" vertical="center" wrapText="1"/>
    </xf>
    <xf numFmtId="44" fontId="3"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5" fillId="0" borderId="0" xfId="0" applyFont="1"/>
    <xf numFmtId="0" fontId="32" fillId="0" borderId="0" xfId="0" applyFont="1" applyAlignment="1">
      <alignment vertical="center"/>
    </xf>
    <xf numFmtId="0" fontId="0" fillId="0" borderId="0" xfId="0" applyAlignment="1">
      <alignment horizontal="left" indent="2"/>
    </xf>
    <xf numFmtId="0" fontId="2" fillId="9" borderId="19" xfId="0" applyFont="1" applyFill="1" applyBorder="1" applyAlignment="1">
      <alignment horizontal="centerContinuous"/>
    </xf>
    <xf numFmtId="0" fontId="0" fillId="9" borderId="5" xfId="0" applyFill="1" applyBorder="1" applyAlignment="1">
      <alignment horizontal="centerContinuous"/>
    </xf>
    <xf numFmtId="0" fontId="0" fillId="9" borderId="6" xfId="0" applyFill="1" applyBorder="1" applyAlignment="1">
      <alignment horizontal="centerContinuous"/>
    </xf>
    <xf numFmtId="0" fontId="2" fillId="0" borderId="0" xfId="0" applyFont="1" applyAlignment="1">
      <alignment horizontal="left" indent="1"/>
    </xf>
    <xf numFmtId="0" fontId="0" fillId="16" borderId="19" xfId="0" applyFill="1" applyBorder="1" applyAlignment="1">
      <alignment horizontal="centerContinuous" vertical="center"/>
    </xf>
    <xf numFmtId="0" fontId="0" fillId="16" borderId="6" xfId="0" applyFill="1" applyBorder="1" applyAlignment="1">
      <alignment horizontal="centerContinuous" vertical="center"/>
    </xf>
    <xf numFmtId="0" fontId="2" fillId="2" borderId="65" xfId="0" applyFont="1" applyFill="1" applyBorder="1" applyAlignment="1">
      <alignment horizontal="center"/>
    </xf>
    <xf numFmtId="0" fontId="2" fillId="2" borderId="62" xfId="0" applyFont="1" applyFill="1" applyBorder="1" applyAlignment="1">
      <alignment horizontal="center"/>
    </xf>
    <xf numFmtId="0" fontId="2" fillId="2" borderId="66" xfId="0" applyFont="1" applyFill="1" applyBorder="1" applyAlignment="1">
      <alignment horizontal="center"/>
    </xf>
    <xf numFmtId="0" fontId="2" fillId="2" borderId="73" xfId="0" applyFont="1" applyFill="1" applyBorder="1" applyAlignment="1">
      <alignment horizontal="center"/>
    </xf>
    <xf numFmtId="0" fontId="0" fillId="10" borderId="1" xfId="0" applyFill="1" applyBorder="1" applyAlignment="1">
      <alignment horizontal="center"/>
    </xf>
    <xf numFmtId="0" fontId="13" fillId="3" borderId="6" xfId="0" applyFont="1" applyFill="1" applyBorder="1"/>
    <xf numFmtId="0" fontId="13" fillId="0" borderId="0" xfId="0" applyFont="1"/>
    <xf numFmtId="0" fontId="0" fillId="3" borderId="1" xfId="0" applyFill="1" applyBorder="1"/>
    <xf numFmtId="182" fontId="0" fillId="3" borderId="38" xfId="0" applyNumberFormat="1" applyFill="1" applyBorder="1" applyAlignment="1" applyProtection="1">
      <alignment horizontal="center"/>
      <protection locked="0"/>
    </xf>
    <xf numFmtId="182" fontId="0" fillId="3" borderId="1" xfId="0" applyNumberFormat="1" applyFill="1" applyBorder="1" applyAlignment="1" applyProtection="1">
      <alignment horizontal="center"/>
      <protection locked="0"/>
    </xf>
    <xf numFmtId="183" fontId="0" fillId="3" borderId="38" xfId="0" applyNumberFormat="1" applyFill="1" applyBorder="1" applyAlignment="1" applyProtection="1">
      <alignment horizontal="center"/>
      <protection locked="0"/>
    </xf>
    <xf numFmtId="183" fontId="0" fillId="3" borderId="1" xfId="0" applyNumberFormat="1" applyFill="1" applyBorder="1" applyAlignment="1" applyProtection="1">
      <alignment horizontal="center"/>
      <protection locked="0"/>
    </xf>
    <xf numFmtId="184" fontId="0" fillId="3" borderId="38" xfId="0" applyNumberFormat="1" applyFill="1" applyBorder="1" applyAlignment="1" applyProtection="1">
      <alignment horizontal="center"/>
      <protection locked="0"/>
    </xf>
    <xf numFmtId="184" fontId="0" fillId="3" borderId="1" xfId="0" applyNumberFormat="1" applyFill="1" applyBorder="1" applyAlignment="1" applyProtection="1">
      <alignment horizontal="center"/>
      <protection locked="0"/>
    </xf>
    <xf numFmtId="0" fontId="26" fillId="6" borderId="1" xfId="0" applyFont="1" applyFill="1" applyBorder="1" applyAlignment="1">
      <alignment horizontal="center" vertical="center" wrapText="1"/>
    </xf>
    <xf numFmtId="0" fontId="26" fillId="10" borderId="1" xfId="0" applyFont="1" applyFill="1" applyBorder="1" applyAlignment="1">
      <alignment horizontal="center" vertical="center"/>
    </xf>
    <xf numFmtId="0" fontId="26" fillId="10"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6" fillId="10" borderId="19" xfId="0" applyFont="1" applyFill="1" applyBorder="1" applyAlignment="1">
      <alignment horizontal="center" vertical="center"/>
    </xf>
    <xf numFmtId="0" fontId="2" fillId="10" borderId="19" xfId="0" applyFont="1" applyFill="1" applyBorder="1" applyAlignment="1">
      <alignment horizontal="centerContinuous" vertical="center" wrapText="1"/>
    </xf>
    <xf numFmtId="0" fontId="2" fillId="10" borderId="1" xfId="0" applyFont="1" applyFill="1" applyBorder="1" applyAlignment="1">
      <alignment horizontal="centerContinuous" vertical="center"/>
    </xf>
    <xf numFmtId="177" fontId="8" fillId="13" borderId="38" xfId="0" applyNumberFormat="1" applyFont="1" applyFill="1" applyBorder="1" applyAlignment="1">
      <alignment horizontal="center" vertical="center"/>
    </xf>
    <xf numFmtId="178" fontId="8" fillId="13" borderId="38" xfId="0" applyNumberFormat="1" applyFont="1" applyFill="1" applyBorder="1" applyAlignment="1">
      <alignment horizontal="center" vertical="center"/>
    </xf>
    <xf numFmtId="0" fontId="8" fillId="13" borderId="24" xfId="0" applyFont="1" applyFill="1" applyBorder="1"/>
    <xf numFmtId="9" fontId="0" fillId="6" borderId="3" xfId="0" applyNumberFormat="1" applyFill="1" applyBorder="1"/>
    <xf numFmtId="0" fontId="2" fillId="6" borderId="51" xfId="0" applyFont="1" applyFill="1" applyBorder="1" applyAlignment="1">
      <alignment horizontal="center" vertical="center" wrapText="1"/>
    </xf>
    <xf numFmtId="0" fontId="2" fillId="6" borderId="52" xfId="0" applyFont="1" applyFill="1" applyBorder="1" applyAlignment="1">
      <alignment horizontal="center" vertical="center"/>
    </xf>
    <xf numFmtId="10" fontId="2" fillId="6" borderId="52" xfId="0" applyNumberFormat="1" applyFont="1" applyFill="1" applyBorder="1" applyAlignment="1">
      <alignment horizontal="center" vertical="center"/>
    </xf>
    <xf numFmtId="0" fontId="2" fillId="6" borderId="53" xfId="0" applyFont="1" applyFill="1" applyBorder="1" applyAlignment="1">
      <alignment horizontal="center" vertical="center"/>
    </xf>
    <xf numFmtId="165" fontId="3" fillId="0" borderId="0" xfId="0" applyNumberFormat="1" applyFont="1" applyAlignment="1">
      <alignment vertical="center"/>
    </xf>
    <xf numFmtId="0" fontId="2" fillId="0" borderId="3" xfId="0" applyFont="1" applyBorder="1" applyAlignment="1">
      <alignment horizontal="right" vertical="center"/>
    </xf>
    <xf numFmtId="0" fontId="0" fillId="14" borderId="0" xfId="0" applyFill="1" applyAlignment="1">
      <alignment vertical="center"/>
    </xf>
    <xf numFmtId="0" fontId="7" fillId="14" borderId="0" xfId="0" applyFont="1" applyFill="1" applyAlignment="1">
      <alignment vertical="center"/>
    </xf>
    <xf numFmtId="44" fontId="7" fillId="0" borderId="0" xfId="0" applyNumberFormat="1" applyFont="1" applyAlignment="1">
      <alignment vertical="center"/>
    </xf>
    <xf numFmtId="0" fontId="8" fillId="0" borderId="3" xfId="0" applyFont="1" applyBorder="1"/>
    <xf numFmtId="0" fontId="8" fillId="0" borderId="3" xfId="0" applyFont="1" applyBorder="1" applyAlignment="1">
      <alignment horizontal="right"/>
    </xf>
    <xf numFmtId="44" fontId="8" fillId="0" borderId="0" xfId="0" applyNumberFormat="1" applyFont="1" applyAlignment="1">
      <alignment vertical="center"/>
    </xf>
    <xf numFmtId="44" fontId="0" fillId="0" borderId="2" xfId="0" applyNumberFormat="1" applyBorder="1" applyAlignment="1">
      <alignment vertical="center"/>
    </xf>
    <xf numFmtId="44" fontId="0" fillId="0" borderId="0" xfId="0" applyNumberFormat="1" applyAlignment="1">
      <alignment vertical="center"/>
    </xf>
    <xf numFmtId="9" fontId="0" fillId="0" borderId="0" xfId="0" applyNumberFormat="1" applyAlignment="1">
      <alignment horizontal="center" vertical="center"/>
    </xf>
    <xf numFmtId="0" fontId="2" fillId="0" borderId="2" xfId="0" applyFont="1" applyBorder="1" applyAlignment="1">
      <alignment horizontal="right" vertical="center" indent="1"/>
    </xf>
    <xf numFmtId="44" fontId="2" fillId="0" borderId="2" xfId="0" applyNumberFormat="1" applyFont="1" applyBorder="1" applyAlignment="1">
      <alignment vertical="center"/>
    </xf>
    <xf numFmtId="0" fontId="25" fillId="0" borderId="0" xfId="0" applyFont="1" applyAlignment="1">
      <alignment vertical="center"/>
    </xf>
    <xf numFmtId="0" fontId="20" fillId="0" borderId="0" xfId="5" applyFont="1" applyFill="1" applyAlignment="1">
      <alignment vertical="center"/>
    </xf>
    <xf numFmtId="0" fontId="15" fillId="0" borderId="0" xfId="5" applyFill="1" applyAlignment="1">
      <alignment horizontal="centerContinuous" vertical="center"/>
    </xf>
    <xf numFmtId="0" fontId="0" fillId="0" borderId="0" xfId="0" applyAlignment="1">
      <alignment horizontal="centerContinuous"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xf>
    <xf numFmtId="187" fontId="3" fillId="0" borderId="1" xfId="0" applyNumberFormat="1" applyFont="1" applyBorder="1" applyAlignment="1">
      <alignment horizontal="center" vertical="center"/>
    </xf>
    <xf numFmtId="187" fontId="3" fillId="0" borderId="1" xfId="0" applyNumberFormat="1" applyFont="1" applyBorder="1" applyAlignment="1">
      <alignment horizontal="center"/>
    </xf>
    <xf numFmtId="0" fontId="0" fillId="4" borderId="0" xfId="0" applyFill="1" applyAlignment="1">
      <alignment horizontal="centerContinuous" vertical="center"/>
    </xf>
    <xf numFmtId="0" fontId="22" fillId="0" borderId="1" xfId="0" applyFont="1" applyBorder="1" applyAlignment="1">
      <alignment horizontal="center"/>
    </xf>
    <xf numFmtId="0" fontId="2" fillId="0" borderId="0" xfId="0" applyFont="1" applyAlignment="1">
      <alignment horizontal="center"/>
    </xf>
    <xf numFmtId="0" fontId="0" fillId="0" borderId="2" xfId="0" applyBorder="1"/>
    <xf numFmtId="0" fontId="0" fillId="0" borderId="0" xfId="0" applyAlignment="1" applyProtection="1">
      <alignment horizontal="center"/>
      <protection locked="0"/>
    </xf>
    <xf numFmtId="168"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183" fontId="0" fillId="0" borderId="2" xfId="0" applyNumberFormat="1" applyBorder="1" applyAlignment="1" applyProtection="1">
      <alignment horizontal="center"/>
      <protection locked="0"/>
    </xf>
    <xf numFmtId="169" fontId="0" fillId="0" borderId="2" xfId="0" applyNumberFormat="1" applyBorder="1" applyAlignment="1">
      <alignment horizontal="center"/>
    </xf>
    <xf numFmtId="172" fontId="0" fillId="0" borderId="2" xfId="0" applyNumberFormat="1" applyBorder="1" applyAlignment="1" applyProtection="1">
      <alignment horizontal="center"/>
      <protection locked="0"/>
    </xf>
    <xf numFmtId="168" fontId="0" fillId="0" borderId="0" xfId="0" applyNumberFormat="1" applyAlignment="1" applyProtection="1">
      <alignment horizontal="center"/>
      <protection locked="0"/>
    </xf>
    <xf numFmtId="183" fontId="0" fillId="0" borderId="0" xfId="0" applyNumberFormat="1" applyAlignment="1" applyProtection="1">
      <alignment horizontal="center"/>
      <protection locked="0"/>
    </xf>
    <xf numFmtId="169" fontId="0" fillId="0" borderId="0" xfId="0" applyNumberFormat="1" applyAlignment="1">
      <alignment horizontal="center"/>
    </xf>
    <xf numFmtId="172" fontId="0" fillId="0" borderId="0" xfId="0" applyNumberFormat="1" applyAlignment="1" applyProtection="1">
      <alignment horizontal="center"/>
      <protection locked="0"/>
    </xf>
    <xf numFmtId="0" fontId="2" fillId="9" borderId="3" xfId="0" applyFont="1" applyFill="1" applyBorder="1"/>
    <xf numFmtId="0" fontId="17" fillId="0" borderId="0" xfId="0" applyFont="1" applyAlignment="1">
      <alignment horizontal="left" vertical="center" wrapText="1"/>
    </xf>
    <xf numFmtId="0" fontId="16" fillId="0" borderId="0" xfId="0" applyFont="1" applyAlignment="1">
      <alignment horizontal="left" vertical="center" wrapText="1"/>
    </xf>
    <xf numFmtId="0" fontId="3" fillId="0" borderId="19" xfId="0" applyFont="1" applyBorder="1" applyAlignment="1">
      <alignment horizontal="center"/>
    </xf>
    <xf numFmtId="0" fontId="0" fillId="0" borderId="6" xfId="0" applyBorder="1"/>
    <xf numFmtId="0" fontId="2" fillId="2" borderId="92" xfId="0" applyFont="1" applyFill="1" applyBorder="1" applyAlignment="1">
      <alignment horizontal="center"/>
    </xf>
    <xf numFmtId="3" fontId="0" fillId="0" borderId="38" xfId="0" applyNumberFormat="1" applyBorder="1" applyAlignment="1">
      <alignment horizontal="center" vertical="center"/>
    </xf>
    <xf numFmtId="44" fontId="7" fillId="0" borderId="54" xfId="0" applyNumberFormat="1" applyFont="1" applyBorder="1" applyAlignment="1">
      <alignment vertical="center"/>
    </xf>
    <xf numFmtId="0" fontId="8" fillId="0" borderId="0" xfId="0" applyFont="1"/>
    <xf numFmtId="0" fontId="7" fillId="0" borderId="1" xfId="0" applyFont="1" applyBorder="1"/>
    <xf numFmtId="0" fontId="7" fillId="0" borderId="1" xfId="0" applyFont="1" applyBorder="1" applyAlignment="1">
      <alignment vertical="center"/>
    </xf>
    <xf numFmtId="0" fontId="15" fillId="0" borderId="1" xfId="5" applyBorder="1"/>
    <xf numFmtId="0" fontId="8" fillId="0" borderId="3" xfId="0" applyFont="1" applyBorder="1" applyAlignment="1">
      <alignment horizontal="center" vertical="center" wrapText="1"/>
    </xf>
    <xf numFmtId="3" fontId="0" fillId="0" borderId="1" xfId="0" applyNumberFormat="1" applyBorder="1" applyAlignment="1">
      <alignment horizontal="right" vertical="center" wrapText="1"/>
    </xf>
    <xf numFmtId="3" fontId="3" fillId="0" borderId="0" xfId="0" applyNumberFormat="1" applyFont="1" applyAlignment="1">
      <alignment horizontal="center"/>
    </xf>
    <xf numFmtId="0" fontId="0" fillId="16" borderId="0" xfId="0" applyFill="1" applyAlignment="1">
      <alignment horizontal="centerContinuous" vertical="center"/>
    </xf>
    <xf numFmtId="187" fontId="0" fillId="3" borderId="38" xfId="0" applyNumberFormat="1" applyFill="1" applyBorder="1" applyAlignment="1" applyProtection="1">
      <alignment horizontal="center"/>
      <protection locked="0"/>
    </xf>
    <xf numFmtId="0" fontId="14" fillId="0" borderId="0" xfId="0" applyFont="1"/>
    <xf numFmtId="0" fontId="0" fillId="3" borderId="1" xfId="0" applyFill="1" applyBorder="1" applyProtection="1">
      <protection locked="0"/>
    </xf>
    <xf numFmtId="0" fontId="0" fillId="3" borderId="1" xfId="0" applyFill="1" applyBorder="1" applyAlignment="1" applyProtection="1">
      <alignment horizontal="center" vertical="center"/>
      <protection locked="0"/>
    </xf>
    <xf numFmtId="165" fontId="3" fillId="3" borderId="38" xfId="0" applyNumberFormat="1" applyFont="1" applyFill="1" applyBorder="1" applyAlignment="1" applyProtection="1">
      <alignment horizontal="right" vertical="center"/>
      <protection locked="0"/>
    </xf>
    <xf numFmtId="165" fontId="3" fillId="3" borderId="38" xfId="0" applyNumberFormat="1" applyFont="1" applyFill="1" applyBorder="1" applyAlignment="1" applyProtection="1">
      <alignment vertical="center"/>
      <protection locked="0"/>
    </xf>
    <xf numFmtId="165" fontId="3" fillId="3" borderId="1" xfId="0" applyNumberFormat="1" applyFont="1" applyFill="1" applyBorder="1" applyAlignment="1" applyProtection="1">
      <alignment horizontal="right" vertical="center"/>
      <protection locked="0"/>
    </xf>
    <xf numFmtId="165" fontId="3" fillId="3" borderId="1" xfId="0" applyNumberFormat="1"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4" xfId="0" applyFill="1" applyBorder="1" applyAlignment="1" applyProtection="1">
      <alignment horizontal="left" vertical="center"/>
      <protection locked="0"/>
    </xf>
    <xf numFmtId="44" fontId="0" fillId="3" borderId="4" xfId="0" applyNumberFormat="1" applyFill="1" applyBorder="1" applyAlignment="1" applyProtection="1">
      <alignment vertical="center"/>
      <protection locked="0"/>
    </xf>
    <xf numFmtId="0" fontId="0" fillId="3" borderId="84"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7" fillId="3" borderId="4" xfId="0" applyFont="1" applyFill="1" applyBorder="1" applyAlignment="1" applyProtection="1">
      <alignment horizontal="left" vertical="center"/>
      <protection locked="0"/>
    </xf>
    <xf numFmtId="0" fontId="0" fillId="3" borderId="87" xfId="0" applyFill="1" applyBorder="1" applyAlignment="1" applyProtection="1">
      <alignment horizontal="left" vertical="center"/>
      <protection locked="0"/>
    </xf>
    <xf numFmtId="0" fontId="0" fillId="3" borderId="16"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4" xfId="0" applyFill="1" applyBorder="1" applyAlignment="1" applyProtection="1">
      <alignment horizontal="left" vertical="center" wrapText="1"/>
      <protection locked="0"/>
    </xf>
    <xf numFmtId="0" fontId="0" fillId="3" borderId="12" xfId="0" applyFill="1" applyBorder="1" applyAlignment="1" applyProtection="1">
      <alignment horizontal="left" vertical="center"/>
      <protection locked="0"/>
    </xf>
    <xf numFmtId="44" fontId="0" fillId="3" borderId="12" xfId="0" applyNumberFormat="1" applyFill="1" applyBorder="1" applyAlignment="1" applyProtection="1">
      <alignment vertical="center"/>
      <protection locked="0"/>
    </xf>
    <xf numFmtId="0" fontId="0" fillId="3" borderId="28" xfId="0" applyFill="1" applyBorder="1" applyAlignment="1" applyProtection="1">
      <alignment horizontal="center" vertical="center"/>
      <protection locked="0"/>
    </xf>
    <xf numFmtId="0" fontId="0" fillId="3" borderId="88" xfId="0" applyFill="1" applyBorder="1" applyAlignment="1" applyProtection="1">
      <alignment horizontal="center" vertical="center" wrapText="1"/>
      <protection locked="0"/>
    </xf>
    <xf numFmtId="0" fontId="0" fillId="3" borderId="61" xfId="0" applyFill="1" applyBorder="1" applyAlignment="1" applyProtection="1">
      <alignment horizontal="center" vertical="center" wrapText="1"/>
      <protection locked="0"/>
    </xf>
    <xf numFmtId="44" fontId="0" fillId="3" borderId="87" xfId="0" applyNumberFormat="1" applyFill="1" applyBorder="1" applyAlignment="1" applyProtection="1">
      <alignment vertical="center"/>
      <protection locked="0"/>
    </xf>
    <xf numFmtId="0" fontId="0" fillId="3" borderId="20" xfId="0" applyFill="1" applyBorder="1" applyAlignment="1" applyProtection="1">
      <alignment horizontal="left" vertical="center" wrapText="1"/>
      <protection locked="0"/>
    </xf>
    <xf numFmtId="44" fontId="0" fillId="3" borderId="22" xfId="0" applyNumberFormat="1" applyFill="1" applyBorder="1" applyAlignment="1" applyProtection="1">
      <alignment vertical="center"/>
      <protection locked="0"/>
    </xf>
    <xf numFmtId="0" fontId="0" fillId="3" borderId="27" xfId="0" applyFill="1" applyBorder="1" applyAlignment="1" applyProtection="1">
      <alignment horizontal="left" vertical="center"/>
      <protection locked="0"/>
    </xf>
    <xf numFmtId="44" fontId="0" fillId="3" borderId="29" xfId="0" applyNumberFormat="1" applyFill="1" applyBorder="1" applyAlignment="1" applyProtection="1">
      <alignment vertical="center"/>
      <protection locked="0"/>
    </xf>
    <xf numFmtId="0" fontId="7" fillId="3" borderId="20" xfId="0" applyFont="1"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44" fontId="0" fillId="3" borderId="23" xfId="0" applyNumberFormat="1" applyFill="1" applyBorder="1" applyAlignment="1" applyProtection="1">
      <alignment vertical="center"/>
      <protection locked="0"/>
    </xf>
    <xf numFmtId="10" fontId="0" fillId="3" borderId="95" xfId="0" applyNumberFormat="1" applyFill="1" applyBorder="1" applyAlignment="1" applyProtection="1">
      <alignment horizontal="center" vertical="center" wrapText="1"/>
      <protection locked="0"/>
    </xf>
    <xf numFmtId="10" fontId="0" fillId="3" borderId="4" xfId="0" applyNumberFormat="1" applyFill="1" applyBorder="1" applyAlignment="1" applyProtection="1">
      <alignment horizontal="center" vertical="center" wrapText="1"/>
      <protection locked="0"/>
    </xf>
    <xf numFmtId="0" fontId="0" fillId="3" borderId="13" xfId="0" applyFill="1" applyBorder="1" applyAlignment="1" applyProtection="1">
      <alignment horizontal="left" vertical="center"/>
      <protection locked="0"/>
    </xf>
    <xf numFmtId="0" fontId="0" fillId="3" borderId="90" xfId="0" applyFill="1" applyBorder="1" applyAlignment="1" applyProtection="1">
      <alignment vertical="center" wrapText="1"/>
      <protection locked="0"/>
    </xf>
    <xf numFmtId="44" fontId="0" fillId="3" borderId="35" xfId="0" applyNumberFormat="1" applyFill="1" applyBorder="1" applyAlignment="1" applyProtection="1">
      <alignment vertical="center" wrapText="1"/>
      <protection locked="0"/>
    </xf>
    <xf numFmtId="44" fontId="0" fillId="3" borderId="90" xfId="0" applyNumberFormat="1"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44" fontId="0" fillId="3" borderId="16" xfId="0" applyNumberFormat="1" applyFill="1" applyBorder="1" applyAlignment="1" applyProtection="1">
      <alignment vertical="center" wrapText="1"/>
      <protection locked="0"/>
    </xf>
    <xf numFmtId="44" fontId="0" fillId="3" borderId="10" xfId="0" applyNumberFormat="1"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44" fontId="0" fillId="3" borderId="17" xfId="0" applyNumberFormat="1" applyFill="1" applyBorder="1" applyAlignment="1" applyProtection="1">
      <alignment vertical="center" wrapText="1"/>
      <protection locked="0"/>
    </xf>
    <xf numFmtId="44" fontId="0" fillId="3" borderId="11" xfId="0" applyNumberFormat="1"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44" fontId="0" fillId="3" borderId="15" xfId="0" applyNumberFormat="1" applyFill="1" applyBorder="1" applyAlignment="1" applyProtection="1">
      <alignment vertical="center" wrapText="1"/>
      <protection locked="0"/>
    </xf>
    <xf numFmtId="0" fontId="0" fillId="3" borderId="35" xfId="0" applyFill="1" applyBorder="1" applyAlignment="1" applyProtection="1">
      <alignment horizontal="center" vertical="center" wrapText="1"/>
      <protection locked="0"/>
    </xf>
    <xf numFmtId="0" fontId="0" fillId="3" borderId="91" xfId="0" applyFill="1" applyBorder="1" applyAlignment="1" applyProtection="1">
      <alignment horizontal="center" vertical="center" wrapText="1"/>
      <protection locked="0"/>
    </xf>
    <xf numFmtId="0" fontId="0" fillId="3" borderId="15" xfId="0" applyFill="1" applyBorder="1" applyAlignment="1" applyProtection="1">
      <alignment vertical="center" wrapText="1"/>
      <protection locked="0"/>
    </xf>
    <xf numFmtId="0" fontId="0" fillId="3" borderId="16" xfId="0" applyFill="1" applyBorder="1" applyAlignment="1" applyProtection="1">
      <alignment vertical="center" wrapText="1"/>
      <protection locked="0"/>
    </xf>
    <xf numFmtId="0" fontId="0" fillId="3" borderId="28" xfId="0" applyFill="1" applyBorder="1" applyAlignment="1" applyProtection="1">
      <alignment vertical="center" wrapText="1"/>
      <protection locked="0"/>
    </xf>
    <xf numFmtId="0" fontId="0" fillId="3" borderId="81" xfId="0" applyFill="1" applyBorder="1" applyAlignment="1" applyProtection="1">
      <alignment vertical="center" wrapText="1"/>
      <protection locked="0"/>
    </xf>
    <xf numFmtId="44" fontId="0" fillId="3" borderId="54" xfId="0" applyNumberFormat="1" applyFill="1" applyBorder="1" applyAlignment="1" applyProtection="1">
      <alignment vertical="center" wrapText="1"/>
      <protection locked="0"/>
    </xf>
    <xf numFmtId="0" fontId="0" fillId="3" borderId="10" xfId="0" applyFill="1" applyBorder="1" applyAlignment="1" applyProtection="1">
      <alignment horizontal="right" vertical="center" wrapText="1"/>
      <protection locked="0"/>
    </xf>
    <xf numFmtId="44" fontId="0" fillId="3" borderId="89" xfId="0" applyNumberFormat="1" applyFill="1" applyBorder="1" applyAlignment="1" applyProtection="1">
      <alignment vertical="center" wrapText="1"/>
      <protection locked="0"/>
    </xf>
    <xf numFmtId="0" fontId="0" fillId="3" borderId="9" xfId="0" applyFill="1" applyBorder="1" applyAlignment="1" applyProtection="1">
      <alignment horizontal="center" vertical="center" wrapText="1"/>
      <protection locked="0"/>
    </xf>
    <xf numFmtId="44" fontId="0" fillId="3" borderId="82" xfId="0" applyNumberFormat="1" applyFill="1" applyBorder="1" applyAlignment="1" applyProtection="1">
      <alignment vertical="center" wrapText="1"/>
      <protection locked="0"/>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right" vertical="center" wrapText="1"/>
      <protection locked="0"/>
    </xf>
    <xf numFmtId="44" fontId="0" fillId="3" borderId="83" xfId="0" applyNumberFormat="1" applyFill="1" applyBorder="1" applyAlignment="1" applyProtection="1">
      <alignment vertical="center" wrapText="1"/>
      <protection locked="0"/>
    </xf>
    <xf numFmtId="0" fontId="0" fillId="3" borderId="11" xfId="0" applyFill="1" applyBorder="1" applyAlignment="1" applyProtection="1">
      <alignment horizontal="center" vertical="center" wrapText="1"/>
      <protection locked="0"/>
    </xf>
    <xf numFmtId="44" fontId="0" fillId="3" borderId="90" xfId="0" applyNumberFormat="1" applyFill="1" applyBorder="1" applyAlignment="1" applyProtection="1">
      <alignment vertical="center"/>
      <protection locked="0"/>
    </xf>
    <xf numFmtId="44" fontId="0" fillId="3" borderId="10" xfId="0" applyNumberFormat="1" applyFill="1" applyBorder="1" applyAlignment="1" applyProtection="1">
      <alignment vertical="center"/>
      <protection locked="0"/>
    </xf>
    <xf numFmtId="44" fontId="0" fillId="3" borderId="11" xfId="0" applyNumberFormat="1" applyFill="1" applyBorder="1" applyAlignment="1" applyProtection="1">
      <alignment vertical="center"/>
      <protection locked="0"/>
    </xf>
    <xf numFmtId="44" fontId="0" fillId="3" borderId="9" xfId="0" applyNumberFormat="1" applyFill="1" applyBorder="1" applyAlignment="1" applyProtection="1">
      <alignment vertical="center"/>
      <protection locked="0"/>
    </xf>
    <xf numFmtId="44" fontId="0" fillId="3" borderId="15" xfId="0" applyNumberFormat="1" applyFill="1" applyBorder="1" applyAlignment="1" applyProtection="1">
      <alignment vertical="center"/>
      <protection locked="0"/>
    </xf>
    <xf numFmtId="44" fontId="0" fillId="3" borderId="16" xfId="0" applyNumberFormat="1" applyFill="1" applyBorder="1" applyAlignment="1" applyProtection="1">
      <alignment vertical="center"/>
      <protection locked="0"/>
    </xf>
    <xf numFmtId="44" fontId="0" fillId="3" borderId="17" xfId="0" applyNumberFormat="1" applyFill="1" applyBorder="1" applyAlignment="1" applyProtection="1">
      <alignment vertical="center"/>
      <protection locked="0"/>
    </xf>
    <xf numFmtId="4" fontId="0" fillId="3" borderId="1" xfId="0" applyNumberFormat="1" applyFill="1" applyBorder="1" applyAlignment="1" applyProtection="1">
      <alignment horizontal="center"/>
      <protection locked="0"/>
    </xf>
    <xf numFmtId="1" fontId="0" fillId="3" borderId="1" xfId="0" applyNumberFormat="1" applyFill="1" applyBorder="1" applyAlignment="1" applyProtection="1">
      <alignment horizontal="center"/>
      <protection locked="0"/>
    </xf>
    <xf numFmtId="10" fontId="0" fillId="3" borderId="1" xfId="0" applyNumberFormat="1" applyFill="1" applyBorder="1" applyAlignment="1" applyProtection="1">
      <alignment horizontal="center"/>
      <protection locked="0"/>
    </xf>
    <xf numFmtId="167" fontId="0" fillId="3" borderId="1" xfId="0" applyNumberFormat="1" applyFill="1" applyBorder="1" applyAlignment="1" applyProtection="1">
      <alignment horizontal="center"/>
      <protection locked="0"/>
    </xf>
    <xf numFmtId="166" fontId="0" fillId="3" borderId="1" xfId="0" applyNumberFormat="1" applyFill="1" applyBorder="1" applyAlignment="1" applyProtection="1">
      <alignment horizontal="center"/>
      <protection locked="0"/>
    </xf>
    <xf numFmtId="3" fontId="0" fillId="3" borderId="1" xfId="0" applyNumberFormat="1" applyFill="1" applyBorder="1" applyAlignment="1" applyProtection="1">
      <alignment horizontal="center"/>
      <protection locked="0"/>
    </xf>
    <xf numFmtId="1" fontId="0" fillId="3" borderId="92" xfId="0" applyNumberFormat="1" applyFill="1" applyBorder="1" applyAlignment="1" applyProtection="1">
      <alignment horizontal="center"/>
      <protection locked="0"/>
    </xf>
    <xf numFmtId="0" fontId="2" fillId="3" borderId="78" xfId="0" applyFont="1" applyFill="1" applyBorder="1" applyAlignment="1" applyProtection="1">
      <alignment horizontal="center"/>
      <protection locked="0"/>
    </xf>
    <xf numFmtId="4" fontId="0" fillId="3" borderId="38" xfId="0" applyNumberFormat="1" applyFill="1" applyBorder="1" applyAlignment="1" applyProtection="1">
      <alignment horizontal="center"/>
      <protection locked="0"/>
    </xf>
    <xf numFmtId="2" fontId="0" fillId="3" borderId="1" xfId="0" applyNumberFormat="1" applyFill="1" applyBorder="1" applyAlignment="1" applyProtection="1">
      <alignment horizontal="center"/>
      <protection locked="0"/>
    </xf>
    <xf numFmtId="0" fontId="0" fillId="3" borderId="97" xfId="0" applyFill="1" applyBorder="1" applyAlignment="1" applyProtection="1">
      <alignment horizontal="center"/>
      <protection locked="0"/>
    </xf>
    <xf numFmtId="0" fontId="0" fillId="3" borderId="68" xfId="0" applyFill="1" applyBorder="1" applyAlignment="1" applyProtection="1">
      <alignment horizontal="center"/>
      <protection locked="0"/>
    </xf>
    <xf numFmtId="0" fontId="0" fillId="3" borderId="66" xfId="0" applyFill="1" applyBorder="1" applyAlignment="1" applyProtection="1">
      <alignment horizontal="center"/>
      <protection locked="0"/>
    </xf>
    <xf numFmtId="0" fontId="0" fillId="3" borderId="67" xfId="0" applyFill="1" applyBorder="1" applyAlignment="1" applyProtection="1">
      <alignment horizontal="center"/>
      <protection locked="0"/>
    </xf>
    <xf numFmtId="0" fontId="0" fillId="3" borderId="63" xfId="0" applyFill="1" applyBorder="1" applyAlignment="1" applyProtection="1">
      <alignment horizontal="center"/>
      <protection locked="0"/>
    </xf>
    <xf numFmtId="0" fontId="0" fillId="3" borderId="71" xfId="0" applyFill="1" applyBorder="1" applyAlignment="1" applyProtection="1">
      <alignment horizontal="center"/>
      <protection locked="0"/>
    </xf>
    <xf numFmtId="0" fontId="0" fillId="3" borderId="74" xfId="0" applyFill="1" applyBorder="1" applyAlignment="1" applyProtection="1">
      <alignment horizontal="center"/>
      <protection locked="0"/>
    </xf>
    <xf numFmtId="0" fontId="0" fillId="3" borderId="75" xfId="0" applyFill="1" applyBorder="1" applyAlignment="1" applyProtection="1">
      <alignment horizontal="center"/>
      <protection locked="0"/>
    </xf>
    <xf numFmtId="0" fontId="0" fillId="3" borderId="76" xfId="0" applyFill="1" applyBorder="1" applyAlignment="1" applyProtection="1">
      <alignment horizontal="center"/>
      <protection locked="0"/>
    </xf>
    <xf numFmtId="0" fontId="0" fillId="3" borderId="77" xfId="0" applyFill="1" applyBorder="1" applyAlignment="1" applyProtection="1">
      <alignment horizontal="center"/>
      <protection locked="0"/>
    </xf>
    <xf numFmtId="0" fontId="0" fillId="3" borderId="69" xfId="0" applyFill="1" applyBorder="1" applyAlignment="1" applyProtection="1">
      <alignment horizontal="center"/>
      <protection locked="0"/>
    </xf>
    <xf numFmtId="0" fontId="0" fillId="3" borderId="64" xfId="0" applyFill="1" applyBorder="1" applyAlignment="1" applyProtection="1">
      <alignment horizontal="center"/>
      <protection locked="0"/>
    </xf>
    <xf numFmtId="0" fontId="0" fillId="3" borderId="70" xfId="0" applyFill="1" applyBorder="1" applyAlignment="1" applyProtection="1">
      <alignment horizontal="center"/>
      <protection locked="0"/>
    </xf>
    <xf numFmtId="0" fontId="0" fillId="3" borderId="72" xfId="0" applyFill="1" applyBorder="1" applyAlignment="1" applyProtection="1">
      <alignment horizontal="center"/>
      <protection locked="0"/>
    </xf>
    <xf numFmtId="0" fontId="0" fillId="0" borderId="31" xfId="0" applyBorder="1" applyAlignment="1">
      <alignment horizontal="left" indent="1"/>
    </xf>
    <xf numFmtId="9" fontId="0" fillId="0" borderId="30" xfId="0" applyNumberFormat="1" applyBorder="1"/>
    <xf numFmtId="0" fontId="0" fillId="0" borderId="37" xfId="0" applyBorder="1" applyAlignment="1">
      <alignment horizontal="left" indent="1"/>
    </xf>
    <xf numFmtId="9" fontId="0" fillId="0" borderId="36" xfId="0" applyNumberFormat="1" applyBorder="1"/>
    <xf numFmtId="9" fontId="0" fillId="0" borderId="0" xfId="0" applyNumberFormat="1"/>
    <xf numFmtId="0" fontId="0" fillId="0" borderId="0" xfId="0" applyAlignment="1">
      <alignment horizontal="left"/>
    </xf>
    <xf numFmtId="6" fontId="0" fillId="0" borderId="0" xfId="0" applyNumberFormat="1" applyAlignment="1">
      <alignment horizontal="right" vertical="center" wrapText="1"/>
    </xf>
    <xf numFmtId="10" fontId="8" fillId="16" borderId="55" xfId="2" applyNumberFormat="1" applyFont="1" applyFill="1" applyBorder="1" applyAlignment="1" applyProtection="1">
      <alignment horizontal="right"/>
      <protection hidden="1"/>
    </xf>
    <xf numFmtId="185" fontId="8" fillId="16" borderId="55" xfId="0" applyNumberFormat="1" applyFont="1" applyFill="1" applyBorder="1" applyAlignment="1" applyProtection="1">
      <alignment horizontal="right"/>
      <protection hidden="1"/>
    </xf>
    <xf numFmtId="166" fontId="8" fillId="16" borderId="55" xfId="0" applyNumberFormat="1" applyFont="1" applyFill="1" applyBorder="1" applyAlignment="1" applyProtection="1">
      <alignment horizontal="center"/>
      <protection hidden="1"/>
    </xf>
    <xf numFmtId="181" fontId="8" fillId="16" borderId="55" xfId="0" applyNumberFormat="1" applyFont="1" applyFill="1" applyBorder="1" applyAlignment="1" applyProtection="1">
      <alignment horizontal="center"/>
      <protection hidden="1"/>
    </xf>
    <xf numFmtId="178" fontId="8" fillId="16" borderId="55" xfId="0" applyNumberFormat="1" applyFont="1" applyFill="1" applyBorder="1" applyProtection="1">
      <protection hidden="1"/>
    </xf>
    <xf numFmtId="186" fontId="8" fillId="16" borderId="55" xfId="0" applyNumberFormat="1" applyFont="1" applyFill="1" applyBorder="1" applyProtection="1">
      <protection hidden="1"/>
    </xf>
    <xf numFmtId="181" fontId="8" fillId="16" borderId="79" xfId="0" applyNumberFormat="1" applyFont="1" applyFill="1" applyBorder="1" applyAlignment="1" applyProtection="1">
      <alignment horizontal="center"/>
      <protection hidden="1"/>
    </xf>
    <xf numFmtId="181" fontId="8" fillId="16" borderId="78" xfId="0" applyNumberFormat="1" applyFont="1" applyFill="1" applyBorder="1" applyAlignment="1" applyProtection="1">
      <alignment horizontal="center"/>
      <protection hidden="1"/>
    </xf>
    <xf numFmtId="181" fontId="8" fillId="16" borderId="80" xfId="0" applyNumberFormat="1" applyFont="1" applyFill="1" applyBorder="1" applyAlignment="1" applyProtection="1">
      <alignment horizontal="center"/>
      <protection hidden="1"/>
    </xf>
    <xf numFmtId="178" fontId="8" fillId="16" borderId="55" xfId="0" applyNumberFormat="1" applyFont="1" applyFill="1" applyBorder="1" applyAlignment="1" applyProtection="1">
      <alignment horizontal="center" vertical="center"/>
      <protection hidden="1"/>
    </xf>
    <xf numFmtId="0" fontId="0" fillId="2" borderId="1" xfId="0" applyFill="1" applyBorder="1" applyProtection="1">
      <protection hidden="1"/>
    </xf>
    <xf numFmtId="176"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186" fontId="0" fillId="2" borderId="1" xfId="0" applyNumberFormat="1" applyFill="1" applyBorder="1" applyAlignment="1" applyProtection="1">
      <alignment horizontal="center" vertical="center"/>
      <protection hidden="1"/>
    </xf>
    <xf numFmtId="177" fontId="0" fillId="2" borderId="1" xfId="0" applyNumberFormat="1" applyFill="1" applyBorder="1" applyAlignment="1" applyProtection="1">
      <alignment horizontal="center" vertical="center"/>
      <protection hidden="1"/>
    </xf>
    <xf numFmtId="178" fontId="0" fillId="2" borderId="1" xfId="0" applyNumberFormat="1" applyFill="1" applyBorder="1" applyAlignment="1" applyProtection="1">
      <alignment horizontal="center" vertical="center"/>
      <protection hidden="1"/>
    </xf>
    <xf numFmtId="0" fontId="0" fillId="2" borderId="38" xfId="0" applyFill="1" applyBorder="1" applyProtection="1">
      <protection hidden="1"/>
    </xf>
    <xf numFmtId="0" fontId="0" fillId="2" borderId="47" xfId="0" applyFill="1" applyBorder="1" applyProtection="1">
      <protection hidden="1"/>
    </xf>
    <xf numFmtId="176" fontId="0" fillId="2" borderId="47" xfId="0" applyNumberFormat="1" applyFill="1" applyBorder="1" applyAlignment="1" applyProtection="1">
      <alignment horizontal="center" vertical="center"/>
      <protection hidden="1"/>
    </xf>
    <xf numFmtId="0" fontId="0" fillId="2" borderId="47" xfId="0" applyFill="1" applyBorder="1" applyAlignment="1" applyProtection="1">
      <alignment horizontal="center" vertical="center"/>
      <protection hidden="1"/>
    </xf>
    <xf numFmtId="186" fontId="0" fillId="2" borderId="47" xfId="0" applyNumberFormat="1" applyFill="1" applyBorder="1" applyAlignment="1" applyProtection="1">
      <alignment horizontal="center" vertical="center"/>
      <protection hidden="1"/>
    </xf>
    <xf numFmtId="177" fontId="0" fillId="2" borderId="47" xfId="0" applyNumberFormat="1" applyFill="1" applyBorder="1" applyAlignment="1" applyProtection="1">
      <alignment horizontal="center" vertical="center"/>
      <protection hidden="1"/>
    </xf>
    <xf numFmtId="178" fontId="0" fillId="2" borderId="47" xfId="0" applyNumberFormat="1" applyFill="1" applyBorder="1" applyAlignment="1" applyProtection="1">
      <alignment horizontal="center" vertical="center"/>
      <protection hidden="1"/>
    </xf>
    <xf numFmtId="0" fontId="8" fillId="13" borderId="58" xfId="0" applyFont="1" applyFill="1" applyBorder="1" applyProtection="1">
      <protection hidden="1"/>
    </xf>
    <xf numFmtId="0" fontId="8" fillId="13" borderId="59" xfId="0" applyFont="1" applyFill="1" applyBorder="1" applyProtection="1">
      <protection hidden="1"/>
    </xf>
    <xf numFmtId="0" fontId="8" fillId="13" borderId="60" xfId="0" applyFont="1" applyFill="1" applyBorder="1" applyProtection="1">
      <protection hidden="1"/>
    </xf>
    <xf numFmtId="0" fontId="8" fillId="13" borderId="25" xfId="0" applyFont="1" applyFill="1" applyBorder="1" applyAlignment="1" applyProtection="1">
      <alignment horizontal="center" vertical="center"/>
      <protection hidden="1"/>
    </xf>
    <xf numFmtId="186" fontId="8" fillId="13" borderId="38" xfId="0" applyNumberFormat="1" applyFont="1" applyFill="1" applyBorder="1" applyAlignment="1" applyProtection="1">
      <alignment horizontal="center" vertical="center"/>
      <protection hidden="1"/>
    </xf>
    <xf numFmtId="177" fontId="8" fillId="13" borderId="38" xfId="0" applyNumberFormat="1" applyFont="1" applyFill="1" applyBorder="1" applyAlignment="1" applyProtection="1">
      <alignment horizontal="center" vertical="center"/>
      <protection hidden="1"/>
    </xf>
    <xf numFmtId="178" fontId="8" fillId="13" borderId="38" xfId="0" applyNumberFormat="1" applyFont="1"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56" xfId="0" applyFill="1" applyBorder="1" applyAlignment="1" applyProtection="1">
      <alignment horizontal="center" vertical="center"/>
      <protection hidden="1"/>
    </xf>
    <xf numFmtId="178" fontId="8" fillId="13" borderId="43" xfId="0" applyNumberFormat="1" applyFont="1" applyFill="1" applyBorder="1" applyAlignment="1" applyProtection="1">
      <alignment horizontal="center" vertical="center"/>
      <protection hidden="1"/>
    </xf>
    <xf numFmtId="179" fontId="0" fillId="2" borderId="1" xfId="0" applyNumberFormat="1" applyFill="1" applyBorder="1" applyAlignment="1" applyProtection="1">
      <alignment horizontal="center" vertical="center"/>
      <protection locked="0" hidden="1"/>
    </xf>
    <xf numFmtId="179" fontId="0" fillId="2" borderId="47" xfId="0" applyNumberFormat="1" applyFill="1" applyBorder="1" applyAlignment="1" applyProtection="1">
      <alignment horizontal="center" vertical="center"/>
      <protection locked="0" hidden="1"/>
    </xf>
    <xf numFmtId="0" fontId="8" fillId="13" borderId="24" xfId="0" applyFont="1" applyFill="1" applyBorder="1" applyProtection="1">
      <protection hidden="1"/>
    </xf>
    <xf numFmtId="179" fontId="8" fillId="13" borderId="38" xfId="0" applyNumberFormat="1" applyFont="1" applyFill="1" applyBorder="1" applyAlignment="1" applyProtection="1">
      <alignment horizontal="center" vertical="center"/>
      <protection hidden="1"/>
    </xf>
    <xf numFmtId="169" fontId="0" fillId="2" borderId="38" xfId="0" applyNumberFormat="1" applyFill="1" applyBorder="1" applyAlignment="1" applyProtection="1">
      <alignment horizontal="center"/>
      <protection hidden="1"/>
    </xf>
    <xf numFmtId="169" fontId="0" fillId="2" borderId="1" xfId="0" applyNumberFormat="1" applyFill="1" applyBorder="1" applyAlignment="1" applyProtection="1">
      <alignment horizontal="center"/>
      <protection hidden="1"/>
    </xf>
    <xf numFmtId="4" fontId="0" fillId="2" borderId="1" xfId="0" applyNumberFormat="1" applyFill="1" applyBorder="1" applyAlignment="1" applyProtection="1">
      <alignment horizontal="center"/>
      <protection hidden="1"/>
    </xf>
    <xf numFmtId="2" fontId="0" fillId="2" borderId="1" xfId="0" applyNumberFormat="1" applyFill="1" applyBorder="1" applyAlignment="1" applyProtection="1">
      <alignment horizontal="center"/>
      <protection hidden="1"/>
    </xf>
    <xf numFmtId="10" fontId="0" fillId="2" borderId="1" xfId="0" applyNumberFormat="1" applyFill="1" applyBorder="1" applyAlignment="1" applyProtection="1">
      <alignment horizontal="center"/>
      <protection hidden="1"/>
    </xf>
    <xf numFmtId="4" fontId="2" fillId="2" borderId="3" xfId="0" applyNumberFormat="1" applyFont="1" applyFill="1" applyBorder="1" applyProtection="1">
      <protection hidden="1"/>
    </xf>
    <xf numFmtId="170" fontId="0" fillId="2" borderId="0" xfId="0" applyNumberFormat="1" applyFill="1" applyProtection="1">
      <protection hidden="1"/>
    </xf>
    <xf numFmtId="4" fontId="0" fillId="0" borderId="0" xfId="0" applyNumberFormat="1" applyProtection="1">
      <protection hidden="1"/>
    </xf>
    <xf numFmtId="4" fontId="2" fillId="0" borderId="0" xfId="0" applyNumberFormat="1" applyFont="1" applyProtection="1">
      <protection hidden="1"/>
    </xf>
    <xf numFmtId="4" fontId="2" fillId="2" borderId="0" xfId="0" applyNumberFormat="1" applyFont="1" applyFill="1" applyProtection="1">
      <protection hidden="1"/>
    </xf>
    <xf numFmtId="0" fontId="0" fillId="0" borderId="0" xfId="0" applyProtection="1">
      <protection hidden="1"/>
    </xf>
    <xf numFmtId="4" fontId="3" fillId="2" borderId="0" xfId="0" applyNumberFormat="1" applyFont="1" applyFill="1" applyProtection="1">
      <protection hidden="1"/>
    </xf>
    <xf numFmtId="171" fontId="2" fillId="2" borderId="3" xfId="0" applyNumberFormat="1" applyFont="1" applyFill="1" applyBorder="1" applyProtection="1">
      <protection hidden="1"/>
    </xf>
    <xf numFmtId="171" fontId="0" fillId="2" borderId="0" xfId="0" applyNumberFormat="1" applyFill="1" applyProtection="1">
      <protection hidden="1"/>
    </xf>
    <xf numFmtId="171" fontId="0" fillId="0" borderId="0" xfId="0" applyNumberFormat="1" applyProtection="1">
      <protection hidden="1"/>
    </xf>
    <xf numFmtId="171" fontId="2" fillId="0" borderId="0" xfId="0" applyNumberFormat="1" applyFont="1" applyProtection="1">
      <protection hidden="1"/>
    </xf>
    <xf numFmtId="170" fontId="2" fillId="2" borderId="3" xfId="0" applyNumberFormat="1" applyFont="1" applyFill="1" applyBorder="1" applyProtection="1">
      <protection hidden="1"/>
    </xf>
    <xf numFmtId="170" fontId="0" fillId="0" borderId="0" xfId="0" applyNumberFormat="1" applyProtection="1">
      <protection hidden="1"/>
    </xf>
    <xf numFmtId="0" fontId="0" fillId="2" borderId="4" xfId="0" applyFill="1" applyBorder="1" applyAlignment="1" applyProtection="1">
      <alignment horizontal="left" vertical="center"/>
      <protection hidden="1"/>
    </xf>
    <xf numFmtId="0" fontId="0" fillId="2" borderId="18" xfId="0" applyFill="1" applyBorder="1" applyAlignment="1" applyProtection="1">
      <alignment horizontal="left" vertical="center"/>
      <protection hidden="1"/>
    </xf>
    <xf numFmtId="0" fontId="2" fillId="2" borderId="19" xfId="0" applyFont="1" applyFill="1" applyBorder="1" applyAlignment="1" applyProtection="1">
      <alignment horizontal="left" vertical="center" indent="1"/>
      <protection hidden="1"/>
    </xf>
    <xf numFmtId="44" fontId="2" fillId="2" borderId="14" xfId="0" applyNumberFormat="1" applyFont="1" applyFill="1" applyBorder="1" applyAlignment="1" applyProtection="1">
      <alignment vertical="center"/>
      <protection hidden="1"/>
    </xf>
    <xf numFmtId="44" fontId="2" fillId="2" borderId="6" xfId="0" applyNumberFormat="1" applyFont="1" applyFill="1" applyBorder="1" applyAlignment="1" applyProtection="1">
      <alignment vertical="center"/>
      <protection hidden="1"/>
    </xf>
    <xf numFmtId="44" fontId="0" fillId="2" borderId="35" xfId="0" applyNumberFormat="1" applyFill="1" applyBorder="1" applyAlignment="1" applyProtection="1">
      <alignment vertical="center"/>
      <protection hidden="1"/>
    </xf>
    <xf numFmtId="44" fontId="0" fillId="2" borderId="16" xfId="0" applyNumberFormat="1" applyFill="1" applyBorder="1" applyAlignment="1" applyProtection="1">
      <alignment vertical="center"/>
      <protection hidden="1"/>
    </xf>
    <xf numFmtId="44" fontId="0" fillId="2" borderId="17" xfId="0" applyNumberFormat="1" applyFill="1" applyBorder="1" applyAlignment="1" applyProtection="1">
      <alignment vertical="center"/>
      <protection hidden="1"/>
    </xf>
    <xf numFmtId="44" fontId="7" fillId="2" borderId="82" xfId="0" applyNumberFormat="1" applyFont="1" applyFill="1" applyBorder="1" applyAlignment="1" applyProtection="1">
      <alignment vertical="center"/>
      <protection hidden="1"/>
    </xf>
    <xf numFmtId="44" fontId="7" fillId="2" borderId="54" xfId="0" applyNumberFormat="1" applyFont="1" applyFill="1" applyBorder="1" applyAlignment="1" applyProtection="1">
      <alignment vertical="center"/>
      <protection hidden="1"/>
    </xf>
    <xf numFmtId="44" fontId="2" fillId="2" borderId="1" xfId="0" applyNumberFormat="1" applyFont="1" applyFill="1" applyBorder="1" applyAlignment="1" applyProtection="1">
      <alignment vertical="center"/>
      <protection hidden="1"/>
    </xf>
    <xf numFmtId="44" fontId="0" fillId="2" borderId="10" xfId="0" applyNumberFormat="1" applyFill="1" applyBorder="1" applyAlignment="1" applyProtection="1">
      <alignment vertical="center" wrapText="1"/>
      <protection hidden="1"/>
    </xf>
    <xf numFmtId="44" fontId="0" fillId="2" borderId="15" xfId="0" applyNumberFormat="1" applyFill="1" applyBorder="1" applyAlignment="1" applyProtection="1">
      <alignment vertical="center"/>
      <protection hidden="1"/>
    </xf>
    <xf numFmtId="44" fontId="0" fillId="2" borderId="29" xfId="0" applyNumberFormat="1" applyFill="1" applyBorder="1" applyAlignment="1" applyProtection="1">
      <alignment vertical="center"/>
      <protection hidden="1"/>
    </xf>
    <xf numFmtId="44" fontId="7" fillId="2" borderId="89" xfId="0" applyNumberFormat="1" applyFont="1" applyFill="1" applyBorder="1" applyAlignment="1" applyProtection="1">
      <alignment vertical="center"/>
      <protection hidden="1"/>
    </xf>
    <xf numFmtId="44" fontId="7" fillId="2" borderId="83" xfId="0" applyNumberFormat="1" applyFont="1" applyFill="1" applyBorder="1" applyAlignment="1" applyProtection="1">
      <alignment vertical="center"/>
      <protection hidden="1"/>
    </xf>
    <xf numFmtId="44" fontId="7" fillId="2" borderId="34" xfId="0" applyNumberFormat="1" applyFont="1" applyFill="1" applyBorder="1" applyAlignment="1" applyProtection="1">
      <alignment vertical="center"/>
      <protection hidden="1"/>
    </xf>
    <xf numFmtId="44" fontId="7" fillId="2" borderId="93" xfId="0" applyNumberFormat="1" applyFont="1" applyFill="1" applyBorder="1" applyAlignment="1" applyProtection="1">
      <alignment vertical="center"/>
      <protection hidden="1"/>
    </xf>
    <xf numFmtId="44" fontId="2" fillId="2" borderId="94" xfId="0" applyNumberFormat="1" applyFont="1" applyFill="1" applyBorder="1" applyAlignment="1" applyProtection="1">
      <alignment vertical="center"/>
      <protection hidden="1"/>
    </xf>
    <xf numFmtId="44" fontId="2" fillId="2" borderId="33" xfId="0" applyNumberFormat="1" applyFont="1" applyFill="1" applyBorder="1" applyAlignment="1" applyProtection="1">
      <alignment vertical="center"/>
      <protection hidden="1"/>
    </xf>
    <xf numFmtId="10" fontId="2" fillId="2" borderId="6" xfId="2" applyNumberFormat="1" applyFont="1" applyFill="1" applyBorder="1" applyAlignment="1" applyProtection="1">
      <alignment horizontal="right" vertical="center"/>
      <protection hidden="1"/>
    </xf>
    <xf numFmtId="9" fontId="0" fillId="2" borderId="26" xfId="0" applyNumberFormat="1" applyFill="1" applyBorder="1" applyAlignment="1" applyProtection="1">
      <alignment horizontal="center" vertical="center"/>
      <protection hidden="1"/>
    </xf>
    <xf numFmtId="44" fontId="0" fillId="2" borderId="26" xfId="0" applyNumberFormat="1" applyFill="1" applyBorder="1" applyAlignment="1" applyProtection="1">
      <alignment vertical="center"/>
      <protection hidden="1"/>
    </xf>
    <xf numFmtId="9" fontId="0" fillId="2" borderId="28" xfId="0" applyNumberFormat="1" applyFill="1" applyBorder="1" applyAlignment="1" applyProtection="1">
      <alignment horizontal="center" vertical="center"/>
      <protection hidden="1"/>
    </xf>
    <xf numFmtId="0" fontId="2" fillId="2" borderId="19" xfId="0" applyFont="1" applyFill="1" applyBorder="1" applyAlignment="1" applyProtection="1">
      <alignment horizontal="right" vertical="center" indent="2"/>
      <protection hidden="1"/>
    </xf>
    <xf numFmtId="9" fontId="0" fillId="2" borderId="29" xfId="0" applyNumberFormat="1" applyFill="1" applyBorder="1" applyAlignment="1" applyProtection="1">
      <alignment horizontal="center" vertical="center"/>
      <protection hidden="1"/>
    </xf>
    <xf numFmtId="0" fontId="2" fillId="2" borderId="24" xfId="0" applyFont="1" applyFill="1" applyBorder="1" applyAlignment="1" applyProtection="1">
      <alignment horizontal="right" vertical="center" indent="2"/>
      <protection hidden="1"/>
    </xf>
    <xf numFmtId="44" fontId="2" fillId="2" borderId="25" xfId="0" applyNumberFormat="1" applyFont="1" applyFill="1" applyBorder="1" applyAlignment="1" applyProtection="1">
      <alignment vertical="center"/>
      <protection hidden="1"/>
    </xf>
    <xf numFmtId="0" fontId="2" fillId="2" borderId="19" xfId="0" applyFont="1" applyFill="1" applyBorder="1" applyAlignment="1" applyProtection="1">
      <alignment horizontal="left" vertical="center"/>
      <protection hidden="1"/>
    </xf>
    <xf numFmtId="0" fontId="0" fillId="2" borderId="5" xfId="0" applyFill="1" applyBorder="1" applyAlignment="1" applyProtection="1">
      <alignment vertical="center" wrapText="1"/>
      <protection hidden="1"/>
    </xf>
    <xf numFmtId="0" fontId="7" fillId="2" borderId="4" xfId="0" applyFont="1" applyFill="1" applyBorder="1" applyAlignment="1" applyProtection="1">
      <alignment horizontal="left" vertical="center"/>
      <protection hidden="1"/>
    </xf>
    <xf numFmtId="0" fontId="0" fillId="2" borderId="87" xfId="0" applyFill="1" applyBorder="1" applyAlignment="1" applyProtection="1">
      <alignment horizontal="left" vertical="center"/>
      <protection hidden="1"/>
    </xf>
    <xf numFmtId="10" fontId="0" fillId="2" borderId="87" xfId="0" applyNumberFormat="1" applyFill="1" applyBorder="1" applyAlignment="1" applyProtection="1">
      <alignment horizontal="center" vertical="center" wrapText="1"/>
      <protection hidden="1"/>
    </xf>
    <xf numFmtId="0" fontId="2" fillId="2" borderId="92" xfId="0" applyFont="1" applyFill="1" applyBorder="1" applyAlignment="1" applyProtection="1">
      <alignment horizontal="right" vertical="center" indent="2"/>
      <protection hidden="1"/>
    </xf>
    <xf numFmtId="0" fontId="2" fillId="2" borderId="96" xfId="0" applyFont="1" applyFill="1" applyBorder="1" applyAlignment="1" applyProtection="1">
      <alignment horizontal="right" vertical="center" indent="2"/>
      <protection hidden="1"/>
    </xf>
    <xf numFmtId="0" fontId="0" fillId="2" borderId="38" xfId="0" applyFill="1" applyBorder="1" applyAlignment="1" applyProtection="1">
      <alignment vertical="center"/>
      <protection hidden="1"/>
    </xf>
    <xf numFmtId="0" fontId="0" fillId="2" borderId="1" xfId="0" applyFill="1" applyBorder="1" applyAlignment="1" applyProtection="1">
      <alignment vertical="center"/>
      <protection hidden="1"/>
    </xf>
    <xf numFmtId="165" fontId="2" fillId="2" borderId="50" xfId="0" applyNumberFormat="1" applyFont="1" applyFill="1" applyBorder="1" applyAlignment="1" applyProtection="1">
      <alignment vertical="center"/>
      <protection hidden="1"/>
    </xf>
    <xf numFmtId="165" fontId="2" fillId="2" borderId="46" xfId="0" applyNumberFormat="1" applyFont="1" applyFill="1" applyBorder="1" applyAlignment="1" applyProtection="1">
      <alignment vertical="center"/>
      <protection hidden="1"/>
    </xf>
    <xf numFmtId="165" fontId="0" fillId="0" borderId="44" xfId="0" applyNumberFormat="1" applyBorder="1" applyAlignment="1" applyProtection="1">
      <alignment vertical="center"/>
      <protection hidden="1"/>
    </xf>
    <xf numFmtId="0" fontId="0" fillId="0" borderId="44" xfId="0" applyBorder="1" applyAlignment="1" applyProtection="1">
      <alignment vertical="center"/>
      <protection hidden="1"/>
    </xf>
    <xf numFmtId="165" fontId="8" fillId="15" borderId="48" xfId="0" applyNumberFormat="1" applyFont="1" applyFill="1" applyBorder="1" applyAlignment="1" applyProtection="1">
      <alignment vertical="center"/>
      <protection hidden="1"/>
    </xf>
    <xf numFmtId="0" fontId="2" fillId="13" borderId="47" xfId="0" applyFont="1" applyFill="1" applyBorder="1" applyAlignment="1" applyProtection="1">
      <alignment horizontal="right" vertical="center" indent="1"/>
      <protection hidden="1"/>
    </xf>
    <xf numFmtId="0" fontId="0" fillId="3" borderId="19" xfId="0" applyFill="1" applyBorder="1" applyAlignment="1" applyProtection="1">
      <alignment horizontal="centerContinuous" vertical="center"/>
      <protection locked="0"/>
    </xf>
    <xf numFmtId="0" fontId="0" fillId="3" borderId="5" xfId="0" applyFill="1" applyBorder="1" applyAlignment="1" applyProtection="1">
      <alignment horizontal="centerContinuous" vertical="center"/>
      <protection locked="0"/>
    </xf>
    <xf numFmtId="0" fontId="0" fillId="3" borderId="6" xfId="0" applyFill="1" applyBorder="1" applyAlignment="1" applyProtection="1">
      <alignment horizontal="centerContinuous" vertical="center"/>
      <protection locked="0"/>
    </xf>
    <xf numFmtId="44" fontId="2" fillId="0" borderId="0" xfId="0" applyNumberFormat="1" applyFont="1" applyAlignment="1" applyProtection="1">
      <alignment vertical="center"/>
      <protection hidden="1"/>
    </xf>
    <xf numFmtId="44" fontId="0" fillId="3" borderId="6" xfId="0" applyNumberFormat="1" applyFill="1" applyBorder="1" applyAlignment="1" applyProtection="1">
      <alignment vertical="center"/>
      <protection locked="0"/>
    </xf>
    <xf numFmtId="44" fontId="0" fillId="0" borderId="0" xfId="0" applyNumberFormat="1" applyAlignment="1" applyProtection="1">
      <alignment vertical="center"/>
      <protection locked="0"/>
    </xf>
    <xf numFmtId="44" fontId="0" fillId="2" borderId="98" xfId="0" applyNumberFormat="1" applyFill="1" applyBorder="1" applyAlignment="1" applyProtection="1">
      <alignment vertical="center" wrapText="1"/>
      <protection hidden="1"/>
    </xf>
    <xf numFmtId="44" fontId="0" fillId="2" borderId="99" xfId="0" applyNumberFormat="1" applyFill="1" applyBorder="1" applyAlignment="1" applyProtection="1">
      <alignment vertical="center" wrapText="1"/>
      <protection hidden="1"/>
    </xf>
    <xf numFmtId="44" fontId="0" fillId="3" borderId="6" xfId="0" applyNumberFormat="1" applyFill="1" applyBorder="1" applyAlignment="1" applyProtection="1">
      <alignment vertical="center" wrapText="1"/>
      <protection locked="0"/>
    </xf>
    <xf numFmtId="0" fontId="7" fillId="3" borderId="87" xfId="0" applyFont="1" applyFill="1" applyBorder="1" applyAlignment="1" applyProtection="1">
      <alignment horizontal="left" vertical="center"/>
      <protection locked="0"/>
    </xf>
    <xf numFmtId="0" fontId="0" fillId="3" borderId="85"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9" fontId="0" fillId="2" borderId="100" xfId="0" applyNumberFormat="1" applyFill="1" applyBorder="1" applyAlignment="1" applyProtection="1">
      <alignment horizontal="center" vertical="center"/>
      <protection hidden="1"/>
    </xf>
    <xf numFmtId="44" fontId="0" fillId="2" borderId="101" xfId="0" applyNumberFormat="1" applyFill="1" applyBorder="1" applyAlignment="1" applyProtection="1">
      <alignment vertical="center"/>
      <protection hidden="1"/>
    </xf>
    <xf numFmtId="9" fontId="0" fillId="2" borderId="102" xfId="0" applyNumberFormat="1" applyFill="1" applyBorder="1" applyAlignment="1" applyProtection="1">
      <alignment horizontal="center" vertical="center"/>
      <protection hidden="1"/>
    </xf>
    <xf numFmtId="9" fontId="0" fillId="2" borderId="103" xfId="0" applyNumberFormat="1" applyFill="1" applyBorder="1" applyAlignment="1" applyProtection="1">
      <alignment horizontal="center" vertical="center"/>
      <protection hidden="1"/>
    </xf>
    <xf numFmtId="44" fontId="0" fillId="2" borderId="104" xfId="0" applyNumberFormat="1" applyFill="1" applyBorder="1" applyAlignment="1" applyProtection="1">
      <alignment vertical="center"/>
      <protection hidden="1"/>
    </xf>
    <xf numFmtId="9" fontId="0" fillId="2" borderId="105" xfId="0" applyNumberFormat="1" applyFill="1" applyBorder="1" applyAlignment="1" applyProtection="1">
      <alignment horizontal="center" vertical="center"/>
      <protection hidden="1"/>
    </xf>
    <xf numFmtId="44" fontId="0" fillId="2" borderId="106" xfId="0" applyNumberFormat="1" applyFill="1" applyBorder="1" applyAlignment="1" applyProtection="1">
      <alignment vertical="center"/>
      <protection hidden="1"/>
    </xf>
    <xf numFmtId="44" fontId="0" fillId="2" borderId="107" xfId="0" applyNumberFormat="1" applyFill="1" applyBorder="1" applyAlignment="1" applyProtection="1">
      <alignment vertical="center"/>
      <protection hidden="1"/>
    </xf>
    <xf numFmtId="44" fontId="0" fillId="2" borderId="108" xfId="0" applyNumberFormat="1" applyFill="1" applyBorder="1" applyAlignment="1" applyProtection="1">
      <alignment vertical="center"/>
      <protection hidden="1"/>
    </xf>
    <xf numFmtId="0" fontId="2" fillId="2" borderId="6" xfId="2" applyNumberFormat="1" applyFont="1" applyFill="1" applyBorder="1" applyAlignment="1" applyProtection="1">
      <alignment horizontal="right" vertical="center"/>
      <protection hidden="1"/>
    </xf>
    <xf numFmtId="186" fontId="8" fillId="3" borderId="55" xfId="0" applyNumberFormat="1" applyFont="1" applyFill="1" applyBorder="1" applyAlignment="1" applyProtection="1">
      <alignment horizontal="center" vertical="center"/>
      <protection locked="0"/>
    </xf>
    <xf numFmtId="44" fontId="2" fillId="17" borderId="6" xfId="0" applyNumberFormat="1" applyFont="1" applyFill="1" applyBorder="1" applyAlignment="1" applyProtection="1">
      <alignment vertical="center"/>
      <protection hidden="1"/>
    </xf>
    <xf numFmtId="44" fontId="2" fillId="18" borderId="6" xfId="0" applyNumberFormat="1" applyFont="1" applyFill="1" applyBorder="1" applyAlignment="1" applyProtection="1">
      <alignment vertical="center"/>
      <protection hidden="1"/>
    </xf>
    <xf numFmtId="9" fontId="21" fillId="0" borderId="0" xfId="2" applyFont="1" applyAlignment="1">
      <alignment horizontal="left" vertical="center"/>
    </xf>
    <xf numFmtId="0" fontId="21" fillId="0" borderId="0" xfId="0" applyFont="1" applyAlignment="1">
      <alignment horizontal="center" vertical="center"/>
    </xf>
    <xf numFmtId="188" fontId="0" fillId="0" borderId="0" xfId="0" applyNumberFormat="1" applyAlignment="1">
      <alignment vertical="center"/>
    </xf>
    <xf numFmtId="10" fontId="2" fillId="2" borderId="1" xfId="0" applyNumberFormat="1" applyFont="1" applyFill="1" applyBorder="1" applyAlignment="1" applyProtection="1">
      <alignment horizontal="center"/>
      <protection hidden="1"/>
    </xf>
    <xf numFmtId="44" fontId="0" fillId="10" borderId="0" xfId="0" applyNumberFormat="1" applyFill="1" applyAlignment="1">
      <alignment horizontal="center" vertical="center"/>
    </xf>
    <xf numFmtId="44" fontId="0" fillId="10" borderId="0" xfId="0" applyNumberFormat="1" applyFill="1" applyAlignment="1">
      <alignment vertical="center"/>
    </xf>
    <xf numFmtId="165" fontId="2" fillId="2" borderId="1" xfId="0" applyNumberFormat="1" applyFont="1" applyFill="1" applyBorder="1" applyAlignment="1" applyProtection="1">
      <alignment horizontal="right" vertical="center" indent="2"/>
      <protection hidden="1"/>
    </xf>
    <xf numFmtId="165" fontId="2" fillId="2" borderId="1" xfId="0" applyNumberFormat="1" applyFont="1" applyFill="1" applyBorder="1" applyAlignment="1" applyProtection="1">
      <alignment horizontal="left" vertical="center" indent="2"/>
      <protection hidden="1"/>
    </xf>
    <xf numFmtId="44" fontId="0" fillId="2" borderId="109" xfId="0" applyNumberFormat="1" applyFill="1" applyBorder="1" applyAlignment="1" applyProtection="1">
      <alignment vertical="center"/>
      <protection hidden="1"/>
    </xf>
    <xf numFmtId="44" fontId="0" fillId="3" borderId="0" xfId="0" applyNumberFormat="1" applyFill="1" applyAlignment="1">
      <alignment vertical="center"/>
    </xf>
    <xf numFmtId="0" fontId="0" fillId="2" borderId="19" xfId="0" applyFill="1" applyBorder="1" applyAlignment="1">
      <alignment horizontal="left" vertical="center"/>
    </xf>
    <xf numFmtId="9" fontId="0" fillId="0" borderId="0" xfId="2" applyFont="1" applyFill="1" applyAlignment="1">
      <alignment horizontal="center" vertical="center"/>
    </xf>
    <xf numFmtId="0" fontId="34" fillId="0" borderId="0" xfId="0" applyFont="1" applyAlignment="1">
      <alignment vertical="center"/>
    </xf>
    <xf numFmtId="0" fontId="37" fillId="0" borderId="0" xfId="0" applyFont="1" applyAlignment="1">
      <alignment vertical="center"/>
    </xf>
    <xf numFmtId="0" fontId="36" fillId="0" borderId="0" xfId="0" applyFont="1" applyAlignment="1">
      <alignment vertical="center"/>
    </xf>
    <xf numFmtId="0" fontId="34" fillId="0" borderId="0" xfId="0" applyFont="1" applyAlignment="1">
      <alignment horizontal="center" vertical="center"/>
    </xf>
    <xf numFmtId="0" fontId="38" fillId="0" borderId="0" xfId="0" applyFont="1" applyAlignment="1">
      <alignment vertical="center"/>
    </xf>
    <xf numFmtId="166" fontId="0" fillId="0" borderId="0" xfId="0" applyNumberFormat="1" applyAlignment="1">
      <alignment horizontal="center" vertical="center"/>
    </xf>
    <xf numFmtId="3" fontId="0" fillId="0" borderId="0" xfId="0" applyNumberFormat="1" applyAlignment="1">
      <alignment horizontal="center" vertical="center"/>
    </xf>
    <xf numFmtId="165" fontId="26" fillId="2" borderId="1" xfId="0" applyNumberFormat="1" applyFont="1" applyFill="1" applyBorder="1" applyAlignment="1" applyProtection="1">
      <alignment horizontal="left" vertical="center" indent="2"/>
      <protection hidden="1"/>
    </xf>
    <xf numFmtId="189" fontId="8" fillId="19" borderId="55" xfId="0" applyNumberFormat="1" applyFont="1" applyFill="1" applyBorder="1" applyProtection="1">
      <protection hidden="1"/>
    </xf>
    <xf numFmtId="189" fontId="8" fillId="16" borderId="55" xfId="0" applyNumberFormat="1" applyFont="1" applyFill="1" applyBorder="1" applyProtection="1">
      <protection hidden="1"/>
    </xf>
    <xf numFmtId="10" fontId="0" fillId="0" borderId="0" xfId="2" applyNumberFormat="1" applyFont="1" applyFill="1" applyAlignment="1">
      <alignment horizontal="center" vertical="center"/>
    </xf>
    <xf numFmtId="44" fontId="2" fillId="0" borderId="0" xfId="0" applyNumberFormat="1" applyFont="1" applyAlignment="1">
      <alignment horizontal="center" vertical="center"/>
    </xf>
    <xf numFmtId="166" fontId="0" fillId="0" borderId="0" xfId="2" applyNumberFormat="1" applyFont="1" applyFill="1" applyAlignment="1">
      <alignment horizontal="center" vertical="center"/>
    </xf>
    <xf numFmtId="166" fontId="0" fillId="0" borderId="0" xfId="0" applyNumberFormat="1" applyAlignment="1">
      <alignment vertical="center"/>
    </xf>
    <xf numFmtId="9" fontId="21" fillId="0" borderId="0" xfId="2" applyFont="1" applyFill="1" applyAlignment="1">
      <alignment horizontal="left" vertical="center"/>
    </xf>
    <xf numFmtId="0" fontId="7" fillId="3" borderId="5" xfId="0" applyFont="1" applyFill="1" applyBorder="1" applyAlignment="1">
      <alignment vertical="center"/>
    </xf>
    <xf numFmtId="0" fontId="2" fillId="2" borderId="111" xfId="0" applyFont="1" applyFill="1" applyBorder="1" applyAlignment="1">
      <alignment horizontal="right"/>
    </xf>
    <xf numFmtId="0" fontId="2" fillId="2" borderId="45" xfId="0" applyFont="1" applyFill="1" applyBorder="1"/>
    <xf numFmtId="0" fontId="2" fillId="2" borderId="78" xfId="0" applyFont="1" applyFill="1" applyBorder="1" applyAlignment="1">
      <alignment horizontal="center" vertical="center"/>
    </xf>
    <xf numFmtId="165" fontId="34" fillId="2" borderId="51" xfId="0" applyNumberFormat="1" applyFont="1" applyFill="1" applyBorder="1" applyAlignment="1">
      <alignment horizontal="right" vertical="center"/>
    </xf>
    <xf numFmtId="165" fontId="0" fillId="3" borderId="1" xfId="0" applyNumberFormat="1" applyFill="1" applyBorder="1" applyAlignment="1">
      <alignment horizontal="right" vertical="center"/>
    </xf>
    <xf numFmtId="165" fontId="2" fillId="3" borderId="46" xfId="0" applyNumberFormat="1" applyFont="1" applyFill="1" applyBorder="1" applyAlignment="1">
      <alignment horizontal="right"/>
    </xf>
    <xf numFmtId="165" fontId="0" fillId="3" borderId="92" xfId="0" applyNumberFormat="1" applyFill="1" applyBorder="1" applyAlignment="1">
      <alignment horizontal="right" vertical="center"/>
    </xf>
    <xf numFmtId="0" fontId="13" fillId="3" borderId="19" xfId="0" applyFont="1" applyFill="1" applyBorder="1" applyAlignment="1">
      <alignment horizontal="left"/>
    </xf>
    <xf numFmtId="0" fontId="13" fillId="3" borderId="6" xfId="0" applyFont="1" applyFill="1" applyBorder="1" applyAlignment="1">
      <alignment horizontal="left"/>
    </xf>
    <xf numFmtId="0" fontId="4" fillId="4" borderId="0" xfId="0" applyFont="1" applyFill="1" applyAlignment="1">
      <alignment horizontal="center" vertical="center"/>
    </xf>
    <xf numFmtId="0" fontId="0" fillId="8" borderId="30" xfId="0" applyFill="1" applyBorder="1" applyAlignment="1">
      <alignment horizontal="left" vertical="top" wrapText="1"/>
    </xf>
    <xf numFmtId="0" fontId="0" fillId="8" borderId="2" xfId="0" applyFill="1" applyBorder="1" applyAlignment="1">
      <alignment horizontal="left" vertical="top" wrapText="1"/>
    </xf>
    <xf numFmtId="0" fontId="0" fillId="8" borderId="31" xfId="0" applyFill="1" applyBorder="1" applyAlignment="1">
      <alignment horizontal="left" vertical="top" wrapText="1"/>
    </xf>
    <xf numFmtId="0" fontId="0" fillId="8" borderId="24" xfId="0" applyFill="1" applyBorder="1" applyAlignment="1">
      <alignment horizontal="left" vertical="top" wrapText="1"/>
    </xf>
    <xf numFmtId="0" fontId="0" fillId="8" borderId="3" xfId="0" applyFill="1" applyBorder="1" applyAlignment="1">
      <alignment horizontal="left" vertical="top" wrapText="1"/>
    </xf>
    <xf numFmtId="0" fontId="0" fillId="8" borderId="25" xfId="0" applyFill="1" applyBorder="1" applyAlignment="1">
      <alignment horizontal="left" vertical="top" wrapText="1"/>
    </xf>
    <xf numFmtId="0" fontId="7" fillId="0" borderId="30" xfId="0" applyFont="1" applyBorder="1" applyAlignment="1">
      <alignment horizontal="left" vertical="center" wrapText="1"/>
    </xf>
    <xf numFmtId="0" fontId="7" fillId="0" borderId="2" xfId="0" applyFont="1" applyBorder="1" applyAlignment="1">
      <alignment horizontal="left" vertical="center" wrapText="1"/>
    </xf>
    <xf numFmtId="0" fontId="7" fillId="0" borderId="31" xfId="0" applyFont="1" applyBorder="1" applyAlignment="1">
      <alignment horizontal="left" vertical="center" wrapText="1"/>
    </xf>
    <xf numFmtId="0" fontId="7" fillId="0" borderId="24" xfId="0" applyFont="1" applyBorder="1" applyAlignment="1">
      <alignment horizontal="left" vertical="center" wrapText="1"/>
    </xf>
    <xf numFmtId="0" fontId="7" fillId="0" borderId="3" xfId="0" applyFont="1" applyBorder="1" applyAlignment="1">
      <alignment horizontal="left" vertical="center" wrapText="1"/>
    </xf>
    <xf numFmtId="0" fontId="7" fillId="0" borderId="25" xfId="0" applyFont="1" applyBorder="1" applyAlignment="1">
      <alignment horizontal="left" vertical="center" wrapText="1"/>
    </xf>
    <xf numFmtId="0" fontId="0" fillId="0" borderId="30" xfId="0" applyBorder="1" applyAlignment="1">
      <alignment horizontal="left" vertical="center" wrapText="1"/>
    </xf>
    <xf numFmtId="0" fontId="0" fillId="0" borderId="2" xfId="0" applyBorder="1" applyAlignment="1">
      <alignment horizontal="left" vertical="center" wrapText="1"/>
    </xf>
    <xf numFmtId="0" fontId="0" fillId="0" borderId="31" xfId="0" applyBorder="1" applyAlignment="1">
      <alignment horizontal="left" vertical="center" wrapText="1"/>
    </xf>
    <xf numFmtId="0" fontId="0" fillId="0" borderId="24" xfId="0" applyBorder="1" applyAlignment="1">
      <alignment horizontal="left" vertical="center" wrapText="1"/>
    </xf>
    <xf numFmtId="0" fontId="0" fillId="0" borderId="3" xfId="0" applyBorder="1" applyAlignment="1">
      <alignment horizontal="left" vertical="center" wrapText="1"/>
    </xf>
    <xf numFmtId="0" fontId="0" fillId="0" borderId="25" xfId="0" applyBorder="1" applyAlignment="1">
      <alignment horizontal="left" vertical="center" wrapText="1"/>
    </xf>
    <xf numFmtId="0" fontId="0" fillId="3" borderId="29"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8" fillId="8" borderId="0" xfId="0" applyFont="1" applyFill="1" applyAlignment="1">
      <alignment horizontal="left" vertical="top" wrapText="1"/>
    </xf>
    <xf numFmtId="0" fontId="0" fillId="3" borderId="17"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34" xfId="0" applyFill="1" applyBorder="1" applyAlignment="1" applyProtection="1">
      <alignment horizontal="center" vertical="center" wrapText="1"/>
      <protection locked="0"/>
    </xf>
    <xf numFmtId="0" fontId="0" fillId="3" borderId="54" xfId="0" applyFill="1" applyBorder="1" applyAlignment="1" applyProtection="1">
      <alignment horizontal="center" vertical="center" wrapText="1"/>
      <protection locked="0"/>
    </xf>
    <xf numFmtId="0" fontId="0" fillId="3" borderId="35" xfId="0" applyFill="1" applyBorder="1" applyAlignment="1" applyProtection="1">
      <alignment horizontal="center" vertical="center" wrapText="1"/>
      <protection locked="0"/>
    </xf>
    <xf numFmtId="0" fontId="2" fillId="0" borderId="3" xfId="0" applyFont="1" applyBorder="1" applyAlignment="1">
      <alignment horizontal="left" wrapText="1"/>
    </xf>
    <xf numFmtId="0" fontId="0" fillId="3" borderId="91" xfId="0" applyFill="1" applyBorder="1" applyAlignment="1" applyProtection="1">
      <alignment horizontal="center" vertical="center" wrapText="1"/>
      <protection locked="0"/>
    </xf>
    <xf numFmtId="165" fontId="26" fillId="2" borderId="36" xfId="0" applyNumberFormat="1" applyFont="1" applyFill="1" applyBorder="1" applyAlignment="1" applyProtection="1">
      <alignment horizontal="center" vertical="center"/>
      <protection hidden="1"/>
    </xf>
    <xf numFmtId="165" fontId="26" fillId="2" borderId="37" xfId="0" applyNumberFormat="1" applyFont="1" applyFill="1" applyBorder="1" applyAlignment="1" applyProtection="1">
      <alignment horizontal="center" vertical="center"/>
      <protection hidden="1"/>
    </xf>
    <xf numFmtId="0" fontId="2" fillId="0" borderId="82" xfId="0" applyFont="1" applyBorder="1" applyAlignment="1">
      <alignment horizontal="center" wrapText="1"/>
    </xf>
    <xf numFmtId="0" fontId="2" fillId="0" borderId="83" xfId="0" applyFont="1" applyBorder="1" applyAlignment="1">
      <alignment horizont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0" fillId="4" borderId="36"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0" fillId="0" borderId="36"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27" fillId="14" borderId="19" xfId="0" applyFont="1" applyFill="1" applyBorder="1" applyAlignment="1">
      <alignment horizontal="left"/>
    </xf>
    <xf numFmtId="0" fontId="27" fillId="14" borderId="6" xfId="0" applyFont="1" applyFill="1" applyBorder="1" applyAlignment="1">
      <alignment horizontal="left"/>
    </xf>
    <xf numFmtId="0" fontId="26" fillId="0" borderId="0" xfId="0" applyFont="1" applyAlignment="1">
      <alignment horizontal="center" vertical="center" wrapText="1"/>
    </xf>
    <xf numFmtId="0" fontId="35" fillId="0" borderId="0" xfId="0" applyFont="1" applyAlignment="1">
      <alignment horizontal="center"/>
    </xf>
    <xf numFmtId="180" fontId="28" fillId="16" borderId="110" xfId="0" applyNumberFormat="1" applyFont="1" applyFill="1" applyBorder="1" applyAlignment="1" applyProtection="1">
      <alignment horizontal="center"/>
      <protection hidden="1"/>
    </xf>
    <xf numFmtId="180" fontId="28" fillId="16" borderId="0" xfId="0" applyNumberFormat="1" applyFont="1" applyFill="1" applyAlignment="1" applyProtection="1">
      <alignment horizontal="center"/>
      <protection hidden="1"/>
    </xf>
    <xf numFmtId="180" fontId="8" fillId="16" borderId="110" xfId="0" applyNumberFormat="1" applyFont="1" applyFill="1" applyBorder="1" applyAlignment="1" applyProtection="1">
      <alignment horizontal="center"/>
      <protection hidden="1"/>
    </xf>
    <xf numFmtId="180" fontId="8" fillId="16" borderId="0" xfId="0" applyNumberFormat="1" applyFont="1" applyFill="1" applyAlignment="1" applyProtection="1">
      <alignment horizontal="center"/>
      <protection hidden="1"/>
    </xf>
    <xf numFmtId="0" fontId="2" fillId="2" borderId="19" xfId="0" applyFont="1" applyFill="1" applyBorder="1" applyAlignment="1">
      <alignment horizontal="left"/>
    </xf>
    <xf numFmtId="0" fontId="2" fillId="2" borderId="6" xfId="0" applyFont="1" applyFill="1" applyBorder="1" applyAlignment="1">
      <alignment horizontal="left"/>
    </xf>
    <xf numFmtId="49" fontId="0" fillId="0" borderId="19" xfId="0" applyNumberFormat="1" applyBorder="1" applyAlignment="1">
      <alignment horizontal="left" vertical="center"/>
    </xf>
    <xf numFmtId="49" fontId="0" fillId="0" borderId="6" xfId="0" applyNumberFormat="1" applyBorder="1" applyAlignment="1">
      <alignment horizontal="left" vertical="center"/>
    </xf>
    <xf numFmtId="49" fontId="15" fillId="0" borderId="19" xfId="5" applyNumberFormat="1" applyFill="1" applyBorder="1" applyAlignment="1">
      <alignment horizontal="left" vertical="center"/>
    </xf>
    <xf numFmtId="49" fontId="15" fillId="0" borderId="6" xfId="5" applyNumberFormat="1" applyFill="1" applyBorder="1" applyAlignment="1">
      <alignment horizontal="left" vertical="center"/>
    </xf>
    <xf numFmtId="0" fontId="2" fillId="2" borderId="1" xfId="0" applyFont="1" applyFill="1" applyBorder="1" applyAlignment="1">
      <alignment horizontal="left"/>
    </xf>
    <xf numFmtId="0" fontId="0" fillId="0" borderId="1" xfId="0" applyBorder="1" applyAlignment="1">
      <alignment horizontal="left" wrapText="1"/>
    </xf>
    <xf numFmtId="0" fontId="15" fillId="0" borderId="1" xfId="5" applyBorder="1" applyAlignment="1">
      <alignment horizontal="left"/>
    </xf>
    <xf numFmtId="0" fontId="0" fillId="0" borderId="1" xfId="0" applyBorder="1" applyAlignment="1">
      <alignment horizontal="left"/>
    </xf>
    <xf numFmtId="0" fontId="0" fillId="0" borderId="19" xfId="0" applyBorder="1" applyAlignment="1">
      <alignment horizontal="left"/>
    </xf>
    <xf numFmtId="0" fontId="0" fillId="0" borderId="6" xfId="0" applyBorder="1" applyAlignment="1">
      <alignment horizontal="left"/>
    </xf>
    <xf numFmtId="0" fontId="0" fillId="0" borderId="1" xfId="0" applyBorder="1" applyAlignment="1">
      <alignment horizontal="left" vertical="center"/>
    </xf>
    <xf numFmtId="0" fontId="2" fillId="2" borderId="1" xfId="0" applyFont="1" applyFill="1" applyBorder="1" applyAlignment="1">
      <alignment horizontal="left" vertical="center"/>
    </xf>
    <xf numFmtId="0" fontId="15" fillId="0" borderId="0" xfId="5" applyBorder="1" applyAlignment="1">
      <alignment horizontal="left"/>
    </xf>
    <xf numFmtId="0" fontId="0" fillId="0" borderId="0" xfId="0" applyAlignment="1">
      <alignment horizontal="left"/>
    </xf>
    <xf numFmtId="0" fontId="2" fillId="0" borderId="0" xfId="0" applyFont="1" applyAlignment="1">
      <alignment horizontal="center" wrapText="1"/>
    </xf>
  </cellXfs>
  <cellStyles count="6">
    <cellStyle name="Hipervínculo" xfId="5" builtinId="8"/>
    <cellStyle name="Millares" xfId="3" builtinId="3"/>
    <cellStyle name="Milliers 2" xfId="1" xr:uid="{00000000-0005-0000-0000-000002000000}"/>
    <cellStyle name="Normal" xfId="0" builtinId="0"/>
    <cellStyle name="Normal 2" xfId="4" xr:uid="{00000000-0005-0000-0000-000004000000}"/>
    <cellStyle name="Porcentaje" xfId="2" builtinId="5"/>
  </cellStyles>
  <dxfs count="7">
    <dxf>
      <fill>
        <patternFill>
          <bgColor rgb="FFFFC7CE"/>
        </patternFill>
      </fill>
    </dxf>
    <dxf>
      <font>
        <color auto="1"/>
      </font>
      <fill>
        <patternFill>
          <bgColor rgb="FF92D050"/>
        </patternFill>
      </fill>
    </dxf>
    <dxf>
      <font>
        <color auto="1"/>
      </font>
      <fill>
        <patternFill>
          <bgColor rgb="FF92D050"/>
        </patternFill>
      </fill>
    </dxf>
    <dxf>
      <font>
        <color auto="1"/>
      </font>
      <fill>
        <patternFill>
          <bgColor rgb="FF00B0F0"/>
        </patternFill>
      </fill>
    </dxf>
    <dxf>
      <font>
        <color theme="1"/>
      </font>
      <fill>
        <patternFill>
          <bgColor rgb="FFFF0000"/>
        </patternFill>
      </fill>
    </dxf>
    <dxf>
      <font>
        <color auto="1"/>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10437</xdr:colOff>
      <xdr:row>1</xdr:row>
      <xdr:rowOff>128079</xdr:rowOff>
    </xdr:from>
    <xdr:to>
      <xdr:col>6</xdr:col>
      <xdr:colOff>27964</xdr:colOff>
      <xdr:row>5</xdr:row>
      <xdr:rowOff>28809</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134" y="309840"/>
          <a:ext cx="3058536" cy="627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10436</xdr:colOff>
      <xdr:row>1</xdr:row>
      <xdr:rowOff>128079</xdr:rowOff>
    </xdr:from>
    <xdr:to>
      <xdr:col>7</xdr:col>
      <xdr:colOff>605117</xdr:colOff>
      <xdr:row>5</xdr:row>
      <xdr:rowOff>28809</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554" y="307373"/>
          <a:ext cx="4359857" cy="617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523875</xdr:colOff>
      <xdr:row>0</xdr:row>
      <xdr:rowOff>166688</xdr:rowOff>
    </xdr:from>
    <xdr:to>
      <xdr:col>27</xdr:col>
      <xdr:colOff>642938</xdr:colOff>
      <xdr:row>6</xdr:row>
      <xdr:rowOff>17338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73500" y="166688"/>
          <a:ext cx="1595438" cy="993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xdr:colOff>
      <xdr:row>1</xdr:row>
      <xdr:rowOff>129540</xdr:rowOff>
    </xdr:from>
    <xdr:to>
      <xdr:col>3</xdr:col>
      <xdr:colOff>368711</xdr:colOff>
      <xdr:row>4</xdr:row>
      <xdr:rowOff>145915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981" y="315987"/>
          <a:ext cx="3870666" cy="57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10438</xdr:colOff>
      <xdr:row>1</xdr:row>
      <xdr:rowOff>128079</xdr:rowOff>
    </xdr:from>
    <xdr:to>
      <xdr:col>1</xdr:col>
      <xdr:colOff>4084676</xdr:colOff>
      <xdr:row>5</xdr:row>
      <xdr:rowOff>28809</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810" y="314149"/>
          <a:ext cx="4074238" cy="64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10437</xdr:colOff>
      <xdr:row>1</xdr:row>
      <xdr:rowOff>128079</xdr:rowOff>
    </xdr:from>
    <xdr:to>
      <xdr:col>2</xdr:col>
      <xdr:colOff>210854</xdr:colOff>
      <xdr:row>5</xdr:row>
      <xdr:rowOff>28809</xdr:rowOff>
    </xdr:to>
    <xdr:pic>
      <xdr:nvPicPr>
        <xdr:cNvPr id="2" name="Imagen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37" y="310959"/>
          <a:ext cx="3941837" cy="63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137160</xdr:rowOff>
    </xdr:from>
    <xdr:to>
      <xdr:col>6</xdr:col>
      <xdr:colOff>583322</xdr:colOff>
      <xdr:row>5</xdr:row>
      <xdr:rowOff>30270</xdr:rowOff>
    </xdr:to>
    <xdr:pic>
      <xdr:nvPicPr>
        <xdr:cNvPr id="2" name="Imagen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20040"/>
          <a:ext cx="3943742" cy="62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137160</xdr:rowOff>
    </xdr:from>
    <xdr:to>
      <xdr:col>6</xdr:col>
      <xdr:colOff>583322</xdr:colOff>
      <xdr:row>5</xdr:row>
      <xdr:rowOff>30270</xdr:rowOff>
    </xdr:to>
    <xdr:pic>
      <xdr:nvPicPr>
        <xdr:cNvPr id="2" name="Imagen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20040"/>
          <a:ext cx="4454282" cy="62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17124</xdr:colOff>
      <xdr:row>1</xdr:row>
      <xdr:rowOff>17124</xdr:rowOff>
    </xdr:from>
    <xdr:to>
      <xdr:col>2</xdr:col>
      <xdr:colOff>1307630</xdr:colOff>
      <xdr:row>4</xdr:row>
      <xdr:rowOff>90032</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902" y="195865"/>
          <a:ext cx="4441987" cy="60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17124</xdr:colOff>
      <xdr:row>1</xdr:row>
      <xdr:rowOff>17124</xdr:rowOff>
    </xdr:from>
    <xdr:to>
      <xdr:col>2</xdr:col>
      <xdr:colOff>1307630</xdr:colOff>
      <xdr:row>4</xdr:row>
      <xdr:rowOff>90032</xdr:rowOff>
    </xdr:to>
    <xdr:pic>
      <xdr:nvPicPr>
        <xdr:cNvPr id="2" name="Imagen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34" y="201909"/>
          <a:ext cx="4433756" cy="615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133350</xdr:rowOff>
    </xdr:from>
    <xdr:to>
      <xdr:col>5</xdr:col>
      <xdr:colOff>28575</xdr:colOff>
      <xdr:row>5</xdr:row>
      <xdr:rowOff>28365</xdr:rowOff>
    </xdr:to>
    <xdr:pic>
      <xdr:nvPicPr>
        <xdr:cNvPr id="2" name="Imagen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16230"/>
          <a:ext cx="4242435" cy="626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1</xdr:row>
      <xdr:rowOff>129540</xdr:rowOff>
    </xdr:from>
    <xdr:to>
      <xdr:col>3</xdr:col>
      <xdr:colOff>11906</xdr:colOff>
      <xdr:row>5</xdr:row>
      <xdr:rowOff>18840</xdr:rowOff>
    </xdr:to>
    <xdr:pic>
      <xdr:nvPicPr>
        <xdr:cNvPr id="2" name="Imagen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220" y="308134"/>
          <a:ext cx="4583905" cy="60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228599</xdr:colOff>
      <xdr:row>1</xdr:row>
      <xdr:rowOff>129541</xdr:rowOff>
    </xdr:from>
    <xdr:to>
      <xdr:col>3</xdr:col>
      <xdr:colOff>685799</xdr:colOff>
      <xdr:row>4</xdr:row>
      <xdr:rowOff>64771</xdr:rowOff>
    </xdr:to>
    <xdr:pic>
      <xdr:nvPicPr>
        <xdr:cNvPr id="2" name="Imagen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310516"/>
          <a:ext cx="2828925" cy="478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137160</xdr:rowOff>
    </xdr:from>
    <xdr:to>
      <xdr:col>2</xdr:col>
      <xdr:colOff>1434353</xdr:colOff>
      <xdr:row>5</xdr:row>
      <xdr:rowOff>30270</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18" y="316454"/>
          <a:ext cx="4437529" cy="610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160020</xdr:rowOff>
    </xdr:from>
    <xdr:to>
      <xdr:col>2</xdr:col>
      <xdr:colOff>767329</xdr:colOff>
      <xdr:row>5</xdr:row>
      <xdr:rowOff>44332</xdr:rowOff>
    </xdr:to>
    <xdr:pic>
      <xdr:nvPicPr>
        <xdr:cNvPr id="2" name="Imagen 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42900"/>
          <a:ext cx="4303009" cy="60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133351</xdr:rowOff>
    </xdr:from>
    <xdr:to>
      <xdr:col>2</xdr:col>
      <xdr:colOff>114301</xdr:colOff>
      <xdr:row>4</xdr:row>
      <xdr:rowOff>62866</xdr:rowOff>
    </xdr:to>
    <xdr:pic>
      <xdr:nvPicPr>
        <xdr:cNvPr id="2" name="Imagen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14326"/>
          <a:ext cx="3019426"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160020</xdr:rowOff>
    </xdr:from>
    <xdr:to>
      <xdr:col>2</xdr:col>
      <xdr:colOff>767329</xdr:colOff>
      <xdr:row>5</xdr:row>
      <xdr:rowOff>44332</xdr:rowOff>
    </xdr:to>
    <xdr:pic>
      <xdr:nvPicPr>
        <xdr:cNvPr id="2" name="Imagen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 y="344170"/>
          <a:ext cx="4367779" cy="620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os%20Departamento\Ayudas%20PRTR\OM_Proyectos%20singulares\Plantillas\Volet%20financier_D&#233;penses%20BP%20TCO%20V&#233;hicules%20et%20bilan%20GES%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atos%20Departamento\Ayudas%20PRTR\OM_Proyectos%20singulares\Plantillas\Annexe%204%20Base%20de%20donn&#233;es%20des%20co&#251;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sdefe365.sharepoint.com/Users/amarquezaltemir/AppData/Local/Microsoft/Windows/INetCache/Content.Outlook/JWDA4ROF/Anexo_Base%20de%20datos%20de%20co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Cadre de dépôt Infrastructures"/>
      <sheetName val="Cadre de dépôt Usages"/>
      <sheetName val="Hypothèses"/>
      <sheetName val=" BP Infrastructures"/>
      <sheetName val="TCO Véhicules"/>
      <sheetName val="GES évités"/>
      <sheetName val="Sources"/>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Nature"/>
      <sheetName val="Partenaires"/>
      <sheetName val="Structure projet "/>
      <sheetName val="BdD"/>
      <sheetName val="Amortissements"/>
      <sheetName val="Description des couts "/>
      <sheetName val="Synthese"/>
      <sheetName val="Aide prévisionnelle"/>
      <sheetName val="CheckList"/>
      <sheetName val="Synthèse par LOT"/>
      <sheetName val="Annexe 4 Base de données des co"/>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ones"/>
      <sheetName val="Naturaleza"/>
      <sheetName val="Colaboración"/>
      <sheetName val="Estructura del proyecto"/>
      <sheetName val="Base de costes"/>
      <sheetName val="Amortizaciones"/>
      <sheetName val="Descripción de costes"/>
      <sheetName val="Síntesis"/>
      <sheetName val="Ayuda prevista"/>
      <sheetName val="Sheet1"/>
      <sheetName val="Sheet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miteco.gob.es/es/cambio-climatico/temas/mitigacion-politicas-y-medidas/factoresemision_tcm30-479095.pdf" TargetMode="External"/><Relationship Id="rId2" Type="http://schemas.openxmlformats.org/officeDocument/2006/relationships/hyperlink" Target="https://api.esios.ree.es/documents/580/download?locale=es" TargetMode="External"/><Relationship Id="rId1" Type="http://schemas.openxmlformats.org/officeDocument/2006/relationships/hyperlink" Target="https://www.miteco.gob.es/es/cambio-climatico/temas/mitigacion-politicas-y-medidas/factoresemision_tcm30-479095.pdf" TargetMode="External"/><Relationship Id="rId5" Type="http://schemas.openxmlformats.org/officeDocument/2006/relationships/drawing" Target="../drawings/drawing12.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ea.org/data-and-statistics/charts/hydrogen-production-costs-using-natural-gas-in-selected-regions-2018-2" TargetMode="External"/><Relationship Id="rId2" Type="http://schemas.openxmlformats.org/officeDocument/2006/relationships/hyperlink" Target="https://www.airliquide.com/sites/airliquide.com/files/2016/06/09/2008-06-25_air-liquide_smr-rotterdam_eng.pdf" TargetMode="External"/><Relationship Id="rId1" Type="http://schemas.openxmlformats.org/officeDocument/2006/relationships/hyperlink" Target="http://www.carburos.com/Company/news-center/2015/08/0805-la-planta-hyco-de-carburos-metalicos-en-tarragona.aspx"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N77"/>
  <sheetViews>
    <sheetView showGridLines="0" zoomScale="70" zoomScaleNormal="70" workbookViewId="0">
      <selection activeCell="B28" sqref="B28:C28"/>
    </sheetView>
  </sheetViews>
  <sheetFormatPr baseColWidth="10" defaultColWidth="0" defaultRowHeight="14.4" zeroHeight="1" x14ac:dyDescent="0.3"/>
  <cols>
    <col min="1" max="1" width="3.33203125" customWidth="1"/>
    <col min="2" max="12" width="9.33203125" customWidth="1"/>
    <col min="13" max="13" width="11.109375" customWidth="1"/>
    <col min="14" max="14" width="9.6640625" customWidth="1"/>
    <col min="15" max="18" width="9.33203125" customWidth="1"/>
    <col min="19" max="29" width="11.109375" customWidth="1"/>
    <col min="30" max="16384" width="8.88671875" hidden="1"/>
  </cols>
  <sheetData>
    <row r="1" spans="2:28" s="6" customFormat="1" x14ac:dyDescent="0.3"/>
    <row r="2" spans="2:28" s="6" customFormat="1" x14ac:dyDescent="0.3"/>
    <row r="3" spans="2:28" s="6" customFormat="1" x14ac:dyDescent="0.3">
      <c r="M3" s="6" t="s">
        <v>0</v>
      </c>
      <c r="O3" s="477"/>
      <c r="P3" s="478"/>
      <c r="Q3" s="478"/>
      <c r="R3" s="479"/>
    </row>
    <row r="4" spans="2:28" s="6" customFormat="1" x14ac:dyDescent="0.3"/>
    <row r="5" spans="2:28" s="6" customFormat="1" x14ac:dyDescent="0.3"/>
    <row r="6" spans="2:28" s="6" customFormat="1" x14ac:dyDescent="0.3"/>
    <row r="7" spans="2:28" s="6" customFormat="1" x14ac:dyDescent="0.3"/>
    <row r="8" spans="2:28" s="5" customFormat="1" ht="21" x14ac:dyDescent="0.3">
      <c r="B8" s="540" t="s">
        <v>1</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row>
    <row r="9" spans="2:28" s="5" customFormat="1" ht="21" x14ac:dyDescent="0.3">
      <c r="B9" s="96"/>
      <c r="C9" s="62"/>
      <c r="D9" s="62"/>
      <c r="E9" s="62"/>
      <c r="F9" s="62"/>
      <c r="G9" s="62"/>
      <c r="H9" s="62"/>
      <c r="I9" s="62"/>
      <c r="J9" s="62"/>
      <c r="K9" s="62"/>
      <c r="L9" s="62"/>
      <c r="M9" s="62"/>
      <c r="N9" s="62"/>
      <c r="O9" s="62"/>
      <c r="P9" s="62"/>
      <c r="Q9" s="62"/>
      <c r="R9" s="62"/>
      <c r="S9" s="62"/>
      <c r="T9" s="62"/>
      <c r="U9" s="62"/>
      <c r="V9" s="62"/>
      <c r="W9" s="62"/>
      <c r="X9" s="62"/>
      <c r="Y9" s="62"/>
      <c r="Z9" s="62"/>
      <c r="AA9" s="62"/>
      <c r="AB9" s="62"/>
    </row>
    <row r="10" spans="2:28" s="5" customFormat="1" ht="21" x14ac:dyDescent="0.3">
      <c r="B10" s="115" t="s">
        <v>2</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row>
    <row r="11" spans="2:28" s="5" customFormat="1" ht="21" x14ac:dyDescent="0.3">
      <c r="B11" s="62" t="s">
        <v>3</v>
      </c>
      <c r="C11" s="244" t="s">
        <v>4</v>
      </c>
      <c r="D11" s="245"/>
      <c r="E11" s="245"/>
      <c r="F11" s="245"/>
      <c r="G11" s="245"/>
      <c r="H11" s="245"/>
      <c r="I11" s="62"/>
      <c r="J11" s="62"/>
      <c r="K11" s="62"/>
      <c r="L11" s="62"/>
      <c r="M11" s="62"/>
      <c r="N11" s="62"/>
      <c r="O11" s="62"/>
      <c r="P11" s="62"/>
      <c r="Q11" s="62"/>
      <c r="R11" s="62"/>
      <c r="S11" s="62"/>
      <c r="T11" s="62"/>
      <c r="U11" s="62"/>
      <c r="V11" s="62"/>
      <c r="W11" s="62"/>
      <c r="X11" s="62"/>
      <c r="Y11" s="62"/>
      <c r="Z11" s="62"/>
      <c r="AA11" s="62"/>
    </row>
    <row r="12" spans="2:28" s="5" customFormat="1" ht="21" x14ac:dyDescent="0.3">
      <c r="B12" s="116" t="s">
        <v>5</v>
      </c>
      <c r="C12" s="115" t="s">
        <v>6</v>
      </c>
      <c r="D12" s="62"/>
      <c r="E12" s="62"/>
      <c r="F12" s="62"/>
      <c r="G12" s="62"/>
      <c r="H12" s="62"/>
      <c r="I12" s="62"/>
      <c r="J12" s="62"/>
      <c r="K12" s="62"/>
      <c r="L12" s="62"/>
      <c r="M12" s="62"/>
      <c r="N12" s="62"/>
      <c r="O12" s="62"/>
      <c r="Q12" s="62"/>
      <c r="R12" s="62"/>
      <c r="S12" s="62"/>
      <c r="T12" s="62"/>
      <c r="U12" s="62"/>
      <c r="V12" s="62"/>
      <c r="W12" s="62"/>
      <c r="X12" s="62"/>
      <c r="Y12" s="62"/>
      <c r="Z12" s="62"/>
      <c r="AA12" s="62"/>
      <c r="AB12" s="62"/>
    </row>
    <row r="13" spans="2:28" s="5" customFormat="1" ht="21" x14ac:dyDescent="0.3">
      <c r="B13" s="96"/>
      <c r="C13" s="120" t="s">
        <v>7</v>
      </c>
      <c r="D13" s="119"/>
      <c r="E13" s="119"/>
      <c r="F13" s="119"/>
      <c r="G13" s="119"/>
      <c r="H13" s="119"/>
      <c r="I13" s="119"/>
      <c r="J13" s="119"/>
      <c r="K13" s="62"/>
      <c r="L13" s="62"/>
      <c r="M13" s="62"/>
      <c r="N13" s="62"/>
      <c r="O13" s="62"/>
      <c r="P13" s="62"/>
      <c r="Q13" s="62"/>
      <c r="R13" s="62"/>
      <c r="S13" s="62"/>
      <c r="T13" s="62"/>
      <c r="U13" s="62"/>
      <c r="V13" s="62"/>
      <c r="W13" s="62"/>
      <c r="X13" s="62"/>
      <c r="Y13" s="62"/>
      <c r="Z13" s="62"/>
      <c r="AA13" s="62"/>
      <c r="AB13" s="62"/>
    </row>
    <row r="14" spans="2:28" s="5" customFormat="1" ht="21" x14ac:dyDescent="0.3">
      <c r="B14" s="96"/>
      <c r="C14" s="120" t="s">
        <v>8</v>
      </c>
      <c r="D14" s="119"/>
      <c r="E14" s="119"/>
      <c r="F14" s="119"/>
      <c r="G14" s="119"/>
      <c r="H14" s="119"/>
      <c r="I14" s="119"/>
      <c r="J14" s="119"/>
      <c r="K14" s="62"/>
      <c r="L14" s="62"/>
      <c r="M14" s="62"/>
      <c r="N14" s="62"/>
      <c r="O14" s="62"/>
      <c r="P14" s="62"/>
      <c r="Q14" s="62"/>
      <c r="R14" s="62"/>
      <c r="S14" s="62"/>
      <c r="T14" s="62"/>
      <c r="U14" s="62"/>
      <c r="V14" s="62"/>
      <c r="W14" s="62"/>
      <c r="X14" s="62"/>
      <c r="Y14" s="62"/>
      <c r="Z14" s="62"/>
      <c r="AA14" s="62"/>
      <c r="AB14" s="62"/>
    </row>
    <row r="15" spans="2:28" s="5" customFormat="1" ht="21" x14ac:dyDescent="0.3">
      <c r="B15" s="62" t="s">
        <v>9</v>
      </c>
      <c r="C15" s="115" t="s">
        <v>10</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row>
    <row r="16" spans="2:28" s="5" customFormat="1" ht="21" x14ac:dyDescent="0.3">
      <c r="B16" s="96"/>
      <c r="C16" s="120" t="s">
        <v>11</v>
      </c>
      <c r="D16" s="119"/>
      <c r="E16" s="119"/>
      <c r="F16" s="119"/>
      <c r="G16" s="119"/>
      <c r="H16" s="119"/>
      <c r="I16" s="119"/>
      <c r="J16" s="119"/>
      <c r="K16" s="119"/>
      <c r="L16" s="119"/>
      <c r="M16" s="119"/>
      <c r="N16" s="119"/>
      <c r="O16" s="62"/>
      <c r="P16" s="62"/>
      <c r="Q16" s="62"/>
      <c r="R16" s="62"/>
      <c r="S16" s="62"/>
      <c r="T16" s="62"/>
      <c r="U16" s="62"/>
      <c r="V16" s="62"/>
      <c r="W16" s="62"/>
      <c r="X16" s="62"/>
      <c r="Y16" s="62"/>
      <c r="Z16" s="62"/>
      <c r="AA16" s="62"/>
      <c r="AB16" s="62"/>
    </row>
    <row r="17" spans="2:66" s="5" customFormat="1" ht="21" x14ac:dyDescent="0.3">
      <c r="B17" s="96"/>
      <c r="C17" s="120" t="s">
        <v>12</v>
      </c>
      <c r="D17" s="119"/>
      <c r="E17" s="119"/>
      <c r="F17" s="119"/>
      <c r="G17" s="119"/>
      <c r="H17" s="119"/>
      <c r="I17" s="119"/>
      <c r="J17" s="119"/>
      <c r="K17" s="119"/>
      <c r="L17" s="119"/>
      <c r="M17" s="119"/>
      <c r="N17" s="119"/>
      <c r="O17" s="62"/>
      <c r="P17" s="62"/>
      <c r="Q17" s="62"/>
      <c r="R17" s="62"/>
      <c r="S17" s="62"/>
      <c r="T17" s="62"/>
      <c r="U17" s="62"/>
      <c r="V17" s="62"/>
      <c r="W17" s="62"/>
      <c r="X17" s="62"/>
      <c r="Y17" s="62"/>
      <c r="Z17" s="62"/>
      <c r="AA17" s="62"/>
      <c r="AB17" s="62"/>
    </row>
    <row r="18" spans="2:66" s="5" customFormat="1" ht="21" x14ac:dyDescent="0.3">
      <c r="B18" s="96"/>
      <c r="C18" s="120" t="s">
        <v>13</v>
      </c>
      <c r="D18" s="119"/>
      <c r="E18" s="119"/>
      <c r="F18" s="119"/>
      <c r="G18" s="119"/>
      <c r="H18" s="119"/>
      <c r="I18" s="119"/>
      <c r="J18" s="119"/>
      <c r="K18" s="119"/>
      <c r="L18" s="119"/>
      <c r="M18" s="62"/>
      <c r="N18" s="62"/>
      <c r="O18" s="62"/>
      <c r="P18" s="62"/>
      <c r="Q18" s="62"/>
      <c r="R18" s="62"/>
      <c r="S18" s="62"/>
      <c r="T18" s="62"/>
      <c r="U18" s="62"/>
      <c r="V18" s="62"/>
      <c r="W18" s="62"/>
      <c r="X18" s="62"/>
      <c r="Y18" s="62"/>
      <c r="Z18" s="62"/>
      <c r="AA18" s="62"/>
      <c r="AB18" s="62"/>
    </row>
    <row r="19" spans="2:66" s="5" customFormat="1" ht="21" x14ac:dyDescent="0.3">
      <c r="B19" s="62" t="s">
        <v>14</v>
      </c>
      <c r="C19" s="120" t="s">
        <v>15</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row>
    <row r="20" spans="2:66" s="5" customFormat="1" ht="21" x14ac:dyDescent="0.3">
      <c r="B20" s="62" t="s">
        <v>16</v>
      </c>
      <c r="C20" s="120" t="s">
        <v>17</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row>
    <row r="21" spans="2:66" s="5" customFormat="1" ht="21" x14ac:dyDescent="0.3">
      <c r="B21" s="96"/>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row>
    <row r="22" spans="2:66" s="5" customFormat="1" ht="21" x14ac:dyDescent="0.3">
      <c r="B22" s="23" t="s">
        <v>18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2:66" s="5" customFormat="1" ht="21" x14ac:dyDescent="0.3">
      <c r="B23" s="96"/>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row>
    <row r="24" spans="2:66" s="5" customFormat="1" ht="21" customHeight="1" x14ac:dyDescent="0.3">
      <c r="B24" s="5" t="s">
        <v>19</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row>
    <row r="25" spans="2:66" s="5" customFormat="1" ht="21" x14ac:dyDescent="0.3">
      <c r="B25" s="115" t="s">
        <v>20</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row>
    <row r="26" spans="2:66" s="5" customFormat="1" ht="15" customHeight="1" x14ac:dyDescent="0.3">
      <c r="B26" s="96"/>
      <c r="C26" s="62"/>
      <c r="D26" s="62"/>
      <c r="E26" s="62"/>
      <c r="F26" s="62"/>
      <c r="G26" s="62"/>
      <c r="H26" s="62"/>
      <c r="I26" s="62"/>
      <c r="J26" s="62"/>
      <c r="K26" s="62"/>
      <c r="L26" s="62"/>
      <c r="M26" s="62"/>
      <c r="N26" s="62"/>
      <c r="O26" s="62"/>
    </row>
    <row r="27" spans="2:66" x14ac:dyDescent="0.3"/>
    <row r="28" spans="2:66" s="57" customFormat="1" ht="15" customHeight="1" x14ac:dyDescent="0.35">
      <c r="B28" s="538" t="s">
        <v>21</v>
      </c>
      <c r="C28" s="539"/>
      <c r="D28"/>
      <c r="E28"/>
      <c r="F28"/>
      <c r="G28" s="56"/>
      <c r="H28" s="56"/>
      <c r="I28" s="56"/>
      <c r="J28" s="56"/>
      <c r="M28"/>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row>
    <row r="29" spans="2:66" s="5" customFormat="1" ht="21" x14ac:dyDescent="0.3">
      <c r="B29" s="115"/>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spans="2:66" s="5" customFormat="1" ht="21" x14ac:dyDescent="0.3">
      <c r="B30" s="117" t="s">
        <v>22</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2:66" s="5" customFormat="1" ht="21" x14ac:dyDescent="0.3">
      <c r="B31" s="96"/>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2:66" s="5" customFormat="1" ht="21" x14ac:dyDescent="0.3">
      <c r="B32" s="115" t="s">
        <v>23</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2:28" s="5" customFormat="1" ht="21" x14ac:dyDescent="0.3">
      <c r="B33" s="115" t="s">
        <v>24</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row>
    <row r="34" spans="2:28" x14ac:dyDescent="0.3"/>
    <row r="35" spans="2:28" s="5" customFormat="1" ht="21" x14ac:dyDescent="0.3">
      <c r="B35" s="117" t="s">
        <v>25</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2:28" s="5" customFormat="1" ht="21" x14ac:dyDescent="0.3">
      <c r="B36" s="96"/>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row>
    <row r="37" spans="2:28" s="5" customFormat="1" ht="21" x14ac:dyDescent="0.3">
      <c r="B37" s="115" t="s">
        <v>26</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row>
    <row r="38" spans="2:28" s="5" customFormat="1" ht="21" x14ac:dyDescent="0.3">
      <c r="B38" s="115" t="s">
        <v>27</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row>
    <row r="39" spans="2:28" s="5" customFormat="1" ht="21" x14ac:dyDescent="0.3">
      <c r="B39" s="115" t="s">
        <v>28</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row>
    <row r="40" spans="2:28" s="5" customFormat="1" ht="13.95" customHeight="1" x14ac:dyDescent="0.3">
      <c r="B40" s="96"/>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row>
    <row r="41" spans="2:28" s="5" customFormat="1" ht="20.399999999999999" customHeight="1" x14ac:dyDescent="0.3">
      <c r="B41" s="117" t="s">
        <v>29</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row>
    <row r="42" spans="2:28" s="5" customFormat="1" ht="15" customHeight="1" x14ac:dyDescent="0.3">
      <c r="B42" s="9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spans="2:28" s="5" customFormat="1" ht="21" customHeight="1" x14ac:dyDescent="0.3">
      <c r="B43" s="5" t="s">
        <v>30</v>
      </c>
    </row>
    <row r="44" spans="2:28" s="5" customFormat="1" ht="21" x14ac:dyDescent="0.3">
      <c r="B44" s="115" t="s">
        <v>31</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spans="2:28" s="5" customFormat="1" ht="21" x14ac:dyDescent="0.3">
      <c r="B45" s="115" t="s">
        <v>32</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spans="2:28" s="5" customFormat="1" ht="21" x14ac:dyDescent="0.3">
      <c r="B46" s="5" t="s">
        <v>33</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spans="2:28" x14ac:dyDescent="0.3"/>
    <row r="48" spans="2:28" s="5" customFormat="1" ht="20.399999999999999" customHeight="1" x14ac:dyDescent="0.3">
      <c r="B48" s="117" t="s">
        <v>34</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2:28" s="5" customFormat="1" ht="15" customHeight="1" x14ac:dyDescent="0.3">
      <c r="B49" s="96"/>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spans="2:28" s="5" customFormat="1" ht="21" customHeight="1" x14ac:dyDescent="0.3">
      <c r="B50" s="5" t="s">
        <v>35</v>
      </c>
    </row>
    <row r="51" spans="2:28" s="5" customFormat="1" ht="21" customHeight="1" x14ac:dyDescent="0.3">
      <c r="B51" s="5" t="s">
        <v>36</v>
      </c>
    </row>
    <row r="52" spans="2:28" x14ac:dyDescent="0.3"/>
    <row r="53" spans="2:28" s="5" customFormat="1" ht="20.399999999999999" customHeight="1" x14ac:dyDescent="0.3">
      <c r="B53" s="117" t="s">
        <v>37</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row>
    <row r="54" spans="2:28" s="5" customFormat="1" ht="15" customHeight="1" x14ac:dyDescent="0.3">
      <c r="B54" s="96"/>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spans="2:28" s="5" customFormat="1" ht="21" customHeight="1" x14ac:dyDescent="0.3">
      <c r="B55" s="5" t="s">
        <v>38</v>
      </c>
    </row>
    <row r="56" spans="2:28" s="5" customFormat="1" ht="21" x14ac:dyDescent="0.3">
      <c r="B56" s="115" t="s">
        <v>39</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2:28" x14ac:dyDescent="0.3"/>
    <row r="58" spans="2:28" x14ac:dyDescent="0.3"/>
    <row r="59" spans="2:28" x14ac:dyDescent="0.3"/>
    <row r="60" spans="2:28" x14ac:dyDescent="0.3"/>
    <row r="74" x14ac:dyDescent="0.3"/>
    <row r="75" x14ac:dyDescent="0.3"/>
    <row r="76" x14ac:dyDescent="0.3"/>
    <row r="77" x14ac:dyDescent="0.3"/>
  </sheetData>
  <sheetProtection algorithmName="SHA-512" hashValue="x+Sd1Y3OSEYFqOWlF6hTGzs/itDEY+mqpXEqEAWKUDQKYXmfm5OlVAGdXSsBQNLdX9ztns/IMVAhyi0oXlQEiQ==" saltValue="bfD3T+Ji35Q/tHy1lPDWMA==" spinCount="100000" sheet="1" objects="1" scenarios="1"/>
  <mergeCells count="2">
    <mergeCell ref="B28:C28"/>
    <mergeCell ref="B8:AB8"/>
  </mergeCells>
  <hyperlinks>
    <hyperlink ref="C13:J13" location="'1.a Pres_Total_ProdyDist'!A1" display="1.a. Presupuesto de las fases de producción y distribución" xr:uid="{00000000-0004-0000-0000-000000000000}"/>
    <hyperlink ref="C14:J14" location="'1.b Pres_Total_Demanda'!A1" display="1.b. Presupuesto de las fase de demanda de hidrógeno" xr:uid="{00000000-0004-0000-0000-000001000000}"/>
    <hyperlink ref="C11:H11" location="'2. Plan de Financiación'!A1" display="Plan de financiación" xr:uid="{00000000-0004-0000-0000-000002000000}"/>
    <hyperlink ref="C16:N16" location="'3.a Plan de Negocio - P&amp;D'!A1" display="3.a Plan de negocio para producción y distribución: costes, ingresos y cálculo de LCOH" xr:uid="{00000000-0004-0000-0000-000003000000}"/>
    <hyperlink ref="C18:L18" location="'3.b.1 Hipótesis Demanda'!A1" display="3.b.1 Plan de negocio demanda: hipótesis del proyecto" xr:uid="{00000000-0004-0000-0000-000004000000}"/>
    <hyperlink ref="C19" location="'4. Impacto Medioambiental'!A1" display="Impacto medioambiental" xr:uid="{00000000-0004-0000-0000-000005000000}"/>
    <hyperlink ref="C20" location="'5. Impacto en Empleo'!A1" display="Impacto en empleo" xr:uid="{00000000-0004-0000-0000-000006000000}"/>
    <hyperlink ref="C13" location="'2.a Pres_Total_ProdyDist'!A1" display="1.a. Presupuesto de las fases de producción y distribución" xr:uid="{00000000-0004-0000-0000-000007000000}"/>
    <hyperlink ref="C14" location="'2.b Pres_Total_Demanda'!A1" display="1.b. Presupuesto de las fase de demanda de hidrógeno" xr:uid="{00000000-0004-0000-0000-000008000000}"/>
    <hyperlink ref="C16" location="'3.a Plan Negocio-P&amp;D (SinAyuda)'!A1" display="3.a Plan de negocio para producción y distribución: costes, ingresos y cálculo de LCOH. Sin tener en cuenta la posible ayuda recibida del IDAE" xr:uid="{00000000-0004-0000-0000-000009000000}"/>
    <hyperlink ref="C18" location="'3.b.1 Hipótesis Demanda'!A1" display="3.b.1 Plan de negocio demanda: hipótesis del proyecto" xr:uid="{00000000-0004-0000-0000-00000A000000}"/>
    <hyperlink ref="C11" location="'1. Plan de Financiación'!A1" display="Plan de financiación" xr:uid="{00000000-0004-0000-0000-00000B000000}"/>
    <hyperlink ref="C17" location="'3.b Plan Negocio-P&amp;D (ConAyuda)'!A1" display="3.b Plan de negocio para producción y distribución: costes, ingresos y cálculo de LCOH. Incluye la posible ayuda del IDAE" xr:uid="{00000000-0004-0000-0000-00000C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N55"/>
  <sheetViews>
    <sheetView showGridLines="0" zoomScaleNormal="100" workbookViewId="0">
      <selection activeCell="D39" sqref="D39"/>
    </sheetView>
  </sheetViews>
  <sheetFormatPr baseColWidth="10" defaultColWidth="0" defaultRowHeight="14.4" zeroHeight="1" x14ac:dyDescent="0.3"/>
  <cols>
    <col min="1" max="1" width="3.33203125" customWidth="1"/>
    <col min="2" max="2" width="20.6640625" customWidth="1"/>
    <col min="3" max="3" width="36.33203125" customWidth="1"/>
    <col min="4" max="5" width="28.88671875" customWidth="1"/>
    <col min="6" max="7" width="33.88671875" customWidth="1"/>
    <col min="8" max="9" width="8.88671875" customWidth="1"/>
    <col min="10" max="10" width="8.6640625" hidden="1" customWidth="1"/>
    <col min="11" max="16384" width="8.88671875" hidden="1"/>
  </cols>
  <sheetData>
    <row r="1" spans="1:66" x14ac:dyDescent="0.3">
      <c r="A1" s="6"/>
      <c r="B1" s="6"/>
      <c r="C1" s="6"/>
      <c r="D1" s="6"/>
      <c r="E1" s="6"/>
      <c r="F1" s="6"/>
      <c r="G1" s="6"/>
    </row>
    <row r="2" spans="1:66" x14ac:dyDescent="0.3">
      <c r="A2" s="6"/>
      <c r="B2" s="6"/>
      <c r="C2" s="6"/>
      <c r="D2" s="6"/>
      <c r="E2" s="6"/>
      <c r="F2" s="6"/>
      <c r="G2" s="6"/>
    </row>
    <row r="3" spans="1:66" x14ac:dyDescent="0.3">
      <c r="A3" s="6"/>
      <c r="B3" s="6"/>
      <c r="C3" s="6"/>
      <c r="D3" s="6"/>
      <c r="E3" s="6" t="s">
        <v>0</v>
      </c>
      <c r="F3" s="199" t="str">
        <f>+IF('0. Instrucciones'!$O$3="","",'0. Instrucciones'!$O$3)</f>
        <v/>
      </c>
      <c r="G3" s="200"/>
    </row>
    <row r="4" spans="1:66" x14ac:dyDescent="0.3">
      <c r="A4" s="6"/>
      <c r="B4" s="6"/>
      <c r="C4" s="6"/>
      <c r="D4" s="6"/>
      <c r="E4" s="6"/>
      <c r="F4" s="6"/>
      <c r="G4" s="6"/>
    </row>
    <row r="5" spans="1:66" x14ac:dyDescent="0.3">
      <c r="A5" s="6"/>
      <c r="B5" s="6"/>
      <c r="C5" s="6"/>
      <c r="D5" s="6"/>
      <c r="E5" s="6"/>
      <c r="F5" s="6"/>
      <c r="G5" s="6"/>
    </row>
    <row r="6" spans="1:66" x14ac:dyDescent="0.3">
      <c r="A6" s="6"/>
      <c r="B6" s="6"/>
      <c r="C6" s="6"/>
      <c r="D6" s="6"/>
      <c r="E6" s="6"/>
      <c r="F6" s="6"/>
      <c r="G6" s="6"/>
    </row>
    <row r="7" spans="1:66" x14ac:dyDescent="0.3">
      <c r="A7" s="6"/>
      <c r="B7" s="6"/>
      <c r="C7" s="6"/>
      <c r="D7" s="6"/>
      <c r="E7" s="6"/>
      <c r="F7" s="6"/>
      <c r="G7" s="6"/>
    </row>
    <row r="8" spans="1:66" ht="21" x14ac:dyDescent="0.3">
      <c r="A8" s="5"/>
      <c r="B8" s="23" t="s">
        <v>40</v>
      </c>
      <c r="C8" s="24"/>
      <c r="D8" s="24"/>
      <c r="E8" s="24"/>
      <c r="F8" s="24"/>
      <c r="G8" s="24"/>
    </row>
    <row r="9" spans="1:66" s="5" customFormat="1" ht="15" customHeight="1" x14ac:dyDescent="0.3">
      <c r="B9" s="96"/>
      <c r="C9" s="62"/>
      <c r="D9" s="62"/>
      <c r="E9" s="62"/>
      <c r="F9" s="62"/>
      <c r="G9" s="62"/>
      <c r="H9" s="62"/>
      <c r="I9" s="62"/>
      <c r="J9" s="62"/>
      <c r="K9" s="62"/>
      <c r="L9" s="62"/>
      <c r="M9" s="62"/>
      <c r="N9" s="62"/>
      <c r="O9" s="62"/>
    </row>
    <row r="10" spans="1:66" s="57" customFormat="1" ht="15" customHeight="1" x14ac:dyDescent="0.35">
      <c r="B10" s="97" t="s">
        <v>21</v>
      </c>
      <c r="D10"/>
      <c r="E10"/>
      <c r="F10"/>
      <c r="G10" s="56"/>
      <c r="H10" s="56"/>
      <c r="I10" s="56"/>
      <c r="J10" s="56"/>
      <c r="M10"/>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row>
    <row r="11" spans="1:66" x14ac:dyDescent="0.3">
      <c r="A11" s="6"/>
      <c r="B11" s="6"/>
      <c r="C11" s="6"/>
      <c r="D11" s="6"/>
      <c r="E11" s="6"/>
      <c r="F11" s="6"/>
      <c r="G11" s="6"/>
    </row>
    <row r="12" spans="1:66" ht="22.95" customHeight="1" x14ac:dyDescent="0.3">
      <c r="A12" s="6"/>
      <c r="B12" s="541" t="s">
        <v>41</v>
      </c>
      <c r="C12" s="542"/>
      <c r="D12" s="542"/>
      <c r="E12" s="542"/>
      <c r="F12" s="543"/>
      <c r="G12" s="158"/>
    </row>
    <row r="13" spans="1:66" ht="22.95" customHeight="1" x14ac:dyDescent="0.3">
      <c r="A13" s="6"/>
      <c r="B13" s="544"/>
      <c r="C13" s="545"/>
      <c r="D13" s="545"/>
      <c r="E13" s="545"/>
      <c r="F13" s="546"/>
      <c r="G13" s="158"/>
    </row>
    <row r="14" spans="1:66" x14ac:dyDescent="0.3">
      <c r="A14" s="6"/>
      <c r="B14" s="6"/>
      <c r="C14" s="6"/>
      <c r="D14" s="6"/>
      <c r="E14" s="6"/>
      <c r="F14" s="6"/>
      <c r="G14" s="6"/>
    </row>
    <row r="15" spans="1:66" ht="28.8" x14ac:dyDescent="0.3">
      <c r="A15" s="6"/>
      <c r="B15" s="190" t="s">
        <v>42</v>
      </c>
      <c r="C15" s="190" t="s">
        <v>43</v>
      </c>
      <c r="D15" s="190" t="s">
        <v>44</v>
      </c>
      <c r="E15" s="191" t="s">
        <v>45</v>
      </c>
      <c r="F15" s="190" t="s">
        <v>46</v>
      </c>
    </row>
    <row r="16" spans="1:66" x14ac:dyDescent="0.3">
      <c r="A16" s="6"/>
      <c r="B16" s="283"/>
      <c r="C16" s="284"/>
      <c r="D16" s="284"/>
      <c r="E16" s="284"/>
      <c r="F16" s="284"/>
      <c r="G16" s="6"/>
      <c r="O16" s="192" t="s">
        <v>47</v>
      </c>
    </row>
    <row r="17" spans="1:15" x14ac:dyDescent="0.3">
      <c r="A17" s="6"/>
      <c r="B17" s="283"/>
      <c r="C17" s="284"/>
      <c r="D17" s="284"/>
      <c r="E17" s="284"/>
      <c r="F17" s="284"/>
      <c r="G17" s="6"/>
      <c r="O17" s="192"/>
    </row>
    <row r="18" spans="1:15" x14ac:dyDescent="0.3">
      <c r="A18" s="6"/>
      <c r="B18" s="283"/>
      <c r="C18" s="284"/>
      <c r="D18" s="284"/>
      <c r="E18" s="284"/>
      <c r="F18" s="284"/>
      <c r="G18" s="6"/>
      <c r="O18" s="192"/>
    </row>
    <row r="19" spans="1:15" x14ac:dyDescent="0.3">
      <c r="A19" s="6"/>
      <c r="B19" s="283"/>
      <c r="C19" s="284"/>
      <c r="D19" s="284"/>
      <c r="E19" s="284"/>
      <c r="F19" s="284"/>
      <c r="G19" s="6"/>
      <c r="O19" s="192"/>
    </row>
    <row r="20" spans="1:15" x14ac:dyDescent="0.3">
      <c r="A20" s="6"/>
      <c r="B20" s="283"/>
      <c r="C20" s="284"/>
      <c r="D20" s="284"/>
      <c r="E20" s="284"/>
      <c r="F20" s="284"/>
      <c r="G20" s="6"/>
      <c r="O20" s="192"/>
    </row>
    <row r="21" spans="1:15" x14ac:dyDescent="0.3">
      <c r="A21" s="6"/>
      <c r="B21" s="283"/>
      <c r="C21" s="284"/>
      <c r="D21" s="284"/>
      <c r="E21" s="284"/>
      <c r="F21" s="284"/>
      <c r="G21" s="6"/>
      <c r="O21" s="192"/>
    </row>
    <row r="22" spans="1:15" x14ac:dyDescent="0.3">
      <c r="A22" s="6"/>
      <c r="B22" s="283"/>
      <c r="C22" s="284"/>
      <c r="D22" s="284"/>
      <c r="E22" s="284"/>
      <c r="F22" s="284"/>
      <c r="G22" s="6"/>
      <c r="O22" s="192"/>
    </row>
    <row r="23" spans="1:15" x14ac:dyDescent="0.3">
      <c r="A23" s="6"/>
      <c r="B23" s="283"/>
      <c r="C23" s="284"/>
      <c r="D23" s="284"/>
      <c r="E23" s="284"/>
      <c r="F23" s="284"/>
      <c r="G23" s="6"/>
      <c r="O23" s="192"/>
    </row>
    <row r="24" spans="1:15" x14ac:dyDescent="0.3">
      <c r="A24" s="6"/>
      <c r="B24" s="283"/>
      <c r="C24" s="284"/>
      <c r="D24" s="284"/>
      <c r="E24" s="284"/>
      <c r="F24" s="284"/>
      <c r="G24" s="6"/>
      <c r="O24" s="192"/>
    </row>
    <row r="25" spans="1:15" x14ac:dyDescent="0.3">
      <c r="A25" s="6"/>
      <c r="B25" s="283"/>
      <c r="C25" s="284"/>
      <c r="D25" s="284"/>
      <c r="E25" s="284"/>
      <c r="F25" s="284"/>
      <c r="G25" s="6"/>
      <c r="O25" s="192"/>
    </row>
    <row r="26" spans="1:15" x14ac:dyDescent="0.3">
      <c r="A26" s="6"/>
      <c r="B26" s="283"/>
      <c r="C26" s="284"/>
      <c r="D26" s="284"/>
      <c r="E26" s="284"/>
      <c r="F26" s="284"/>
      <c r="G26" s="6"/>
      <c r="O26" s="192"/>
    </row>
    <row r="27" spans="1:15" x14ac:dyDescent="0.3">
      <c r="A27" s="6"/>
      <c r="B27" s="283"/>
      <c r="C27" s="284"/>
      <c r="D27" s="284"/>
      <c r="E27" s="284"/>
      <c r="F27" s="284"/>
      <c r="G27" s="6"/>
      <c r="O27" s="192" t="s">
        <v>49</v>
      </c>
    </row>
    <row r="28" spans="1:15" x14ac:dyDescent="0.3">
      <c r="A28" s="6"/>
      <c r="B28" s="283"/>
      <c r="C28" s="284"/>
      <c r="D28" s="284"/>
      <c r="E28" s="284"/>
      <c r="F28" s="284"/>
      <c r="G28" s="6"/>
      <c r="O28" s="192" t="s">
        <v>50</v>
      </c>
    </row>
    <row r="29" spans="1:15" x14ac:dyDescent="0.3">
      <c r="A29" s="6"/>
      <c r="B29" s="283"/>
      <c r="C29" s="284"/>
      <c r="D29" s="284"/>
      <c r="E29" s="284"/>
      <c r="F29" s="284"/>
      <c r="G29" s="6"/>
      <c r="O29" s="192" t="s">
        <v>48</v>
      </c>
    </row>
    <row r="30" spans="1:15" x14ac:dyDescent="0.3">
      <c r="A30" s="6"/>
      <c r="B30" s="283"/>
      <c r="C30" s="284"/>
      <c r="D30" s="284"/>
      <c r="E30" s="284"/>
      <c r="F30" s="284"/>
      <c r="G30" s="6"/>
      <c r="O30" s="192" t="s">
        <v>51</v>
      </c>
    </row>
    <row r="31" spans="1:15" x14ac:dyDescent="0.3">
      <c r="A31" s="6"/>
      <c r="B31" s="193"/>
      <c r="C31" s="6"/>
      <c r="D31" s="6"/>
      <c r="E31" s="6"/>
      <c r="F31" s="6"/>
      <c r="G31" s="6"/>
    </row>
    <row r="32" spans="1:15" ht="15" thickBot="1" x14ac:dyDescent="0.35">
      <c r="A32" s="6"/>
      <c r="B32" s="6"/>
      <c r="C32" s="6"/>
      <c r="D32" s="6"/>
      <c r="E32" s="6"/>
      <c r="F32" s="6"/>
      <c r="G32" s="6"/>
    </row>
    <row r="33" spans="1:7" ht="15" thickBot="1" x14ac:dyDescent="0.35">
      <c r="A33" s="7"/>
      <c r="B33" s="226" t="s">
        <v>52</v>
      </c>
      <c r="C33" s="227" t="s">
        <v>53</v>
      </c>
      <c r="D33" s="228" t="s">
        <v>54</v>
      </c>
      <c r="E33" s="228" t="s">
        <v>55</v>
      </c>
      <c r="F33" s="229" t="s">
        <v>56</v>
      </c>
      <c r="G33" s="7"/>
    </row>
    <row r="34" spans="1:7" x14ac:dyDescent="0.3">
      <c r="A34" s="6"/>
      <c r="B34" s="165" t="s">
        <v>57</v>
      </c>
      <c r="C34" s="469" t="s">
        <v>58</v>
      </c>
      <c r="D34" s="285"/>
      <c r="E34" s="286"/>
      <c r="F34" s="471">
        <f>+E34+D34</f>
        <v>0</v>
      </c>
      <c r="G34" s="6"/>
    </row>
    <row r="35" spans="1:7" x14ac:dyDescent="0.3">
      <c r="A35" s="6"/>
      <c r="B35" s="161"/>
      <c r="C35" s="470" t="s">
        <v>59</v>
      </c>
      <c r="D35" s="288"/>
      <c r="E35" s="288"/>
      <c r="F35" s="472">
        <f>+E35+D35</f>
        <v>0</v>
      </c>
      <c r="G35" s="6"/>
    </row>
    <row r="36" spans="1:7" x14ac:dyDescent="0.3">
      <c r="A36" s="6"/>
      <c r="B36" s="161"/>
      <c r="C36" s="470" t="s">
        <v>60</v>
      </c>
      <c r="D36" s="287"/>
      <c r="E36" s="288"/>
      <c r="F36" s="472">
        <f>+E36+D36</f>
        <v>0</v>
      </c>
      <c r="G36" s="6"/>
    </row>
    <row r="37" spans="1:7" x14ac:dyDescent="0.3">
      <c r="A37" s="6"/>
      <c r="B37" s="161"/>
      <c r="C37" s="289"/>
      <c r="D37" s="287"/>
      <c r="E37" s="288"/>
      <c r="F37" s="472">
        <f>+E37+D37</f>
        <v>0</v>
      </c>
      <c r="G37" s="6"/>
    </row>
    <row r="38" spans="1:7" x14ac:dyDescent="0.3">
      <c r="A38" s="6"/>
      <c r="B38" s="161"/>
      <c r="C38" s="6"/>
      <c r="D38" s="159"/>
      <c r="E38" s="230"/>
      <c r="F38" s="473"/>
      <c r="G38" s="6"/>
    </row>
    <row r="39" spans="1:7" x14ac:dyDescent="0.3">
      <c r="A39" s="6"/>
      <c r="B39" s="166" t="s">
        <v>61</v>
      </c>
      <c r="C39" s="470" t="s">
        <v>62</v>
      </c>
      <c r="D39" s="287"/>
      <c r="E39" s="288"/>
      <c r="F39" s="472">
        <f t="shared" ref="F39:F44" si="0">+E39+D39</f>
        <v>0</v>
      </c>
      <c r="G39" s="6"/>
    </row>
    <row r="40" spans="1:7" x14ac:dyDescent="0.3">
      <c r="A40" s="6"/>
      <c r="B40" s="161"/>
      <c r="C40" s="470" t="s">
        <v>63</v>
      </c>
      <c r="D40" s="287"/>
      <c r="E40" s="288"/>
      <c r="F40" s="472">
        <f t="shared" si="0"/>
        <v>0</v>
      </c>
      <c r="G40" s="6"/>
    </row>
    <row r="41" spans="1:7" x14ac:dyDescent="0.3">
      <c r="A41" s="6"/>
      <c r="B41" s="161"/>
      <c r="C41" s="470" t="s">
        <v>64</v>
      </c>
      <c r="D41" s="287"/>
      <c r="E41" s="288"/>
      <c r="F41" s="472">
        <f t="shared" si="0"/>
        <v>0</v>
      </c>
      <c r="G41" s="6"/>
    </row>
    <row r="42" spans="1:7" x14ac:dyDescent="0.3">
      <c r="A42" s="6"/>
      <c r="B42" s="161"/>
      <c r="C42" s="470" t="s">
        <v>65</v>
      </c>
      <c r="D42" s="287"/>
      <c r="E42" s="288"/>
      <c r="F42" s="472">
        <f t="shared" si="0"/>
        <v>0</v>
      </c>
      <c r="G42" s="6"/>
    </row>
    <row r="43" spans="1:7" x14ac:dyDescent="0.3">
      <c r="A43" s="6"/>
      <c r="B43" s="161"/>
      <c r="C43" s="470" t="s">
        <v>66</v>
      </c>
      <c r="D43" s="287"/>
      <c r="E43" s="288"/>
      <c r="F43" s="472">
        <f t="shared" si="0"/>
        <v>0</v>
      </c>
      <c r="G43" s="6"/>
    </row>
    <row r="44" spans="1:7" x14ac:dyDescent="0.3">
      <c r="A44" s="6"/>
      <c r="B44" s="161"/>
      <c r="C44" s="289"/>
      <c r="D44" s="287"/>
      <c r="E44" s="288"/>
      <c r="F44" s="472">
        <f t="shared" si="0"/>
        <v>0</v>
      </c>
      <c r="G44" s="6"/>
    </row>
    <row r="45" spans="1:7" x14ac:dyDescent="0.3">
      <c r="A45" s="6"/>
      <c r="B45" s="162"/>
      <c r="C45" s="6"/>
      <c r="D45" s="160"/>
      <c r="E45" s="160"/>
      <c r="F45" s="473"/>
      <c r="G45" s="6"/>
    </row>
    <row r="46" spans="1:7" x14ac:dyDescent="0.3">
      <c r="A46" s="6"/>
      <c r="B46" s="167" t="s">
        <v>67</v>
      </c>
      <c r="C46" s="289"/>
      <c r="D46" s="287"/>
      <c r="E46" s="288"/>
      <c r="F46" s="472">
        <f>+E46+D46</f>
        <v>0</v>
      </c>
      <c r="G46" s="6"/>
    </row>
    <row r="47" spans="1:7" x14ac:dyDescent="0.3">
      <c r="A47" s="6"/>
      <c r="B47" s="162"/>
      <c r="C47" s="6"/>
      <c r="D47" s="6"/>
      <c r="E47" s="6"/>
      <c r="F47" s="474"/>
      <c r="G47" s="6"/>
    </row>
    <row r="48" spans="1:7" ht="15" thickBot="1" x14ac:dyDescent="0.35">
      <c r="A48" s="6"/>
      <c r="B48" s="163"/>
      <c r="C48" s="164"/>
      <c r="D48" s="164"/>
      <c r="E48" s="476" t="s">
        <v>68</v>
      </c>
      <c r="F48" s="475">
        <f>+SUM(F34:F46)</f>
        <v>0</v>
      </c>
      <c r="G48" s="6"/>
    </row>
    <row r="49" spans="1:7" x14ac:dyDescent="0.3">
      <c r="A49" s="6"/>
      <c r="B49" s="6"/>
      <c r="C49" s="6"/>
      <c r="D49" s="6"/>
      <c r="E49" s="6"/>
      <c r="F49" s="6"/>
      <c r="G49" s="6"/>
    </row>
    <row r="50" spans="1:7" x14ac:dyDescent="0.3">
      <c r="A50" s="6"/>
      <c r="B50" s="6"/>
      <c r="C50" s="6"/>
      <c r="D50" s="6"/>
      <c r="E50" s="6"/>
      <c r="F50" s="6"/>
      <c r="G50" s="6"/>
    </row>
    <row r="51" spans="1:7" x14ac:dyDescent="0.3">
      <c r="A51" s="6"/>
      <c r="B51" s="6"/>
      <c r="C51" s="6"/>
      <c r="D51" s="6"/>
      <c r="E51" s="6"/>
      <c r="F51" s="6"/>
      <c r="G51" s="6"/>
    </row>
    <row r="52" spans="1:7" x14ac:dyDescent="0.3"/>
    <row r="53" spans="1:7" x14ac:dyDescent="0.3"/>
    <row r="54" spans="1:7" x14ac:dyDescent="0.3"/>
    <row r="55" spans="1:7" x14ac:dyDescent="0.3"/>
  </sheetData>
  <sheetProtection algorithmName="SHA-512" hashValue="WSTpoIiUAOJKPCNGUxTl2NK9lDOt2rm6HKZ/mUOkjcXdu/7k0eRCAdi+j11eQ6mewwEcssux9C8RpgbyqBJcPw==" saltValue="Ha2pmf5HdiYdHSPrnukKFw==" spinCount="100000" sheet="1" objects="1" scenarios="1"/>
  <mergeCells count="1">
    <mergeCell ref="B12:F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 Validation'!$B$12:$B$14</xm:f>
          </x14:formula1>
          <xm:sqref>C16:C30</xm:sqref>
        </x14:dataValidation>
        <x14:dataValidation type="list" allowBlank="1" showInputMessage="1" showErrorMessage="1" xr:uid="{00000000-0002-0000-0100-000001000000}">
          <x14:formula1>
            <xm:f>'Data Validation'!$B$17:$B$18</xm:f>
          </x14:formula1>
          <xm:sqref>F18:F30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P126"/>
  <sheetViews>
    <sheetView showGridLines="0" topLeftCell="A38" zoomScale="70" zoomScaleNormal="70" workbookViewId="0">
      <selection activeCell="E79" sqref="E79"/>
    </sheetView>
  </sheetViews>
  <sheetFormatPr baseColWidth="10" defaultColWidth="0" defaultRowHeight="14.4" zeroHeight="1" x14ac:dyDescent="0.3"/>
  <cols>
    <col min="1" max="1" width="3.33203125" style="6" customWidth="1"/>
    <col min="2" max="2" width="77.33203125" style="6" customWidth="1"/>
    <col min="3" max="3" width="37.5546875" style="6" customWidth="1"/>
    <col min="4" max="4" width="21.44140625" style="6" customWidth="1"/>
    <col min="5" max="5" width="22.109375" style="6" bestFit="1" customWidth="1"/>
    <col min="6" max="6" width="36.109375" style="6" bestFit="1" customWidth="1"/>
    <col min="7" max="7" width="28" style="6" bestFit="1" customWidth="1"/>
    <col min="8" max="8" width="21.33203125" style="6" bestFit="1" customWidth="1"/>
    <col min="9" max="9" width="21.5546875" style="6" bestFit="1" customWidth="1"/>
    <col min="10" max="10" width="16.88671875" style="6" customWidth="1"/>
    <col min="11" max="11" width="8.88671875" style="6" customWidth="1"/>
    <col min="12" max="14" width="8.88671875" style="6" hidden="1" customWidth="1"/>
    <col min="15" max="18" width="0" style="6" hidden="1" customWidth="1"/>
    <col min="19" max="16384" width="8.88671875" style="6" hidden="1"/>
  </cols>
  <sheetData>
    <row r="1" spans="2:68" x14ac:dyDescent="0.3"/>
    <row r="2" spans="2:68" x14ac:dyDescent="0.3"/>
    <row r="3" spans="2:68" x14ac:dyDescent="0.3">
      <c r="D3" s="6" t="s">
        <v>0</v>
      </c>
      <c r="E3" s="199" t="str">
        <f>+IF('0. Instrucciones'!$O$3="","",'0. Instrucciones'!$O$3)</f>
        <v/>
      </c>
      <c r="F3" s="200"/>
      <c r="G3" s="246"/>
    </row>
    <row r="4" spans="2:68" x14ac:dyDescent="0.3"/>
    <row r="5" spans="2:68" x14ac:dyDescent="0.3"/>
    <row r="6" spans="2:68" x14ac:dyDescent="0.3"/>
    <row r="7" spans="2:68" x14ac:dyDescent="0.3"/>
    <row r="8" spans="2:68" s="5" customFormat="1" ht="21" x14ac:dyDescent="0.3">
      <c r="B8" s="23" t="s">
        <v>69</v>
      </c>
      <c r="C8" s="24"/>
      <c r="D8" s="24"/>
      <c r="E8" s="24"/>
      <c r="F8" s="24"/>
      <c r="G8" s="24"/>
      <c r="H8" s="24"/>
      <c r="I8" s="24"/>
    </row>
    <row r="9" spans="2:68" s="5" customFormat="1" ht="15" customHeight="1" x14ac:dyDescent="0.3">
      <c r="B9" s="96"/>
      <c r="C9" s="62"/>
      <c r="D9" s="62"/>
      <c r="E9" s="62"/>
      <c r="F9" s="62"/>
      <c r="G9" s="62"/>
      <c r="H9" s="62"/>
      <c r="I9" s="62"/>
      <c r="J9" s="62"/>
      <c r="K9" s="62"/>
      <c r="L9" s="62"/>
      <c r="M9" s="62"/>
      <c r="N9" s="62"/>
      <c r="O9" s="62"/>
      <c r="P9" s="62"/>
      <c r="Q9" s="62"/>
    </row>
    <row r="10" spans="2:68" s="57" customFormat="1" ht="15" customHeight="1" x14ac:dyDescent="0.35">
      <c r="B10" s="97" t="s">
        <v>21</v>
      </c>
      <c r="D10"/>
      <c r="E10"/>
      <c r="F10"/>
      <c r="G10"/>
      <c r="H10" s="56"/>
      <c r="I10" s="56"/>
      <c r="J10" s="56"/>
      <c r="K10" s="56"/>
      <c r="L10" s="56"/>
      <c r="O10"/>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row>
    <row r="11" spans="2:68" x14ac:dyDescent="0.3"/>
    <row r="12" spans="2:68" ht="43.2" customHeight="1" x14ac:dyDescent="0.3">
      <c r="B12" s="547" t="s">
        <v>70</v>
      </c>
      <c r="C12" s="548"/>
      <c r="D12" s="548"/>
      <c r="E12" s="548"/>
      <c r="F12" s="548"/>
      <c r="G12" s="548"/>
      <c r="H12" s="548"/>
      <c r="I12" s="549"/>
    </row>
    <row r="13" spans="2:68" ht="43.2" customHeight="1" x14ac:dyDescent="0.3">
      <c r="B13" s="550"/>
      <c r="C13" s="551"/>
      <c r="D13" s="551"/>
      <c r="E13" s="551"/>
      <c r="F13" s="551"/>
      <c r="G13" s="551"/>
      <c r="H13" s="551"/>
      <c r="I13" s="552"/>
    </row>
    <row r="14" spans="2:68" x14ac:dyDescent="0.3">
      <c r="B14" s="7"/>
      <c r="C14" s="7"/>
      <c r="D14" s="7"/>
      <c r="E14" s="7"/>
    </row>
    <row r="15" spans="2:68" ht="34.950000000000003" customHeight="1" x14ac:dyDescent="0.3">
      <c r="B15" s="553" t="s">
        <v>71</v>
      </c>
      <c r="C15" s="554"/>
      <c r="D15" s="554"/>
      <c r="E15" s="554"/>
      <c r="F15" s="554"/>
      <c r="G15" s="554"/>
      <c r="H15" s="554"/>
      <c r="I15" s="555"/>
    </row>
    <row r="16" spans="2:68" ht="34.950000000000003" customHeight="1" x14ac:dyDescent="0.3">
      <c r="B16" s="556"/>
      <c r="C16" s="557"/>
      <c r="D16" s="557"/>
      <c r="E16" s="557"/>
      <c r="F16" s="557"/>
      <c r="G16" s="557"/>
      <c r="H16" s="557"/>
      <c r="I16" s="558"/>
    </row>
    <row r="17" spans="2:10" x14ac:dyDescent="0.3">
      <c r="B17" s="7"/>
      <c r="C17" s="7"/>
      <c r="D17" s="7"/>
      <c r="E17" s="7"/>
    </row>
    <row r="18" spans="2:10" ht="56.4" customHeight="1" x14ac:dyDescent="0.3">
      <c r="B18" s="553" t="s">
        <v>72</v>
      </c>
      <c r="C18" s="554"/>
      <c r="D18" s="554"/>
      <c r="E18" s="554"/>
      <c r="F18" s="554"/>
      <c r="G18" s="554"/>
      <c r="H18" s="554"/>
      <c r="I18" s="555"/>
    </row>
    <row r="19" spans="2:10" ht="56.4" customHeight="1" x14ac:dyDescent="0.3">
      <c r="B19" s="556"/>
      <c r="C19" s="557"/>
      <c r="D19" s="557"/>
      <c r="E19" s="557"/>
      <c r="F19" s="557"/>
      <c r="G19" s="557"/>
      <c r="H19" s="557"/>
      <c r="I19" s="558"/>
    </row>
    <row r="20" spans="2:10" x14ac:dyDescent="0.3"/>
    <row r="21" spans="2:10" x14ac:dyDescent="0.3"/>
    <row r="22" spans="2:10" x14ac:dyDescent="0.3">
      <c r="B22" s="10" t="s">
        <v>73</v>
      </c>
      <c r="C22" s="10" t="s">
        <v>74</v>
      </c>
      <c r="D22" s="11"/>
      <c r="E22" s="25" t="s">
        <v>75</v>
      </c>
      <c r="F22" s="45" t="s">
        <v>76</v>
      </c>
      <c r="G22" s="45" t="s">
        <v>77</v>
      </c>
      <c r="H22" s="45" t="s">
        <v>78</v>
      </c>
      <c r="I22" s="231" t="s">
        <v>79</v>
      </c>
      <c r="J22" s="19"/>
    </row>
    <row r="23" spans="2:10" x14ac:dyDescent="0.3">
      <c r="B23" s="290" t="s">
        <v>464</v>
      </c>
      <c r="C23" s="563"/>
      <c r="D23" s="564"/>
      <c r="E23" s="291"/>
      <c r="F23" s="292" t="s">
        <v>47</v>
      </c>
      <c r="G23" s="456">
        <f>+IFERROR($E$75*E23/$E$65,0)</f>
        <v>0</v>
      </c>
      <c r="H23" s="455">
        <f>+INDEX(Ayudas!$C$18:$C$20,MATCH(F23,Ayudas!$B$18:$B$20,0),1)</f>
        <v>0.6</v>
      </c>
      <c r="I23" s="496">
        <f>+H23*G23</f>
        <v>0</v>
      </c>
      <c r="J23" s="239"/>
    </row>
    <row r="24" spans="2:10" x14ac:dyDescent="0.3">
      <c r="B24" s="290" t="s">
        <v>80</v>
      </c>
      <c r="C24" s="565"/>
      <c r="D24" s="566"/>
      <c r="E24" s="291"/>
      <c r="F24" s="292" t="s">
        <v>47</v>
      </c>
      <c r="G24" s="456">
        <f t="shared" ref="G24:G37" si="0">+IFERROR($E$75*E24/$E$65,0)</f>
        <v>0</v>
      </c>
      <c r="H24" s="455">
        <f>+INDEX(Ayudas!$C$18:$C$20,MATCH(F24,Ayudas!$B$18:$B$20,0),1)</f>
        <v>0.6</v>
      </c>
      <c r="I24" s="497">
        <f t="shared" ref="I24:I37" si="1">+H24*G24</f>
        <v>0</v>
      </c>
      <c r="J24" s="239"/>
    </row>
    <row r="25" spans="2:10" x14ac:dyDescent="0.3">
      <c r="B25" s="295" t="s">
        <v>465</v>
      </c>
      <c r="C25" s="565"/>
      <c r="D25" s="566"/>
      <c r="E25" s="291"/>
      <c r="F25" s="292" t="s">
        <v>47</v>
      </c>
      <c r="G25" s="456">
        <f t="shared" si="0"/>
        <v>0</v>
      </c>
      <c r="H25" s="455">
        <f>+INDEX(Ayudas!$C$18:$C$20,MATCH(F25,Ayudas!$B$18:$B$20,0),1)</f>
        <v>0.6</v>
      </c>
      <c r="I25" s="497">
        <f t="shared" si="1"/>
        <v>0</v>
      </c>
      <c r="J25" s="239"/>
    </row>
    <row r="26" spans="2:10" x14ac:dyDescent="0.3">
      <c r="B26" s="295" t="s">
        <v>466</v>
      </c>
      <c r="C26" s="565"/>
      <c r="D26" s="566"/>
      <c r="E26" s="291"/>
      <c r="F26" s="292" t="s">
        <v>47</v>
      </c>
      <c r="G26" s="456">
        <f t="shared" si="0"/>
        <v>0</v>
      </c>
      <c r="H26" s="455">
        <f>+INDEX(Ayudas!$C$18:$C$20,MATCH(F26,Ayudas!$B$18:$B$20,0),1)</f>
        <v>0.6</v>
      </c>
      <c r="I26" s="497">
        <f t="shared" si="1"/>
        <v>0</v>
      </c>
      <c r="J26" s="239"/>
    </row>
    <row r="27" spans="2:10" x14ac:dyDescent="0.3">
      <c r="B27" s="295" t="s">
        <v>467</v>
      </c>
      <c r="C27" s="565"/>
      <c r="D27" s="566"/>
      <c r="E27" s="291"/>
      <c r="F27" s="292" t="s">
        <v>47</v>
      </c>
      <c r="G27" s="456">
        <f t="shared" si="0"/>
        <v>0</v>
      </c>
      <c r="H27" s="455">
        <f>+INDEX(Ayudas!$C$18:$C$20,MATCH(F27,Ayudas!$B$18:$B$20,0),1)</f>
        <v>0.6</v>
      </c>
      <c r="I27" s="497">
        <f t="shared" si="1"/>
        <v>0</v>
      </c>
      <c r="J27" s="239"/>
    </row>
    <row r="28" spans="2:10" x14ac:dyDescent="0.3">
      <c r="B28" s="295" t="s">
        <v>468</v>
      </c>
      <c r="C28" s="565"/>
      <c r="D28" s="566"/>
      <c r="E28" s="291"/>
      <c r="F28" s="292" t="s">
        <v>47</v>
      </c>
      <c r="G28" s="456">
        <f t="shared" si="0"/>
        <v>0</v>
      </c>
      <c r="H28" s="455">
        <f>+INDEX(Ayudas!$C$18:$C$20,MATCH(F28,Ayudas!$B$18:$B$20,0),1)</f>
        <v>0.6</v>
      </c>
      <c r="I28" s="497">
        <f>+H28*G28</f>
        <v>0</v>
      </c>
      <c r="J28" s="239"/>
    </row>
    <row r="29" spans="2:10" x14ac:dyDescent="0.3">
      <c r="B29" s="295"/>
      <c r="C29" s="296"/>
      <c r="D29" s="297"/>
      <c r="E29" s="291"/>
      <c r="F29" s="293" t="s">
        <v>49</v>
      </c>
      <c r="G29" s="456">
        <f t="shared" si="0"/>
        <v>0</v>
      </c>
      <c r="H29" s="455">
        <f>+INDEX(Ayudas!$C$18:$C$20,MATCH(F29,Ayudas!$B$18:$B$20,0),1)</f>
        <v>0.5</v>
      </c>
      <c r="I29" s="497">
        <f>+H29*G29</f>
        <v>0</v>
      </c>
      <c r="J29" s="239"/>
    </row>
    <row r="30" spans="2:10" x14ac:dyDescent="0.3">
      <c r="B30" s="295"/>
      <c r="C30" s="296"/>
      <c r="D30" s="297"/>
      <c r="E30" s="291"/>
      <c r="F30" s="293" t="s">
        <v>49</v>
      </c>
      <c r="G30" s="456">
        <f t="shared" si="0"/>
        <v>0</v>
      </c>
      <c r="H30" s="455">
        <f>+INDEX(Ayudas!$C$18:$C$20,MATCH(F30,Ayudas!$B$18:$B$20,0),1)</f>
        <v>0.5</v>
      </c>
      <c r="I30" s="497">
        <f>+H30*G30</f>
        <v>0</v>
      </c>
      <c r="J30" s="239"/>
    </row>
    <row r="31" spans="2:10" x14ac:dyDescent="0.3">
      <c r="B31" s="295"/>
      <c r="C31" s="296"/>
      <c r="D31" s="297"/>
      <c r="E31" s="291"/>
      <c r="F31" s="293" t="s">
        <v>49</v>
      </c>
      <c r="G31" s="456">
        <f t="shared" si="0"/>
        <v>0</v>
      </c>
      <c r="H31" s="455">
        <f>+INDEX(Ayudas!$C$18:$C$20,MATCH(F31,Ayudas!$B$18:$B$20,0),1)</f>
        <v>0.5</v>
      </c>
      <c r="I31" s="497">
        <f>+H31*G31</f>
        <v>0</v>
      </c>
      <c r="J31" s="239"/>
    </row>
    <row r="32" spans="2:10" x14ac:dyDescent="0.3">
      <c r="B32" s="295"/>
      <c r="C32" s="296"/>
      <c r="D32" s="297"/>
      <c r="E32" s="291"/>
      <c r="F32" s="293" t="s">
        <v>50</v>
      </c>
      <c r="G32" s="456">
        <f t="shared" si="0"/>
        <v>0</v>
      </c>
      <c r="H32" s="455">
        <f>+INDEX(Ayudas!$C$18:$C$20,MATCH(F32,Ayudas!$B$18:$B$20,0),1)</f>
        <v>0.4</v>
      </c>
      <c r="I32" s="497">
        <f t="shared" si="1"/>
        <v>0</v>
      </c>
      <c r="J32" s="239"/>
    </row>
    <row r="33" spans="2:10" x14ac:dyDescent="0.3">
      <c r="B33" s="298"/>
      <c r="C33" s="565"/>
      <c r="D33" s="566"/>
      <c r="E33" s="291"/>
      <c r="F33" s="293" t="s">
        <v>47</v>
      </c>
      <c r="G33" s="456">
        <f t="shared" si="0"/>
        <v>0</v>
      </c>
      <c r="H33" s="455">
        <f>+INDEX(Ayudas!$C$18:$C$20,MATCH(F33,Ayudas!$B$18:$B$20,0),1)</f>
        <v>0.6</v>
      </c>
      <c r="I33" s="497">
        <f t="shared" si="1"/>
        <v>0</v>
      </c>
      <c r="J33" s="239"/>
    </row>
    <row r="34" spans="2:10" ht="15" customHeight="1" x14ac:dyDescent="0.3">
      <c r="B34" s="298"/>
      <c r="C34" s="565"/>
      <c r="D34" s="566"/>
      <c r="E34" s="291"/>
      <c r="F34" s="293" t="s">
        <v>47</v>
      </c>
      <c r="G34" s="456">
        <f t="shared" si="0"/>
        <v>0</v>
      </c>
      <c r="H34" s="455">
        <f>+INDEX(Ayudas!$C$18:$C$20,MATCH(F34,Ayudas!$B$18:$B$20,0),1)</f>
        <v>0.6</v>
      </c>
      <c r="I34" s="497">
        <f t="shared" si="1"/>
        <v>0</v>
      </c>
      <c r="J34" s="239"/>
    </row>
    <row r="35" spans="2:10" ht="15" customHeight="1" x14ac:dyDescent="0.3">
      <c r="B35" s="298"/>
      <c r="C35" s="565"/>
      <c r="D35" s="566"/>
      <c r="E35" s="291"/>
      <c r="F35" s="293" t="s">
        <v>47</v>
      </c>
      <c r="G35" s="456">
        <f t="shared" si="0"/>
        <v>0</v>
      </c>
      <c r="H35" s="455">
        <f>+INDEX(Ayudas!$C$18:$C$20,MATCH(F35,Ayudas!$B$18:$B$20,0),1)</f>
        <v>0.6</v>
      </c>
      <c r="I35" s="497">
        <f t="shared" si="1"/>
        <v>0</v>
      </c>
      <c r="J35" s="239"/>
    </row>
    <row r="36" spans="2:10" ht="15" customHeight="1" x14ac:dyDescent="0.3">
      <c r="B36" s="298"/>
      <c r="C36" s="565"/>
      <c r="D36" s="566"/>
      <c r="E36" s="291"/>
      <c r="F36" s="293" t="s">
        <v>47</v>
      </c>
      <c r="G36" s="456">
        <f t="shared" si="0"/>
        <v>0</v>
      </c>
      <c r="H36" s="455">
        <f>+INDEX(Ayudas!$C$18:$C$20,MATCH(F36,Ayudas!$B$18:$B$20,0),1)</f>
        <v>0.6</v>
      </c>
      <c r="I36" s="497">
        <f t="shared" si="1"/>
        <v>0</v>
      </c>
      <c r="J36" s="239"/>
    </row>
    <row r="37" spans="2:10" x14ac:dyDescent="0.3">
      <c r="B37" s="299"/>
      <c r="C37" s="568"/>
      <c r="D37" s="569"/>
      <c r="E37" s="300"/>
      <c r="F37" s="301" t="s">
        <v>47</v>
      </c>
      <c r="G37" s="447">
        <f t="shared" si="0"/>
        <v>0</v>
      </c>
      <c r="H37" s="457">
        <f>+INDEX(Ayudas!$C$18:$C$20,MATCH(F37,Ayudas!$B$18:$B$20,0),1)</f>
        <v>0.6</v>
      </c>
      <c r="I37" s="498">
        <f t="shared" si="1"/>
        <v>0</v>
      </c>
      <c r="J37" s="239"/>
    </row>
    <row r="38" spans="2:10" x14ac:dyDescent="0.3">
      <c r="B38" s="15"/>
      <c r="C38" s="16"/>
      <c r="D38" s="458" t="s">
        <v>81</v>
      </c>
      <c r="E38" s="438">
        <f>+SUM(E23:E37)</f>
        <v>0</v>
      </c>
      <c r="F38" s="458" t="s">
        <v>82</v>
      </c>
      <c r="G38" s="509">
        <f>SUM(G23:G37)</f>
        <v>0</v>
      </c>
      <c r="I38" s="444">
        <f>+SUM(I23:I37)</f>
        <v>0</v>
      </c>
      <c r="J38" s="21"/>
    </row>
    <row r="39" spans="2:10" x14ac:dyDescent="0.3">
      <c r="B39" s="13"/>
      <c r="D39" s="17"/>
      <c r="E39" s="18"/>
    </row>
    <row r="40" spans="2:10" x14ac:dyDescent="0.3">
      <c r="B40" s="10" t="s">
        <v>83</v>
      </c>
      <c r="C40" s="10" t="s">
        <v>84</v>
      </c>
      <c r="D40" s="11"/>
      <c r="E40" s="25" t="s">
        <v>75</v>
      </c>
      <c r="F40" s="45" t="s">
        <v>76</v>
      </c>
      <c r="G40" s="190" t="s">
        <v>77</v>
      </c>
      <c r="H40" s="45" t="s">
        <v>78</v>
      </c>
      <c r="I40" s="231" t="s">
        <v>79</v>
      </c>
      <c r="J40" s="19"/>
    </row>
    <row r="41" spans="2:10" x14ac:dyDescent="0.3">
      <c r="B41" s="290" t="s">
        <v>469</v>
      </c>
      <c r="C41" s="563"/>
      <c r="D41" s="564"/>
      <c r="E41" s="291"/>
      <c r="F41" s="487" t="s">
        <v>47</v>
      </c>
      <c r="G41" s="511">
        <f>+IFERROR(E41,0)</f>
        <v>0</v>
      </c>
      <c r="H41" s="492">
        <f>+INDEX(Ayudas!$C$18:$C$20,MATCH(F41,Ayudas!$B$18:$B$20,0),1)</f>
        <v>0.6</v>
      </c>
      <c r="I41" s="496">
        <f>+H41*G41</f>
        <v>0</v>
      </c>
      <c r="J41" s="239"/>
    </row>
    <row r="42" spans="2:10" x14ac:dyDescent="0.3">
      <c r="B42" s="290"/>
      <c r="C42" s="565"/>
      <c r="D42" s="566"/>
      <c r="E42" s="291"/>
      <c r="F42" s="488" t="s">
        <v>50</v>
      </c>
      <c r="G42" s="456">
        <f t="shared" ref="G42:G48" si="2">+IFERROR(E42,0)</f>
        <v>0</v>
      </c>
      <c r="H42" s="493">
        <f>+INDEX(Ayudas!$C$18:$C$20,MATCH(F42,Ayudas!$B$18:$B$20,0),1)</f>
        <v>0.4</v>
      </c>
      <c r="I42" s="497">
        <f t="shared" ref="I42:I48" si="3">+H42*G42</f>
        <v>0</v>
      </c>
      <c r="J42" s="239"/>
    </row>
    <row r="43" spans="2:10" x14ac:dyDescent="0.3">
      <c r="B43" s="295"/>
      <c r="C43" s="302"/>
      <c r="D43" s="303"/>
      <c r="E43" s="304"/>
      <c r="F43" s="488" t="s">
        <v>47</v>
      </c>
      <c r="G43" s="456">
        <f t="shared" si="2"/>
        <v>0</v>
      </c>
      <c r="H43" s="493">
        <f>+INDEX(Ayudas!$C$18:$C$20,MATCH(F43,Ayudas!$B$18:$B$20,0),1)</f>
        <v>0.6</v>
      </c>
      <c r="I43" s="497">
        <f t="shared" si="3"/>
        <v>0</v>
      </c>
      <c r="J43" s="239"/>
    </row>
    <row r="44" spans="2:10" x14ac:dyDescent="0.3">
      <c r="B44" s="295"/>
      <c r="C44" s="302"/>
      <c r="D44" s="303"/>
      <c r="E44" s="304"/>
      <c r="F44" s="488" t="s">
        <v>49</v>
      </c>
      <c r="G44" s="456">
        <f t="shared" si="2"/>
        <v>0</v>
      </c>
      <c r="H44" s="493">
        <f>+INDEX(Ayudas!$C$18:$C$20,MATCH(F44,Ayudas!$B$18:$B$20,0),1)</f>
        <v>0.5</v>
      </c>
      <c r="I44" s="497">
        <f t="shared" si="3"/>
        <v>0</v>
      </c>
      <c r="J44" s="239"/>
    </row>
    <row r="45" spans="2:10" x14ac:dyDescent="0.3">
      <c r="B45" s="305"/>
      <c r="C45" s="561"/>
      <c r="D45" s="562"/>
      <c r="E45" s="306"/>
      <c r="F45" s="488" t="s">
        <v>49</v>
      </c>
      <c r="G45" s="456">
        <f t="shared" si="2"/>
        <v>0</v>
      </c>
      <c r="H45" s="493">
        <f>+INDEX(Ayudas!$C$18:$C$20,MATCH(F45,Ayudas!$B$18:$B$20,0),1)</f>
        <v>0.5</v>
      </c>
      <c r="I45" s="497">
        <f t="shared" si="3"/>
        <v>0</v>
      </c>
      <c r="J45" s="239"/>
    </row>
    <row r="46" spans="2:10" x14ac:dyDescent="0.3">
      <c r="B46" s="305"/>
      <c r="C46" s="561"/>
      <c r="D46" s="562"/>
      <c r="E46" s="306"/>
      <c r="F46" s="488" t="s">
        <v>47</v>
      </c>
      <c r="G46" s="494">
        <f t="shared" si="2"/>
        <v>0</v>
      </c>
      <c r="H46" s="490">
        <f>+INDEX(Ayudas!$C$18:$C$20,MATCH(F46,Ayudas!$B$18:$B$20,0),1)</f>
        <v>0.6</v>
      </c>
      <c r="I46" s="497">
        <f t="shared" si="3"/>
        <v>0</v>
      </c>
      <c r="J46" s="239"/>
    </row>
    <row r="47" spans="2:10" x14ac:dyDescent="0.3">
      <c r="B47" s="305"/>
      <c r="C47" s="561"/>
      <c r="D47" s="562"/>
      <c r="E47" s="306"/>
      <c r="F47" s="488" t="s">
        <v>47</v>
      </c>
      <c r="G47" s="456">
        <f t="shared" si="2"/>
        <v>0</v>
      </c>
      <c r="H47" s="493">
        <f>+INDEX(Ayudas!$C$18:$C$20,MATCH(F47,Ayudas!$B$18:$B$20,0),1)</f>
        <v>0.6</v>
      </c>
      <c r="I47" s="497">
        <f t="shared" si="3"/>
        <v>0</v>
      </c>
      <c r="J47" s="239"/>
    </row>
    <row r="48" spans="2:10" x14ac:dyDescent="0.3">
      <c r="B48" s="307"/>
      <c r="C48" s="559"/>
      <c r="D48" s="560"/>
      <c r="E48" s="308"/>
      <c r="F48" s="489" t="s">
        <v>50</v>
      </c>
      <c r="G48" s="491">
        <f t="shared" si="2"/>
        <v>0</v>
      </c>
      <c r="H48" s="495">
        <f>+INDEX(Ayudas!$C$18:$C$20,MATCH(F48,Ayudas!$B$18:$B$20,0),1)</f>
        <v>0.4</v>
      </c>
      <c r="I48" s="498">
        <f t="shared" si="3"/>
        <v>0</v>
      </c>
      <c r="J48" s="239"/>
    </row>
    <row r="49" spans="2:10" x14ac:dyDescent="0.3">
      <c r="B49" s="15"/>
      <c r="C49" s="16"/>
      <c r="D49" s="460" t="s">
        <v>81</v>
      </c>
      <c r="E49" s="461">
        <f>+SUM(E41:E48)</f>
        <v>0</v>
      </c>
      <c r="F49" s="458" t="s">
        <v>82</v>
      </c>
      <c r="G49" s="509">
        <f>SUM(G41:G48)</f>
        <v>0</v>
      </c>
      <c r="I49" s="444">
        <f>+SUM(I41:I48)</f>
        <v>0</v>
      </c>
      <c r="J49" s="21"/>
    </row>
    <row r="50" spans="2:10" x14ac:dyDescent="0.3">
      <c r="B50" s="13"/>
      <c r="C50" s="19"/>
      <c r="D50" s="241"/>
      <c r="E50" s="242"/>
    </row>
    <row r="51" spans="2:10" x14ac:dyDescent="0.3">
      <c r="B51" s="13"/>
      <c r="E51" s="189"/>
    </row>
    <row r="52" spans="2:10" x14ac:dyDescent="0.3">
      <c r="B52" s="10" t="s">
        <v>85</v>
      </c>
      <c r="C52" s="10" t="s">
        <v>84</v>
      </c>
      <c r="D52" s="11"/>
      <c r="E52" s="25" t="s">
        <v>75</v>
      </c>
      <c r="F52" s="45" t="s">
        <v>76</v>
      </c>
      <c r="G52" s="45" t="s">
        <v>77</v>
      </c>
      <c r="H52" s="45" t="s">
        <v>78</v>
      </c>
      <c r="I52" s="231" t="s">
        <v>79</v>
      </c>
      <c r="J52" s="19"/>
    </row>
    <row r="53" spans="2:10" x14ac:dyDescent="0.3">
      <c r="B53" s="294"/>
      <c r="C53" s="565"/>
      <c r="D53" s="566"/>
      <c r="E53" s="291"/>
      <c r="F53" s="293" t="s">
        <v>50</v>
      </c>
      <c r="G53" s="456">
        <f t="shared" ref="G53:G61" si="4">+IFERROR($E$75*E53/$E$65,0)</f>
        <v>0</v>
      </c>
      <c r="H53" s="455">
        <f>+INDEX(Ayudas!$C$12:$C$14,MATCH(F53,Ayudas!$B$12:$B$14,0),1)</f>
        <v>0.15</v>
      </c>
      <c r="I53" s="496">
        <f t="shared" ref="I53:I61" si="5">+H53*G53</f>
        <v>0</v>
      </c>
      <c r="J53" s="239"/>
    </row>
    <row r="54" spans="2:10" x14ac:dyDescent="0.3">
      <c r="B54" s="309"/>
      <c r="C54" s="302"/>
      <c r="D54" s="303"/>
      <c r="E54" s="304"/>
      <c r="F54" s="293" t="s">
        <v>50</v>
      </c>
      <c r="G54" s="456">
        <f t="shared" si="4"/>
        <v>0</v>
      </c>
      <c r="H54" s="455">
        <f>+INDEX(Ayudas!$C$12:$C$14,MATCH(F54,Ayudas!$B$12:$B$14,0),1)</f>
        <v>0.15</v>
      </c>
      <c r="I54" s="497">
        <f t="shared" si="5"/>
        <v>0</v>
      </c>
      <c r="J54" s="239"/>
    </row>
    <row r="55" spans="2:10" x14ac:dyDescent="0.3">
      <c r="B55" s="309"/>
      <c r="C55" s="302"/>
      <c r="D55" s="303"/>
      <c r="E55" s="304"/>
      <c r="F55" s="293" t="s">
        <v>50</v>
      </c>
      <c r="G55" s="456">
        <f t="shared" si="4"/>
        <v>0</v>
      </c>
      <c r="H55" s="455">
        <f>+INDEX(Ayudas!$C$12:$C$14,MATCH(F55,Ayudas!$B$12:$B$14,0),1)</f>
        <v>0.15</v>
      </c>
      <c r="I55" s="497">
        <f t="shared" si="5"/>
        <v>0</v>
      </c>
      <c r="J55" s="239"/>
    </row>
    <row r="56" spans="2:10" x14ac:dyDescent="0.3">
      <c r="B56" s="486"/>
      <c r="C56" s="302"/>
      <c r="D56" s="303"/>
      <c r="E56" s="304"/>
      <c r="F56" s="293" t="s">
        <v>50</v>
      </c>
      <c r="G56" s="456">
        <f t="shared" si="4"/>
        <v>0</v>
      </c>
      <c r="H56" s="455">
        <f>+INDEX(Ayudas!$C$12:$C$14,MATCH(F56,Ayudas!$B$12:$B$14,0),1)</f>
        <v>0.15</v>
      </c>
      <c r="I56" s="497">
        <f t="shared" si="5"/>
        <v>0</v>
      </c>
      <c r="J56" s="239"/>
    </row>
    <row r="57" spans="2:10" x14ac:dyDescent="0.3">
      <c r="B57" s="486"/>
      <c r="C57" s="302"/>
      <c r="D57" s="303"/>
      <c r="E57" s="304"/>
      <c r="F57" s="293" t="s">
        <v>50</v>
      </c>
      <c r="G57" s="456">
        <f t="shared" si="4"/>
        <v>0</v>
      </c>
      <c r="H57" s="455">
        <f>+INDEX(Ayudas!$C$12:$C$14,MATCH(F57,Ayudas!$B$12:$B$14,0),1)</f>
        <v>0.15</v>
      </c>
      <c r="I57" s="497">
        <f t="shared" si="5"/>
        <v>0</v>
      </c>
      <c r="J57" s="239"/>
    </row>
    <row r="58" spans="2:10" x14ac:dyDescent="0.3">
      <c r="B58" s="486"/>
      <c r="C58" s="302"/>
      <c r="D58" s="303"/>
      <c r="E58" s="304"/>
      <c r="F58" s="293" t="s">
        <v>50</v>
      </c>
      <c r="G58" s="456">
        <f t="shared" si="4"/>
        <v>0</v>
      </c>
      <c r="H58" s="455">
        <f>+INDEX(Ayudas!$C$12:$C$14,MATCH(F58,Ayudas!$B$12:$B$14,0),1)</f>
        <v>0.15</v>
      </c>
      <c r="I58" s="497">
        <f t="shared" si="5"/>
        <v>0</v>
      </c>
      <c r="J58" s="239"/>
    </row>
    <row r="59" spans="2:10" x14ac:dyDescent="0.3">
      <c r="B59" s="309"/>
      <c r="C59" s="561"/>
      <c r="D59" s="562"/>
      <c r="E59" s="306"/>
      <c r="F59" s="293" t="s">
        <v>47</v>
      </c>
      <c r="G59" s="456">
        <f t="shared" si="4"/>
        <v>0</v>
      </c>
      <c r="H59" s="455">
        <f>+INDEX(Ayudas!$C$12:$C$14,MATCH(F59,Ayudas!$B$12:$B$14,0),1)</f>
        <v>0.30000000000000004</v>
      </c>
      <c r="I59" s="497">
        <f t="shared" si="5"/>
        <v>0</v>
      </c>
      <c r="J59" s="239"/>
    </row>
    <row r="60" spans="2:10" x14ac:dyDescent="0.3">
      <c r="B60" s="309"/>
      <c r="C60" s="561"/>
      <c r="D60" s="562"/>
      <c r="E60" s="306"/>
      <c r="F60" s="293" t="s">
        <v>49</v>
      </c>
      <c r="G60" s="456">
        <f t="shared" si="4"/>
        <v>0</v>
      </c>
      <c r="H60" s="455">
        <f>+INDEX(Ayudas!$C$12:$C$14,MATCH(F60,Ayudas!$B$12:$B$14,0),1)</f>
        <v>0.2</v>
      </c>
      <c r="I60" s="497">
        <f t="shared" si="5"/>
        <v>0</v>
      </c>
      <c r="J60" s="239"/>
    </row>
    <row r="61" spans="2:10" x14ac:dyDescent="0.3">
      <c r="B61" s="310"/>
      <c r="C61" s="559"/>
      <c r="D61" s="560"/>
      <c r="E61" s="311"/>
      <c r="F61" s="301" t="s">
        <v>47</v>
      </c>
      <c r="G61" s="447">
        <f t="shared" si="4"/>
        <v>0</v>
      </c>
      <c r="H61" s="459">
        <f>+INDEX(Ayudas!$C$12:$C$14,MATCH(F61,Ayudas!$B$12:$B$14,0),1)</f>
        <v>0.30000000000000004</v>
      </c>
      <c r="I61" s="498">
        <f t="shared" si="5"/>
        <v>0</v>
      </c>
      <c r="J61" s="239"/>
    </row>
    <row r="62" spans="2:10" x14ac:dyDescent="0.3">
      <c r="B62" s="15"/>
      <c r="C62" s="16"/>
      <c r="D62" s="460" t="s">
        <v>81</v>
      </c>
      <c r="E62" s="461">
        <f>+SUM(E53:E61)</f>
        <v>0</v>
      </c>
      <c r="F62" s="458" t="s">
        <v>82</v>
      </c>
      <c r="G62" s="509">
        <f>SUM(G53:G61)</f>
        <v>0</v>
      </c>
      <c r="I62" s="444">
        <f>+SUM(I53:I61)</f>
        <v>0</v>
      </c>
      <c r="J62" s="21"/>
    </row>
    <row r="63" spans="2:10" x14ac:dyDescent="0.3">
      <c r="B63" s="8"/>
      <c r="C63" s="137"/>
      <c r="D63" s="137"/>
      <c r="E63" s="189"/>
      <c r="F63" s="7"/>
      <c r="G63" s="7"/>
      <c r="H63" s="240"/>
      <c r="I63" s="239"/>
      <c r="J63" s="239"/>
    </row>
    <row r="64" spans="2:10" x14ac:dyDescent="0.3">
      <c r="B64" s="8"/>
      <c r="C64" s="137"/>
      <c r="D64" s="137"/>
      <c r="E64" s="189"/>
      <c r="F64" s="7"/>
      <c r="G64" s="7"/>
      <c r="H64" s="240"/>
      <c r="I64" s="239"/>
      <c r="J64" s="239"/>
    </row>
    <row r="65" spans="1:14" x14ac:dyDescent="0.3">
      <c r="B65" s="14"/>
      <c r="C65" s="462" t="s">
        <v>86</v>
      </c>
      <c r="D65" s="463"/>
      <c r="E65" s="501">
        <f>+E38+E49</f>
        <v>0</v>
      </c>
      <c r="G65" s="509">
        <f>SUM(G23:G37)+SUM(G41:G48)+SUM(G53:G61)</f>
        <v>0</v>
      </c>
      <c r="H65" s="510" t="s">
        <v>87</v>
      </c>
    </row>
    <row r="66" spans="1:14" x14ac:dyDescent="0.3">
      <c r="B66" s="8"/>
      <c r="C66" s="462" t="s">
        <v>88</v>
      </c>
      <c r="D66" s="463"/>
      <c r="E66" s="501">
        <f>E62+E49+E38</f>
        <v>0</v>
      </c>
      <c r="G66" s="525"/>
      <c r="I66" s="47"/>
      <c r="J66" s="47"/>
      <c r="K66" s="47"/>
      <c r="L66" s="47"/>
      <c r="M66" s="47"/>
      <c r="N66" s="47"/>
    </row>
    <row r="67" spans="1:14" x14ac:dyDescent="0.3">
      <c r="C67" s="12"/>
      <c r="D67" s="12"/>
      <c r="I67" s="47"/>
      <c r="J67" s="47"/>
      <c r="K67" s="47"/>
      <c r="L67" s="47"/>
      <c r="M67" s="47"/>
      <c r="N67" s="47"/>
    </row>
    <row r="68" spans="1:14" ht="36" customHeight="1" x14ac:dyDescent="0.3">
      <c r="B68" s="48" t="s">
        <v>89</v>
      </c>
      <c r="C68" s="45" t="s">
        <v>90</v>
      </c>
      <c r="D68" s="277" t="s">
        <v>91</v>
      </c>
      <c r="E68" s="190"/>
      <c r="F68" s="188" t="s">
        <v>75</v>
      </c>
      <c r="H68" s="47"/>
      <c r="I68" s="74"/>
      <c r="J68" s="74"/>
      <c r="K68" s="47"/>
      <c r="L68" s="47"/>
      <c r="M68" s="47"/>
    </row>
    <row r="69" spans="1:14" x14ac:dyDescent="0.3">
      <c r="B69" s="464" t="s">
        <v>92</v>
      </c>
      <c r="C69" s="570"/>
      <c r="D69" s="312"/>
      <c r="E69" s="467"/>
      <c r="F69" s="483">
        <f>+Referencias!D15*C69*D69</f>
        <v>0</v>
      </c>
      <c r="H69" s="243"/>
      <c r="I69" s="75"/>
      <c r="J69" s="75"/>
      <c r="K69" s="75"/>
      <c r="L69" s="46"/>
      <c r="M69" s="47"/>
    </row>
    <row r="70" spans="1:14" x14ac:dyDescent="0.3">
      <c r="B70" s="464" t="s">
        <v>93</v>
      </c>
      <c r="C70" s="571"/>
      <c r="D70" s="313"/>
      <c r="E70" s="468"/>
      <c r="F70" s="484">
        <f>+Referencias!D14*C69*D70</f>
        <v>0</v>
      </c>
      <c r="H70" s="243"/>
      <c r="I70" s="75"/>
      <c r="J70" s="75"/>
      <c r="K70" s="75"/>
      <c r="L70" s="46"/>
      <c r="M70" s="47"/>
    </row>
    <row r="71" spans="1:14" x14ac:dyDescent="0.3">
      <c r="B71" s="465" t="s">
        <v>94</v>
      </c>
      <c r="C71" s="572"/>
      <c r="D71" s="466">
        <f>1-D69-D70</f>
        <v>1</v>
      </c>
      <c r="E71" s="468"/>
      <c r="F71" s="484">
        <f>+Referencias!D15*C69*D71</f>
        <v>0</v>
      </c>
      <c r="H71" s="243"/>
      <c r="I71" s="75"/>
      <c r="J71" s="75"/>
      <c r="K71" s="75"/>
      <c r="L71" s="46"/>
      <c r="M71" s="47"/>
    </row>
    <row r="72" spans="1:14" x14ac:dyDescent="0.3">
      <c r="B72" s="13"/>
      <c r="C72" s="19"/>
      <c r="D72" s="19"/>
      <c r="E72" s="460" t="s">
        <v>81</v>
      </c>
      <c r="F72" s="461">
        <f>+SUM(F69:F71)</f>
        <v>0</v>
      </c>
      <c r="I72" s="47"/>
      <c r="J72" s="47"/>
      <c r="K72" s="47"/>
      <c r="L72" s="47"/>
      <c r="M72" s="47"/>
      <c r="N72" s="47"/>
    </row>
    <row r="73" spans="1:14" x14ac:dyDescent="0.3">
      <c r="B73" s="13"/>
      <c r="C73" s="19"/>
      <c r="D73" s="20"/>
      <c r="E73" s="21"/>
      <c r="I73" s="47"/>
      <c r="J73" s="47"/>
      <c r="K73" s="47"/>
      <c r="L73" s="47"/>
      <c r="M73" s="47"/>
      <c r="N73" s="47"/>
    </row>
    <row r="74" spans="1:14" x14ac:dyDescent="0.3">
      <c r="B74" s="13"/>
      <c r="C74" s="19"/>
      <c r="D74" s="20"/>
      <c r="E74" s="21"/>
      <c r="F74" s="522" t="s">
        <v>470</v>
      </c>
      <c r="I74" s="47"/>
      <c r="J74" s="47"/>
      <c r="K74" s="47"/>
      <c r="L74" s="47"/>
      <c r="M74" s="47"/>
      <c r="N74" s="47"/>
    </row>
    <row r="75" spans="1:14" s="232" customFormat="1" x14ac:dyDescent="0.3">
      <c r="A75" s="6"/>
      <c r="B75" s="14"/>
      <c r="C75" s="26" t="s">
        <v>95</v>
      </c>
      <c r="D75" s="22"/>
      <c r="E75" s="502">
        <f>+E65-F72</f>
        <v>0</v>
      </c>
      <c r="F75" s="6"/>
      <c r="G75" s="526"/>
      <c r="H75" s="7"/>
      <c r="I75" s="47"/>
      <c r="J75" s="47"/>
      <c r="K75" s="47"/>
      <c r="L75" s="233"/>
      <c r="M75" s="233"/>
      <c r="N75" s="233"/>
    </row>
    <row r="76" spans="1:14" x14ac:dyDescent="0.3">
      <c r="B76" s="26" t="s">
        <v>96</v>
      </c>
      <c r="I76" s="47"/>
      <c r="J76" s="47"/>
      <c r="K76" s="47"/>
      <c r="L76" s="47"/>
      <c r="M76" s="47"/>
      <c r="N76" s="47"/>
    </row>
    <row r="77" spans="1:14" x14ac:dyDescent="0.3">
      <c r="B77" s="507">
        <f>E77+(E38-F72)*E87</f>
        <v>0</v>
      </c>
      <c r="C77" s="26" t="s">
        <v>97</v>
      </c>
      <c r="D77" s="22"/>
      <c r="E77" s="481">
        <f>+I38</f>
        <v>0</v>
      </c>
      <c r="F77" s="160"/>
      <c r="G77" s="527"/>
    </row>
    <row r="78" spans="1:14" x14ac:dyDescent="0.3">
      <c r="B78" s="26" t="s">
        <v>98</v>
      </c>
      <c r="C78" s="14"/>
      <c r="D78" s="12"/>
      <c r="E78" s="480"/>
      <c r="G78" s="528"/>
    </row>
    <row r="79" spans="1:14" x14ac:dyDescent="0.3">
      <c r="B79" s="508">
        <f>E79+(G49*E87)</f>
        <v>0</v>
      </c>
      <c r="C79" s="26" t="s">
        <v>99</v>
      </c>
      <c r="D79" s="22"/>
      <c r="E79" s="481"/>
      <c r="F79" s="444">
        <f>I49</f>
        <v>0</v>
      </c>
      <c r="G79" s="7"/>
      <c r="H79" s="7"/>
      <c r="I79" s="529"/>
    </row>
    <row r="80" spans="1:14" x14ac:dyDescent="0.3">
      <c r="B80" s="26" t="s">
        <v>100</v>
      </c>
      <c r="C80" s="14"/>
      <c r="D80" s="12"/>
      <c r="E80" s="480"/>
      <c r="G80" s="528"/>
      <c r="I80" s="8"/>
    </row>
    <row r="81" spans="2:9" x14ac:dyDescent="0.3">
      <c r="B81" s="508">
        <f>E81+G62*E87</f>
        <v>0</v>
      </c>
      <c r="C81" s="26" t="s">
        <v>101</v>
      </c>
      <c r="D81" s="22"/>
      <c r="E81" s="481"/>
      <c r="F81" s="444">
        <f>I62</f>
        <v>0</v>
      </c>
      <c r="G81" s="7"/>
      <c r="H81" s="7"/>
      <c r="I81" s="529"/>
    </row>
    <row r="82" spans="2:9" x14ac:dyDescent="0.3">
      <c r="B82" s="26" t="s">
        <v>102</v>
      </c>
      <c r="C82" s="14"/>
      <c r="D82" s="12"/>
      <c r="E82" s="482"/>
    </row>
    <row r="83" spans="2:9" x14ac:dyDescent="0.3">
      <c r="B83" s="508">
        <f>B77+B79+B81</f>
        <v>0</v>
      </c>
      <c r="C83" s="26" t="s">
        <v>102</v>
      </c>
      <c r="D83" s="22"/>
      <c r="E83" s="481">
        <f>E77+E79+E81+E75*E87+G62*E87</f>
        <v>0</v>
      </c>
      <c r="G83" s="514"/>
    </row>
    <row r="84" spans="2:9" x14ac:dyDescent="0.3">
      <c r="B84" s="513" t="s">
        <v>103</v>
      </c>
    </row>
    <row r="85" spans="2:9" x14ac:dyDescent="0.3">
      <c r="B85" s="512">
        <f>E77+E79+E81</f>
        <v>0</v>
      </c>
      <c r="C85" s="26" t="s">
        <v>104</v>
      </c>
      <c r="D85" s="22"/>
      <c r="E85" s="499">
        <f>IFERROR(E83/E75,0)</f>
        <v>0</v>
      </c>
    </row>
    <row r="86" spans="2:9" x14ac:dyDescent="0.3"/>
    <row r="87" spans="2:9" x14ac:dyDescent="0.3">
      <c r="C87" s="26" t="s">
        <v>105</v>
      </c>
      <c r="D87" s="22"/>
      <c r="E87" s="454">
        <f>IF('5. Impacto en Empleo'!$E$13="Sí",0.05,IF('5. Impacto en Empleo'!$E$12="insular",0.05,0))</f>
        <v>0</v>
      </c>
    </row>
    <row r="88" spans="2:9" x14ac:dyDescent="0.3"/>
    <row r="91" spans="2:9" ht="14.4" hidden="1" customHeight="1" x14ac:dyDescent="0.3">
      <c r="B91" s="567"/>
      <c r="C91" s="567"/>
      <c r="D91" s="567"/>
      <c r="E91" s="567"/>
      <c r="F91" s="567"/>
      <c r="G91" s="567"/>
      <c r="H91" s="567"/>
    </row>
    <row r="97" s="6" customFormat="1" hidden="1" x14ac:dyDescent="0.3"/>
    <row r="98" s="6" customFormat="1" hidden="1" x14ac:dyDescent="0.3"/>
    <row r="99" s="6" customFormat="1" hidden="1" x14ac:dyDescent="0.3"/>
    <row r="100" s="6" customFormat="1" hidden="1" x14ac:dyDescent="0.3"/>
    <row r="101" s="6" customFormat="1" hidden="1" x14ac:dyDescent="0.3"/>
    <row r="102" s="6" customFormat="1" hidden="1" x14ac:dyDescent="0.3"/>
    <row r="103" s="6" customFormat="1" hidden="1" x14ac:dyDescent="0.3"/>
    <row r="104" s="6" customFormat="1" hidden="1" x14ac:dyDescent="0.3"/>
    <row r="105" s="6" customFormat="1" hidden="1" x14ac:dyDescent="0.3"/>
    <row r="106" s="6" customFormat="1" hidden="1" x14ac:dyDescent="0.3"/>
    <row r="107" s="6" customFormat="1" hidden="1" x14ac:dyDescent="0.3"/>
    <row r="108" s="6" customFormat="1" hidden="1" x14ac:dyDescent="0.3"/>
    <row r="109" s="6" customFormat="1" hidden="1" x14ac:dyDescent="0.3"/>
    <row r="110" s="6" customFormat="1" hidden="1" x14ac:dyDescent="0.3"/>
    <row r="111" s="6" customFormat="1" hidden="1" x14ac:dyDescent="0.3"/>
    <row r="112" s="6" customFormat="1" hidden="1" x14ac:dyDescent="0.3"/>
    <row r="113" s="6" customFormat="1" hidden="1" x14ac:dyDescent="0.3"/>
    <row r="114" s="6" customFormat="1" hidden="1" x14ac:dyDescent="0.3"/>
    <row r="115" s="6" customFormat="1" hidden="1" x14ac:dyDescent="0.3"/>
    <row r="116" s="6" customFormat="1" hidden="1" x14ac:dyDescent="0.3"/>
    <row r="117" s="6" customFormat="1" hidden="1" x14ac:dyDescent="0.3"/>
    <row r="118" s="6" customFormat="1" hidden="1" x14ac:dyDescent="0.3"/>
    <row r="119" s="6" customFormat="1" hidden="1" x14ac:dyDescent="0.3"/>
    <row r="120" s="6" customFormat="1" x14ac:dyDescent="0.3"/>
    <row r="121" s="6" customFormat="1" hidden="1" x14ac:dyDescent="0.3"/>
    <row r="122" s="6" customFormat="1" hidden="1" x14ac:dyDescent="0.3"/>
    <row r="123" s="6" customFormat="1" hidden="1" x14ac:dyDescent="0.3"/>
    <row r="124" s="6" customFormat="1" hidden="1" x14ac:dyDescent="0.3"/>
    <row r="125" s="6" customFormat="1" hidden="1" x14ac:dyDescent="0.3"/>
    <row r="126" s="6" customFormat="1" hidden="1" x14ac:dyDescent="0.3"/>
  </sheetData>
  <sheetProtection algorithmName="SHA-512" hashValue="CtrOTbRpGnYr88PvIPJ6MDVXX9xlUp6jnljNMZOFugHSEF4bj72lryD+4Lf5/1BFzLlMMr7mlAVlH94OhNHYwQ==" saltValue="2L/Kz1yTzKzpUEUc3b47hQ==" spinCount="100000" sheet="1" objects="1" scenarios="1"/>
  <dataConsolidate/>
  <mergeCells count="26">
    <mergeCell ref="B91:H91"/>
    <mergeCell ref="C34:D34"/>
    <mergeCell ref="C37:D37"/>
    <mergeCell ref="C42:D42"/>
    <mergeCell ref="C45:D45"/>
    <mergeCell ref="C48:D48"/>
    <mergeCell ref="C41:D41"/>
    <mergeCell ref="C69:C71"/>
    <mergeCell ref="C36:D36"/>
    <mergeCell ref="C35:D35"/>
    <mergeCell ref="C46:D46"/>
    <mergeCell ref="C47:D47"/>
    <mergeCell ref="C59:D59"/>
    <mergeCell ref="C53:D53"/>
    <mergeCell ref="B12:I13"/>
    <mergeCell ref="B15:I16"/>
    <mergeCell ref="B18:I19"/>
    <mergeCell ref="C61:D61"/>
    <mergeCell ref="C60:D60"/>
    <mergeCell ref="C23:D23"/>
    <mergeCell ref="C24:D24"/>
    <mergeCell ref="C25:D25"/>
    <mergeCell ref="C26:D26"/>
    <mergeCell ref="C27:D27"/>
    <mergeCell ref="C33:D33"/>
    <mergeCell ref="C28:D28"/>
  </mergeCells>
  <conditionalFormatting sqref="B83">
    <cfRule type="cellIs" dxfId="6" priority="2" operator="notEqual">
      <formula>$E$83</formula>
    </cfRule>
  </conditionalFormatting>
  <pageMargins left="0.70866141732283472" right="0.70866141732283472" top="0.74803149606299213" bottom="0.74803149606299213" header="0.31496062992125984" footer="0.31496062992125984"/>
  <pageSetup paperSize="9" scale="5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 Plan de Financiación'!$O$16:$O$28</xm:f>
          </x14:formula1>
          <xm:sqref>F63:G64</xm:sqref>
        </x14:dataValidation>
        <x14:dataValidation type="list" allowBlank="1" showInputMessage="1" showErrorMessage="1" xr:uid="{00000000-0002-0000-0200-000001000000}">
          <x14:formula1>
            <xm:f>'Data Validation'!$B$12:$B$14</xm:f>
          </x14:formula1>
          <xm:sqref>F53:F61 F41:F48 F23:F37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XFC79"/>
  <sheetViews>
    <sheetView showGridLines="0" topLeftCell="C32" zoomScale="70" zoomScaleNormal="70" workbookViewId="0">
      <selection activeCell="K72" sqref="K72"/>
    </sheetView>
  </sheetViews>
  <sheetFormatPr baseColWidth="10" defaultColWidth="0" defaultRowHeight="0" customHeight="1" zeroHeight="1" x14ac:dyDescent="0.3"/>
  <cols>
    <col min="1" max="1" width="3.33203125" style="6" customWidth="1"/>
    <col min="2" max="2" width="54.5546875" style="6" customWidth="1"/>
    <col min="3" max="3" width="21.6640625" style="6" bestFit="1" customWidth="1"/>
    <col min="4" max="5" width="21.33203125" style="6" bestFit="1" customWidth="1"/>
    <col min="6" max="6" width="77.109375" style="6" customWidth="1"/>
    <col min="7" max="7" width="49.33203125" style="6" customWidth="1"/>
    <col min="8" max="8" width="23.5546875" style="6" customWidth="1"/>
    <col min="9" max="9" width="20.33203125" style="6" bestFit="1" customWidth="1"/>
    <col min="10" max="10" width="21.5546875" style="6" customWidth="1"/>
    <col min="11" max="11" width="24.33203125" style="6" customWidth="1"/>
    <col min="12" max="12" width="57.109375" style="6" bestFit="1" customWidth="1"/>
    <col min="13" max="13" width="20.109375" style="6" bestFit="1" customWidth="1"/>
    <col min="14" max="17" width="0" style="6" hidden="1" customWidth="1"/>
    <col min="18" max="16383" width="8.88671875" style="6" hidden="1"/>
    <col min="16384" max="16384" width="8.33203125" style="6" customWidth="1"/>
  </cols>
  <sheetData>
    <row r="1" spans="2:67" ht="14.4" x14ac:dyDescent="0.3"/>
    <row r="2" spans="2:67" ht="14.4" x14ac:dyDescent="0.3"/>
    <row r="3" spans="2:67" ht="14.4" x14ac:dyDescent="0.3">
      <c r="E3" s="6" t="s">
        <v>0</v>
      </c>
      <c r="F3" s="199" t="str">
        <f>+IF('0. Instrucciones'!$O$3="","",'0. Instrucciones'!$O$3)</f>
        <v/>
      </c>
      <c r="G3" s="200"/>
    </row>
    <row r="4" spans="2:67" ht="14.4" x14ac:dyDescent="0.3"/>
    <row r="5" spans="2:67" ht="14.4" x14ac:dyDescent="0.3"/>
    <row r="6" spans="2:67" ht="14.4" x14ac:dyDescent="0.3"/>
    <row r="7" spans="2:67" ht="14.4" x14ac:dyDescent="0.3"/>
    <row r="8" spans="2:67" s="5" customFormat="1" ht="21" x14ac:dyDescent="0.3">
      <c r="B8" s="23" t="s">
        <v>106</v>
      </c>
      <c r="C8" s="24"/>
      <c r="D8" s="24"/>
      <c r="E8" s="24"/>
      <c r="F8" s="24"/>
      <c r="G8" s="24"/>
      <c r="H8" s="24"/>
      <c r="I8" s="24"/>
      <c r="J8" s="24"/>
      <c r="K8" s="24"/>
    </row>
    <row r="9" spans="2:67" s="5" customFormat="1" ht="15" customHeight="1" x14ac:dyDescent="0.3">
      <c r="B9" s="96"/>
      <c r="C9" s="62"/>
      <c r="D9" s="62"/>
      <c r="E9" s="62"/>
      <c r="F9" s="62"/>
      <c r="G9" s="62"/>
      <c r="H9" s="62"/>
      <c r="I9" s="62"/>
      <c r="J9" s="62"/>
      <c r="K9" s="62"/>
      <c r="L9" s="62"/>
      <c r="M9" s="62"/>
      <c r="N9" s="62"/>
      <c r="O9" s="62"/>
      <c r="P9" s="62"/>
    </row>
    <row r="10" spans="2:67" s="57" customFormat="1" ht="15" customHeight="1" x14ac:dyDescent="0.35">
      <c r="B10" s="97" t="s">
        <v>21</v>
      </c>
      <c r="D10"/>
      <c r="E10"/>
      <c r="F10"/>
      <c r="G10" s="56"/>
      <c r="H10" s="56"/>
      <c r="I10" s="56"/>
      <c r="J10" s="56"/>
      <c r="N10"/>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row>
    <row r="11" spans="2:67" ht="14.4" x14ac:dyDescent="0.3"/>
    <row r="12" spans="2:67" ht="32.4" customHeight="1" x14ac:dyDescent="0.3">
      <c r="B12" s="553" t="s">
        <v>107</v>
      </c>
      <c r="C12" s="554"/>
      <c r="D12" s="554"/>
      <c r="E12" s="554"/>
      <c r="F12" s="554"/>
      <c r="G12" s="554"/>
      <c r="H12" s="554"/>
      <c r="I12" s="554"/>
      <c r="J12" s="554"/>
      <c r="K12" s="555"/>
    </row>
    <row r="13" spans="2:67" ht="32.4" customHeight="1" x14ac:dyDescent="0.3">
      <c r="B13" s="556"/>
      <c r="C13" s="557"/>
      <c r="D13" s="557"/>
      <c r="E13" s="557"/>
      <c r="F13" s="557"/>
      <c r="G13" s="557"/>
      <c r="H13" s="557"/>
      <c r="I13" s="557"/>
      <c r="J13" s="557"/>
      <c r="K13" s="558"/>
    </row>
    <row r="14" spans="2:67" ht="14.4" x14ac:dyDescent="0.3">
      <c r="B14" s="7"/>
      <c r="C14" s="7"/>
      <c r="D14" s="7"/>
      <c r="E14" s="7"/>
      <c r="F14" s="7"/>
      <c r="G14" s="7"/>
      <c r="H14" s="7"/>
    </row>
    <row r="15" spans="2:67" ht="22.95" customHeight="1" x14ac:dyDescent="0.3">
      <c r="B15" s="553" t="s">
        <v>108</v>
      </c>
      <c r="C15" s="554"/>
      <c r="D15" s="554"/>
      <c r="E15" s="554"/>
      <c r="F15" s="554"/>
      <c r="G15" s="554"/>
      <c r="H15" s="554"/>
      <c r="I15" s="554"/>
      <c r="J15" s="554"/>
      <c r="K15" s="555"/>
    </row>
    <row r="16" spans="2:67" ht="22.95" customHeight="1" x14ac:dyDescent="0.3">
      <c r="B16" s="556"/>
      <c r="C16" s="557"/>
      <c r="D16" s="557"/>
      <c r="E16" s="557"/>
      <c r="F16" s="557"/>
      <c r="G16" s="557"/>
      <c r="H16" s="557"/>
      <c r="I16" s="557"/>
      <c r="J16" s="557"/>
      <c r="K16" s="558"/>
    </row>
    <row r="17" spans="2:11" ht="14.4" x14ac:dyDescent="0.3">
      <c r="B17" s="7"/>
      <c r="C17" s="7"/>
      <c r="D17" s="7"/>
      <c r="E17" s="7"/>
      <c r="F17" s="7"/>
    </row>
    <row r="18" spans="2:11" ht="39" customHeight="1" x14ac:dyDescent="0.3">
      <c r="B18" s="553" t="s">
        <v>109</v>
      </c>
      <c r="C18" s="554"/>
      <c r="D18" s="554"/>
      <c r="E18" s="554"/>
      <c r="F18" s="554"/>
      <c r="G18" s="554"/>
      <c r="H18" s="554"/>
      <c r="I18" s="554"/>
      <c r="J18" s="554"/>
      <c r="K18" s="555"/>
    </row>
    <row r="19" spans="2:11" ht="39" customHeight="1" x14ac:dyDescent="0.3">
      <c r="B19" s="556"/>
      <c r="C19" s="557"/>
      <c r="D19" s="557"/>
      <c r="E19" s="557"/>
      <c r="F19" s="557"/>
      <c r="G19" s="557"/>
      <c r="H19" s="557"/>
      <c r="I19" s="557"/>
      <c r="J19" s="557"/>
      <c r="K19" s="558"/>
    </row>
    <row r="20" spans="2:11" ht="14.4" x14ac:dyDescent="0.3"/>
    <row r="21" spans="2:11" ht="14.4" x14ac:dyDescent="0.3">
      <c r="B21" s="579"/>
      <c r="C21" s="580"/>
      <c r="D21" s="580"/>
      <c r="E21" s="580"/>
      <c r="F21" s="580"/>
      <c r="G21" s="580"/>
      <c r="H21" s="580"/>
    </row>
    <row r="22" spans="2:11" ht="28.8" x14ac:dyDescent="0.3">
      <c r="B22" s="3" t="s">
        <v>110</v>
      </c>
      <c r="C22" s="3" t="s">
        <v>111</v>
      </c>
      <c r="D22" s="3" t="s">
        <v>112</v>
      </c>
      <c r="E22" s="573" t="s">
        <v>113</v>
      </c>
      <c r="F22" s="573"/>
      <c r="G22" s="49" t="s">
        <v>114</v>
      </c>
      <c r="H22" s="50" t="s">
        <v>115</v>
      </c>
      <c r="I22" s="235" t="s">
        <v>116</v>
      </c>
      <c r="J22" s="236" t="s">
        <v>117</v>
      </c>
      <c r="K22" s="236" t="s">
        <v>118</v>
      </c>
    </row>
    <row r="23" spans="2:11" ht="14.4" x14ac:dyDescent="0.3">
      <c r="B23" s="314"/>
      <c r="C23" s="315"/>
      <c r="D23" s="316"/>
      <c r="E23" s="572"/>
      <c r="F23" s="574"/>
      <c r="G23" s="317"/>
      <c r="H23" s="439">
        <f>+D23*C23</f>
        <v>0</v>
      </c>
      <c r="I23" s="341" t="s">
        <v>47</v>
      </c>
      <c r="J23" s="442" t="str">
        <f>+IFERROR((H23-G23)*INDEX(Ayudas!$C$24:$C$26,MATCH(I23,Ayudas!$B$24:$B$26,0),1)/C23,"")</f>
        <v/>
      </c>
      <c r="K23" s="443">
        <f>+IFERROR((H23-G23)*INDEX(Ayudas!$C$24:$C$26,MATCH(I23,Ayudas!$B$24:$B$26,0),1),"")</f>
        <v>0</v>
      </c>
    </row>
    <row r="24" spans="2:11" ht="14.4" x14ac:dyDescent="0.3">
      <c r="B24" s="290"/>
      <c r="C24" s="318"/>
      <c r="D24" s="319"/>
      <c r="E24" s="565"/>
      <c r="F24" s="566"/>
      <c r="G24" s="320"/>
      <c r="H24" s="439">
        <f t="shared" ref="H24:H30" si="0">+D24*C24</f>
        <v>0</v>
      </c>
      <c r="I24" s="341"/>
      <c r="J24" s="442" t="str">
        <f>+IFERROR((H24-G24)*INDEX(Ayudas!$C$24:$C$26,MATCH(I24,Ayudas!$B$24:$B$26,0),1)/C24,"")</f>
        <v/>
      </c>
      <c r="K24" s="443" t="str">
        <f>+IFERROR((H24-G24)*INDEX(Ayudas!$C$24:$C$26,MATCH(I24,Ayudas!$B$24:$B$26,0),1),"")</f>
        <v/>
      </c>
    </row>
    <row r="25" spans="2:11" ht="14.4" x14ac:dyDescent="0.3">
      <c r="B25" s="290"/>
      <c r="C25" s="318"/>
      <c r="D25" s="319"/>
      <c r="E25" s="296"/>
      <c r="F25" s="297"/>
      <c r="G25" s="320"/>
      <c r="H25" s="439">
        <f>+D25*C25</f>
        <v>0</v>
      </c>
      <c r="I25" s="341"/>
      <c r="J25" s="442" t="str">
        <f>+IFERROR((H25-G25)*INDEX(Ayudas!$C$24:$C$26,MATCH(I25,Ayudas!$B$24:$B$26,0),1)/C25,"")</f>
        <v/>
      </c>
      <c r="K25" s="443" t="str">
        <f>+IFERROR((H25-G25)*INDEX(Ayudas!$C$24:$C$26,MATCH(I25,Ayudas!$B$24:$B$26,0),1),"")</f>
        <v/>
      </c>
    </row>
    <row r="26" spans="2:11" ht="14.4" x14ac:dyDescent="0.3">
      <c r="B26" s="290"/>
      <c r="C26" s="318"/>
      <c r="D26" s="319"/>
      <c r="E26" s="296"/>
      <c r="F26" s="297"/>
      <c r="G26" s="320"/>
      <c r="H26" s="439">
        <f>+D26*C26</f>
        <v>0</v>
      </c>
      <c r="I26" s="341"/>
      <c r="J26" s="442" t="str">
        <f>+IFERROR((H26-G26)*INDEX(Ayudas!$C$24:$C$26,MATCH(I26,Ayudas!$B$24:$B$26,0),1)/C26,"")</f>
        <v/>
      </c>
      <c r="K26" s="443" t="str">
        <f>+IFERROR((H26-G26)*INDEX(Ayudas!$C$24:$C$26,MATCH(I26,Ayudas!$B$24:$B$26,0),1),"")</f>
        <v/>
      </c>
    </row>
    <row r="27" spans="2:11" ht="14.4" x14ac:dyDescent="0.3">
      <c r="B27" s="290"/>
      <c r="C27" s="318"/>
      <c r="D27" s="319"/>
      <c r="E27" s="296"/>
      <c r="F27" s="297"/>
      <c r="G27" s="320"/>
      <c r="H27" s="439">
        <f>+D27*C27</f>
        <v>0</v>
      </c>
      <c r="I27" s="341"/>
      <c r="J27" s="442" t="str">
        <f>+IFERROR((H27-G27)*INDEX(Ayudas!$C$24:$C$26,MATCH(I27,Ayudas!$B$24:$B$26,0),1)/C27,"")</f>
        <v/>
      </c>
      <c r="K27" s="443" t="str">
        <f>+IFERROR((H27-G27)*INDEX(Ayudas!$C$24:$C$26,MATCH(I27,Ayudas!$B$24:$B$26,0),1),"")</f>
        <v/>
      </c>
    </row>
    <row r="28" spans="2:11" ht="14.4" x14ac:dyDescent="0.3">
      <c r="B28" s="290"/>
      <c r="C28" s="318"/>
      <c r="D28" s="319"/>
      <c r="E28" s="296"/>
      <c r="F28" s="297"/>
      <c r="G28" s="320"/>
      <c r="H28" s="439">
        <f>+D28*C28</f>
        <v>0</v>
      </c>
      <c r="I28" s="341"/>
      <c r="J28" s="442" t="str">
        <f>+IFERROR((H28-G28)*INDEX(Ayudas!$C$24:$C$26,MATCH(I28,Ayudas!$B$24:$B$26,0),1)/C28,"")</f>
        <v/>
      </c>
      <c r="K28" s="443" t="str">
        <f>+IFERROR((H28-G28)*INDEX(Ayudas!$C$24:$C$26,MATCH(I28,Ayudas!$B$24:$B$26,0),1),"")</f>
        <v/>
      </c>
    </row>
    <row r="29" spans="2:11" ht="14.4" x14ac:dyDescent="0.3">
      <c r="B29" s="290"/>
      <c r="C29" s="318"/>
      <c r="D29" s="319"/>
      <c r="E29" s="296"/>
      <c r="F29" s="297"/>
      <c r="G29" s="320"/>
      <c r="H29" s="439">
        <f t="shared" si="0"/>
        <v>0</v>
      </c>
      <c r="I29" s="341"/>
      <c r="J29" s="442" t="str">
        <f>+IFERROR((H29-G29)*INDEX(Ayudas!$C$24:$C$26,MATCH(I29,Ayudas!$B$24:$B$26,0),1)/C29,"")</f>
        <v/>
      </c>
      <c r="K29" s="443" t="str">
        <f>+IFERROR((H29-G29)*INDEX(Ayudas!$C$24:$C$26,MATCH(I29,Ayudas!$B$24:$B$26,0),1),"")</f>
        <v/>
      </c>
    </row>
    <row r="30" spans="2:11" ht="14.4" x14ac:dyDescent="0.3">
      <c r="B30" s="290"/>
      <c r="C30" s="318"/>
      <c r="D30" s="319"/>
      <c r="E30" s="296"/>
      <c r="F30" s="297"/>
      <c r="G30" s="320"/>
      <c r="H30" s="439">
        <f t="shared" si="0"/>
        <v>0</v>
      </c>
      <c r="I30" s="341"/>
      <c r="J30" s="442" t="str">
        <f>+IFERROR((H30-G30)*INDEX(Ayudas!$C$24:$C$26,MATCH(I30,Ayudas!$B$24:$B$26,0),1)/C30,"")</f>
        <v/>
      </c>
      <c r="K30" s="443" t="str">
        <f>+IFERROR((H30-G30)*INDEX(Ayudas!$C$24:$C$26,MATCH(I30,Ayudas!$B$24:$B$26,0),1),"")</f>
        <v/>
      </c>
    </row>
    <row r="31" spans="2:11" ht="14.4" x14ac:dyDescent="0.3">
      <c r="B31" s="290"/>
      <c r="C31" s="318"/>
      <c r="D31" s="319"/>
      <c r="E31" s="565"/>
      <c r="F31" s="566"/>
      <c r="G31" s="320"/>
      <c r="H31" s="440">
        <f>+D31*C31</f>
        <v>0</v>
      </c>
      <c r="I31" s="342"/>
      <c r="J31" s="442" t="str">
        <f>+IFERROR((H31-G31)*INDEX(Ayudas!$C$24:$C$26,MATCH(I31,Ayudas!$B$24:$B$26,0),1)/C31,"")</f>
        <v/>
      </c>
      <c r="K31" s="443" t="str">
        <f>+IFERROR((H31-G31)*INDEX(Ayudas!$C$24:$C$26,MATCH(I31,Ayudas!$B$24:$B$26,0),1),"")</f>
        <v/>
      </c>
    </row>
    <row r="32" spans="2:11" ht="14.4" x14ac:dyDescent="0.3">
      <c r="B32" s="298"/>
      <c r="C32" s="318"/>
      <c r="D32" s="319"/>
      <c r="E32" s="565"/>
      <c r="F32" s="566"/>
      <c r="G32" s="320"/>
      <c r="H32" s="440">
        <f>+D32*C32</f>
        <v>0</v>
      </c>
      <c r="I32" s="342"/>
      <c r="J32" s="442" t="str">
        <f>+IFERROR((H32-G32)*INDEX(Ayudas!$C$24:$C$26,MATCH(I32,Ayudas!$B$24:$B$26,0),1)/C32,"")</f>
        <v/>
      </c>
      <c r="K32" s="443" t="str">
        <f>+IFERROR((H32-G32)*INDEX(Ayudas!$C$24:$C$26,MATCH(I32,Ayudas!$B$24:$B$26,0),1),"")</f>
        <v/>
      </c>
    </row>
    <row r="33" spans="1:13" ht="14.4" x14ac:dyDescent="0.3">
      <c r="B33" s="299"/>
      <c r="C33" s="321"/>
      <c r="D33" s="322"/>
      <c r="E33" s="568"/>
      <c r="F33" s="569"/>
      <c r="G33" s="323"/>
      <c r="H33" s="441">
        <f>+D33*C33</f>
        <v>0</v>
      </c>
      <c r="I33" s="343"/>
      <c r="J33" s="442" t="str">
        <f>+IFERROR((H33-G33)*INDEX(Ayudas!$C$24:$C$26,MATCH(I33,Ayudas!$B$24:$B$26,0),1)/C33,"")</f>
        <v/>
      </c>
      <c r="K33" s="443" t="str">
        <f>+IFERROR((H33-G33)*INDEX(Ayudas!$C$24:$C$26,MATCH(I33,Ayudas!$B$24:$B$26,0),1),"")</f>
        <v/>
      </c>
    </row>
    <row r="34" spans="1:13" ht="14.4" x14ac:dyDescent="0.3">
      <c r="B34" s="15"/>
      <c r="C34" s="16"/>
      <c r="D34" s="16"/>
      <c r="E34" s="16"/>
      <c r="F34" s="436" t="s">
        <v>81</v>
      </c>
      <c r="G34" s="437">
        <f>+SUM(G23:G33)</f>
        <v>0</v>
      </c>
      <c r="H34" s="438">
        <f>+SUM(H23:H33)</f>
        <v>0</v>
      </c>
      <c r="I34" s="47"/>
      <c r="J34" s="47"/>
      <c r="K34" s="444">
        <f>+SUM(K23:K33)</f>
        <v>0</v>
      </c>
      <c r="L34" s="47"/>
      <c r="M34" s="47"/>
    </row>
    <row r="35" spans="1:13" ht="14.4" x14ac:dyDescent="0.3">
      <c r="B35" s="266"/>
      <c r="C35" s="267"/>
      <c r="D35" s="267"/>
      <c r="E35" s="267"/>
      <c r="F35" s="267"/>
      <c r="G35" s="267"/>
      <c r="H35" s="267"/>
      <c r="L35" s="47"/>
      <c r="M35" s="47"/>
    </row>
    <row r="36" spans="1:13" s="47" customFormat="1" ht="14.4" x14ac:dyDescent="0.3">
      <c r="A36" s="6"/>
      <c r="B36" s="3" t="s">
        <v>119</v>
      </c>
      <c r="C36" s="3" t="s">
        <v>111</v>
      </c>
      <c r="D36" s="3" t="s">
        <v>112</v>
      </c>
      <c r="E36" s="573" t="s">
        <v>113</v>
      </c>
      <c r="F36" s="573"/>
      <c r="I36" s="235" t="s">
        <v>116</v>
      </c>
      <c r="J36" s="236" t="s">
        <v>117</v>
      </c>
      <c r="K36" s="236" t="s">
        <v>118</v>
      </c>
      <c r="L36" s="74"/>
    </row>
    <row r="37" spans="1:13" s="47" customFormat="1" ht="14.4" x14ac:dyDescent="0.3">
      <c r="A37" s="6"/>
      <c r="B37" s="434" t="s">
        <v>120</v>
      </c>
      <c r="C37" s="324"/>
      <c r="D37" s="325"/>
      <c r="E37" s="563"/>
      <c r="F37" s="564"/>
      <c r="H37" s="439">
        <f>+D37*C37</f>
        <v>0</v>
      </c>
      <c r="I37" s="344" t="s">
        <v>47</v>
      </c>
      <c r="J37" s="442">
        <f>IF(I37="gran empresa",Referencias!D25,IF(I37="mediana empresa",Referencias!E25,IF(I37="Pequeña empresa",Referencias!F25)))</f>
        <v>130000</v>
      </c>
      <c r="K37" s="442">
        <f t="shared" ref="K37:K42" si="1">C37*J37</f>
        <v>0</v>
      </c>
      <c r="L37" s="234"/>
    </row>
    <row r="38" spans="1:13" s="47" customFormat="1" ht="14.4" x14ac:dyDescent="0.3">
      <c r="A38" s="6"/>
      <c r="B38" s="434" t="s">
        <v>121</v>
      </c>
      <c r="C38" s="315"/>
      <c r="D38" s="316"/>
      <c r="E38" s="326"/>
      <c r="F38" s="327"/>
      <c r="H38" s="439">
        <f t="shared" ref="H38:H47" si="2">+D38*C38</f>
        <v>0</v>
      </c>
      <c r="I38" s="341" t="s">
        <v>49</v>
      </c>
      <c r="J38" s="442">
        <f>IF(I38="gran empresa",Referencias!D26,IF(I38="mediana empresa",Referencias!E26,IF(I38="Pequeña empresa",Referencias!F26)))</f>
        <v>145000</v>
      </c>
      <c r="K38" s="442">
        <f t="shared" si="1"/>
        <v>0</v>
      </c>
      <c r="L38" s="234"/>
    </row>
    <row r="39" spans="1:13" s="47" customFormat="1" ht="14.4" x14ac:dyDescent="0.3">
      <c r="A39" s="6"/>
      <c r="B39" s="434" t="s">
        <v>122</v>
      </c>
      <c r="C39" s="315"/>
      <c r="D39" s="316"/>
      <c r="E39" s="326"/>
      <c r="F39" s="327"/>
      <c r="H39" s="439">
        <f t="shared" si="2"/>
        <v>0</v>
      </c>
      <c r="I39" s="341" t="s">
        <v>47</v>
      </c>
      <c r="J39" s="442">
        <f>IF(I39="gran empresa",Referencias!D27,IF(I39="mediana empresa",Referencias!E27,IF(I39="Pequeña empresa",Referencias!F27)))</f>
        <v>200000</v>
      </c>
      <c r="K39" s="442">
        <f t="shared" si="1"/>
        <v>0</v>
      </c>
      <c r="L39" s="234"/>
    </row>
    <row r="40" spans="1:13" s="47" customFormat="1" ht="14.4" x14ac:dyDescent="0.3">
      <c r="A40" s="6"/>
      <c r="B40" s="434" t="s">
        <v>123</v>
      </c>
      <c r="C40" s="318"/>
      <c r="D40" s="319"/>
      <c r="E40" s="565"/>
      <c r="F40" s="566"/>
      <c r="H40" s="439">
        <f t="shared" si="2"/>
        <v>0</v>
      </c>
      <c r="I40" s="342" t="s">
        <v>47</v>
      </c>
      <c r="J40" s="442">
        <f>IF(I40="gran empresa",Referencias!D28,IF(I40="mediana empresa",Referencias!E28,IF(I40="Pequeña empresa",Referencias!F28)))</f>
        <v>180000</v>
      </c>
      <c r="K40" s="442">
        <f t="shared" si="1"/>
        <v>0</v>
      </c>
      <c r="L40" s="234"/>
    </row>
    <row r="41" spans="1:13" s="47" customFormat="1" ht="23.25" customHeight="1" x14ac:dyDescent="0.3">
      <c r="A41" s="6"/>
      <c r="B41" s="434" t="s">
        <v>124</v>
      </c>
      <c r="C41" s="318"/>
      <c r="D41" s="319"/>
      <c r="E41" s="565"/>
      <c r="F41" s="566"/>
      <c r="G41" s="577" t="s">
        <v>114</v>
      </c>
      <c r="H41" s="439">
        <f t="shared" si="2"/>
        <v>0</v>
      </c>
      <c r="I41" s="342" t="s">
        <v>50</v>
      </c>
      <c r="J41" s="442">
        <f>IF(I41="gran empresa",Referencias!D29,IF(I41="mediana empresa",Referencias!E29,IF(I41="Pequeña empresa",Referencias!F29)))</f>
        <v>120000</v>
      </c>
      <c r="K41" s="442">
        <f t="shared" si="1"/>
        <v>0</v>
      </c>
      <c r="L41" s="234"/>
    </row>
    <row r="42" spans="1:13" s="47" customFormat="1" ht="23.25" customHeight="1" x14ac:dyDescent="0.3">
      <c r="A42" s="6"/>
      <c r="B42" s="434" t="s">
        <v>125</v>
      </c>
      <c r="C42" s="321"/>
      <c r="D42" s="322"/>
      <c r="E42" s="568"/>
      <c r="F42" s="569"/>
      <c r="G42" s="578"/>
      <c r="H42" s="439">
        <f t="shared" si="2"/>
        <v>0</v>
      </c>
      <c r="I42" s="343" t="s">
        <v>49</v>
      </c>
      <c r="J42" s="442">
        <f>IF(I42="gran empresa",Referencias!D30,IF(I42="mediana empresa",Referencias!E30,IF(I42="Pequeña empresa",Referencias!F30)))</f>
        <v>160000</v>
      </c>
      <c r="K42" s="442">
        <f t="shared" si="1"/>
        <v>0</v>
      </c>
      <c r="L42" s="234"/>
      <c r="M42" s="504"/>
    </row>
    <row r="43" spans="1:13" s="47" customFormat="1" ht="14.4" x14ac:dyDescent="0.3">
      <c r="A43" s="6"/>
      <c r="B43" s="314" t="s">
        <v>126</v>
      </c>
      <c r="C43" s="315"/>
      <c r="D43" s="316"/>
      <c r="E43" s="572"/>
      <c r="F43" s="574"/>
      <c r="G43" s="317"/>
      <c r="H43" s="439">
        <f>+D43*C43</f>
        <v>0</v>
      </c>
      <c r="I43" s="341" t="s">
        <v>49</v>
      </c>
      <c r="J43" s="442" t="str">
        <f>+IFERROR((H43-G43)*INDEX(Ayudas!$C$24:$C$26,MATCH(I43,Ayudas!$B$24:$B$26,0),1)/C43,"")</f>
        <v/>
      </c>
      <c r="K43" s="443">
        <f>+IFERROR((H43-G43)*INDEX(Ayudas!$C$24:$C$26,MATCH(I43,Ayudas!$B$24:$B$26,0),1),"")</f>
        <v>0</v>
      </c>
      <c r="L43" s="234"/>
      <c r="M43" s="504"/>
    </row>
    <row r="44" spans="1:13" s="47" customFormat="1" ht="14.4" x14ac:dyDescent="0.3">
      <c r="A44" s="6"/>
      <c r="B44" s="290" t="s">
        <v>127</v>
      </c>
      <c r="C44" s="318"/>
      <c r="D44" s="319"/>
      <c r="E44" s="565"/>
      <c r="F44" s="566"/>
      <c r="G44" s="320"/>
      <c r="H44" s="439">
        <f t="shared" si="2"/>
        <v>0</v>
      </c>
      <c r="I44" s="342" t="s">
        <v>47</v>
      </c>
      <c r="J44" s="442" t="str">
        <f>+IFERROR((H44-G44)*INDEX(Ayudas!$C$24:$C$26,MATCH(I44,Ayudas!$B$24:$B$26,0),1)/C44,"")</f>
        <v/>
      </c>
      <c r="K44" s="443">
        <f>+IFERROR((H44-G44)*INDEX(Ayudas!$C$24:$C$26,MATCH(I44,Ayudas!$B$24:$B$26,0),1),"")</f>
        <v>0</v>
      </c>
      <c r="L44" s="234"/>
    </row>
    <row r="45" spans="1:13" s="47" customFormat="1" ht="14.4" x14ac:dyDescent="0.3">
      <c r="A45" s="6"/>
      <c r="B45" s="290"/>
      <c r="C45" s="318"/>
      <c r="D45" s="319"/>
      <c r="E45" s="565"/>
      <c r="F45" s="566"/>
      <c r="G45" s="320"/>
      <c r="H45" s="439">
        <f t="shared" si="2"/>
        <v>0</v>
      </c>
      <c r="I45" s="342" t="s">
        <v>49</v>
      </c>
      <c r="J45" s="442" t="str">
        <f>+IFERROR((H45-G45)*INDEX(Ayudas!$C$24:$C$26,MATCH(I45,Ayudas!$B$24:$B$26,0),1)/C45,"")</f>
        <v/>
      </c>
      <c r="K45" s="443">
        <f>+IFERROR((H45-G45)*INDEX(Ayudas!$C$24:$C$26,MATCH(I45,Ayudas!$B$24:$B$26,0),1),"")</f>
        <v>0</v>
      </c>
      <c r="L45" s="234"/>
    </row>
    <row r="46" spans="1:13" s="47" customFormat="1" ht="15" customHeight="1" x14ac:dyDescent="0.3">
      <c r="A46" s="6"/>
      <c r="B46" s="298"/>
      <c r="C46" s="318"/>
      <c r="D46" s="319"/>
      <c r="E46" s="565"/>
      <c r="F46" s="566"/>
      <c r="G46" s="320"/>
      <c r="H46" s="439">
        <f t="shared" si="2"/>
        <v>0</v>
      </c>
      <c r="I46" s="342"/>
      <c r="J46" s="442" t="str">
        <f>+IFERROR((H46-G46)*INDEX(Ayudas!$C$24:$C$26,MATCH(I46,Ayudas!$B$24:$B$26,0),1)/C46,"")</f>
        <v/>
      </c>
      <c r="K46" s="443" t="str">
        <f>+IFERROR((H46-G46)*INDEX(Ayudas!$C$24:$C$26,MATCH(I46,Ayudas!$B$24:$B$26,0),1),"")</f>
        <v/>
      </c>
      <c r="L46" s="234"/>
    </row>
    <row r="47" spans="1:13" s="47" customFormat="1" ht="14.4" x14ac:dyDescent="0.3">
      <c r="A47" s="6"/>
      <c r="B47" s="299"/>
      <c r="C47" s="321"/>
      <c r="D47" s="322"/>
      <c r="E47" s="568"/>
      <c r="F47" s="569"/>
      <c r="G47" s="323"/>
      <c r="H47" s="439">
        <f t="shared" si="2"/>
        <v>0</v>
      </c>
      <c r="I47" s="343"/>
      <c r="J47" s="442" t="str">
        <f>+IFERROR((H47-G47)*INDEX(Ayudas!$C$24:$C$26,MATCH(I47,Ayudas!$B$24:$B$26,0),1)/C47,"")</f>
        <v/>
      </c>
      <c r="K47" s="443" t="str">
        <f>+IFERROR((H47-G47)*INDEX(Ayudas!$C$24:$C$26,MATCH(I47,Ayudas!$B$24:$B$26,0),1),"")</f>
        <v/>
      </c>
      <c r="L47" s="234"/>
    </row>
    <row r="48" spans="1:13" s="47" customFormat="1" ht="14.4" x14ac:dyDescent="0.3">
      <c r="A48" s="6"/>
      <c r="B48" s="15"/>
      <c r="C48" s="16"/>
      <c r="D48" s="16"/>
      <c r="E48" s="16"/>
      <c r="F48" s="436" t="s">
        <v>81</v>
      </c>
      <c r="G48" s="437">
        <f>+SUM(G43:G47)</f>
        <v>0</v>
      </c>
      <c r="H48" s="438">
        <f>+SUM(H37:H47)</f>
        <v>0</v>
      </c>
      <c r="K48" s="444">
        <f>+SUM(K37:K47)</f>
        <v>0</v>
      </c>
    </row>
    <row r="49" spans="1:11" s="47" customFormat="1" ht="14.4" x14ac:dyDescent="0.3">
      <c r="A49" s="6"/>
      <c r="B49" s="13"/>
      <c r="C49" s="6"/>
      <c r="D49" s="6"/>
      <c r="E49" s="6"/>
      <c r="F49" s="17"/>
      <c r="G49" s="17"/>
      <c r="H49" s="238"/>
      <c r="I49" s="239"/>
      <c r="K49" s="237"/>
    </row>
    <row r="50" spans="1:11" s="47" customFormat="1" ht="43.2" customHeight="1" x14ac:dyDescent="0.3">
      <c r="A50" s="6"/>
      <c r="B50" s="3" t="s">
        <v>128</v>
      </c>
      <c r="C50" s="3" t="s">
        <v>129</v>
      </c>
      <c r="D50" s="3" t="s">
        <v>111</v>
      </c>
      <c r="E50" s="3" t="s">
        <v>112</v>
      </c>
      <c r="F50" s="49" t="s">
        <v>113</v>
      </c>
      <c r="G50" s="49" t="s">
        <v>130</v>
      </c>
      <c r="H50" s="50" t="s">
        <v>131</v>
      </c>
      <c r="I50" s="235" t="s">
        <v>116</v>
      </c>
      <c r="J50" s="273" t="s">
        <v>79</v>
      </c>
    </row>
    <row r="51" spans="1:11" s="47" customFormat="1" ht="14.4" x14ac:dyDescent="0.3">
      <c r="A51" s="6"/>
      <c r="B51" s="434" t="s">
        <v>132</v>
      </c>
      <c r="C51" s="324"/>
      <c r="D51" s="328"/>
      <c r="E51" s="325"/>
      <c r="F51" s="324"/>
      <c r="G51" s="445">
        <f>+C51*Referencias!$D$31</f>
        <v>0</v>
      </c>
      <c r="H51" s="446">
        <f t="shared" ref="H51:H56" si="3">+D51*E51</f>
        <v>0</v>
      </c>
      <c r="I51" s="345" t="s">
        <v>50</v>
      </c>
      <c r="J51" s="448">
        <f>+IFERROR((H51-G51)*INDEX(Ayudas!$C$29:$C$31,MATCH(I51,Ayudas!$B$29:$B$31,0),1),"")</f>
        <v>0</v>
      </c>
    </row>
    <row r="52" spans="1:11" s="47" customFormat="1" ht="14.4" x14ac:dyDescent="0.3">
      <c r="A52" s="6"/>
      <c r="B52" s="434" t="s">
        <v>132</v>
      </c>
      <c r="C52" s="318"/>
      <c r="D52" s="329"/>
      <c r="E52" s="319"/>
      <c r="F52" s="318"/>
      <c r="G52" s="445">
        <f>+C52*Referencias!$D$31</f>
        <v>0</v>
      </c>
      <c r="H52" s="440">
        <f t="shared" si="3"/>
        <v>0</v>
      </c>
      <c r="I52" s="346"/>
      <c r="J52" s="442" t="str">
        <f>+IFERROR((H52-G52)*INDEX(Ayudas!$C$29:$C$31,MATCH(I52,Ayudas!$B$29:$B$31,0),1),"")</f>
        <v/>
      </c>
    </row>
    <row r="53" spans="1:11" s="47" customFormat="1" ht="14.4" x14ac:dyDescent="0.3">
      <c r="A53" s="6"/>
      <c r="B53" s="435" t="s">
        <v>132</v>
      </c>
      <c r="C53" s="330"/>
      <c r="D53" s="331"/>
      <c r="E53" s="332"/>
      <c r="F53" s="321"/>
      <c r="G53" s="445">
        <f>+C53*Referencias!$D$31</f>
        <v>0</v>
      </c>
      <c r="H53" s="447">
        <f t="shared" si="3"/>
        <v>0</v>
      </c>
      <c r="I53" s="347"/>
      <c r="J53" s="449" t="str">
        <f>+IFERROR((H53-G53)*INDEX(Ayudas!$C$29:$C$31,MATCH(I53,Ayudas!$B$29:$B$31,0),1),"")</f>
        <v/>
      </c>
    </row>
    <row r="54" spans="1:11" ht="14.4" x14ac:dyDescent="0.3">
      <c r="B54" s="298" t="s">
        <v>133</v>
      </c>
      <c r="C54" s="333"/>
      <c r="D54" s="329"/>
      <c r="E54" s="334"/>
      <c r="F54" s="335"/>
      <c r="G54" s="320"/>
      <c r="H54" s="440">
        <f t="shared" si="3"/>
        <v>0</v>
      </c>
      <c r="I54" s="346" t="s">
        <v>47</v>
      </c>
      <c r="J54" s="450">
        <f>+IFERROR((H54-G54)*INDEX(Ayudas!$C$29:$C$31,MATCH(I54,Ayudas!$B$29:$B$31,0),1),"")</f>
        <v>0</v>
      </c>
      <c r="K54" s="272"/>
    </row>
    <row r="55" spans="1:11" ht="14.4" x14ac:dyDescent="0.3">
      <c r="B55" s="298"/>
      <c r="C55" s="333" t="s">
        <v>134</v>
      </c>
      <c r="D55" s="329"/>
      <c r="E55" s="336"/>
      <c r="F55" s="337"/>
      <c r="G55" s="320"/>
      <c r="H55" s="440">
        <f t="shared" si="3"/>
        <v>0</v>
      </c>
      <c r="I55" s="346"/>
      <c r="J55" s="443" t="str">
        <f>+IFERROR((H55-G55)*INDEX(Ayudas!$C$29:$C$31,MATCH(I55,Ayudas!$B$29:$B$31,0),1),"")</f>
        <v/>
      </c>
      <c r="K55" s="272"/>
    </row>
    <row r="56" spans="1:11" ht="14.4" x14ac:dyDescent="0.3">
      <c r="B56" s="298"/>
      <c r="C56" s="338" t="s">
        <v>134</v>
      </c>
      <c r="D56" s="329"/>
      <c r="E56" s="339"/>
      <c r="F56" s="340"/>
      <c r="G56" s="323"/>
      <c r="H56" s="440">
        <f t="shared" si="3"/>
        <v>0</v>
      </c>
      <c r="I56" s="347"/>
      <c r="J56" s="451" t="str">
        <f>+IFERROR((H56-G56)*INDEX(Ayudas!$C$29:$C$31,MATCH(I56,Ayudas!$B$29:$B$31,0),1),"")</f>
        <v/>
      </c>
      <c r="K56" s="272"/>
    </row>
    <row r="57" spans="1:11" s="47" customFormat="1" ht="14.4" x14ac:dyDescent="0.3">
      <c r="A57" s="6"/>
      <c r="B57" s="15"/>
      <c r="C57" s="16"/>
      <c r="D57" s="19"/>
      <c r="E57" s="19"/>
      <c r="F57" s="27" t="s">
        <v>81</v>
      </c>
      <c r="G57" s="437">
        <f>+SUM(G51:G56)</f>
        <v>0</v>
      </c>
      <c r="H57" s="453">
        <f>+SUM(H51:H56)</f>
        <v>0</v>
      </c>
      <c r="J57" s="452">
        <f>SUM(J51:J56)</f>
        <v>0</v>
      </c>
    </row>
    <row r="58" spans="1:11" s="47" customFormat="1" ht="14.4" x14ac:dyDescent="0.3">
      <c r="A58" s="6"/>
      <c r="B58" s="13"/>
      <c r="C58" s="19"/>
      <c r="D58" s="19"/>
      <c r="E58" s="19"/>
      <c r="F58" s="19"/>
      <c r="G58" s="20"/>
      <c r="H58" s="20"/>
      <c r="I58" s="21"/>
      <c r="J58" s="575" t="s">
        <v>470</v>
      </c>
      <c r="K58" s="576"/>
    </row>
    <row r="59" spans="1:11" s="47" customFormat="1" ht="14.4" x14ac:dyDescent="0.3">
      <c r="A59" s="6"/>
      <c r="B59" s="14"/>
      <c r="C59" s="44"/>
      <c r="D59" s="44"/>
      <c r="E59" s="44"/>
      <c r="F59" s="51"/>
      <c r="G59" s="52" t="s">
        <v>135</v>
      </c>
      <c r="H59" s="53"/>
      <c r="I59" s="438">
        <f>H57+H48+H34</f>
        <v>0</v>
      </c>
    </row>
    <row r="60" spans="1:11" s="47" customFormat="1" ht="14.4" x14ac:dyDescent="0.3">
      <c r="A60" s="6"/>
      <c r="B60" s="8"/>
      <c r="C60" s="12"/>
      <c r="D60" s="12"/>
      <c r="E60" s="12"/>
      <c r="F60" s="12"/>
      <c r="G60" s="12"/>
      <c r="I60" s="6"/>
    </row>
    <row r="61" spans="1:11" s="47" customFormat="1" ht="14.4" x14ac:dyDescent="0.3">
      <c r="A61" s="6"/>
      <c r="B61" s="8"/>
      <c r="C61" s="12"/>
      <c r="D61" s="12"/>
      <c r="E61" s="12"/>
      <c r="F61" s="12"/>
      <c r="G61" s="52" t="s">
        <v>136</v>
      </c>
      <c r="H61" s="53"/>
      <c r="I61" s="438">
        <f>G57+G48+G34</f>
        <v>0</v>
      </c>
    </row>
    <row r="62" spans="1:11" s="47" customFormat="1" ht="14.4" x14ac:dyDescent="0.3">
      <c r="A62" s="6"/>
      <c r="B62" s="8"/>
      <c r="C62" s="12"/>
      <c r="D62" s="12"/>
      <c r="E62" s="12"/>
      <c r="F62" s="12"/>
      <c r="G62" s="12"/>
      <c r="I62" s="6"/>
    </row>
    <row r="63" spans="1:11" s="47" customFormat="1" ht="14.4" x14ac:dyDescent="0.3">
      <c r="A63" s="6"/>
      <c r="B63" s="6"/>
      <c r="C63" s="12"/>
      <c r="D63" s="12"/>
      <c r="E63" s="12"/>
      <c r="F63" s="6"/>
      <c r="G63" s="52" t="s">
        <v>137</v>
      </c>
      <c r="H63" s="53"/>
      <c r="I63" s="438">
        <f>+I59-I61</f>
        <v>0</v>
      </c>
      <c r="K63" s="6"/>
    </row>
    <row r="64" spans="1:11" s="47" customFormat="1" ht="14.4" x14ac:dyDescent="0.3">
      <c r="A64" s="6"/>
      <c r="B64" s="6"/>
      <c r="C64" s="6"/>
      <c r="D64" s="6"/>
      <c r="E64" s="6"/>
      <c r="F64" s="12"/>
      <c r="G64" s="6"/>
      <c r="I64" s="6"/>
      <c r="K64" s="6"/>
    </row>
    <row r="65" spans="1:13" s="47" customFormat="1" ht="14.4" x14ac:dyDescent="0.3">
      <c r="A65" s="6"/>
      <c r="B65" s="6"/>
      <c r="C65" s="6"/>
      <c r="D65" s="6"/>
      <c r="E65" s="6"/>
      <c r="F65" s="12"/>
      <c r="G65" s="444" t="s">
        <v>477</v>
      </c>
      <c r="H65" s="530"/>
      <c r="I65" s="485">
        <v>0</v>
      </c>
      <c r="J65" s="444">
        <f>J57+K48+K34</f>
        <v>0</v>
      </c>
      <c r="K65" s="6"/>
    </row>
    <row r="66" spans="1:13" s="47" customFormat="1" ht="14.4" x14ac:dyDescent="0.3">
      <c r="A66" s="6"/>
      <c r="B66" s="6"/>
      <c r="C66" s="6"/>
      <c r="D66" s="6"/>
      <c r="E66" s="6"/>
      <c r="F66" s="12"/>
      <c r="G66" s="6"/>
      <c r="I66" s="6"/>
      <c r="K66" s="6"/>
    </row>
    <row r="67" spans="1:13" ht="14.4" x14ac:dyDescent="0.3">
      <c r="F67" s="12"/>
      <c r="G67" s="52" t="s">
        <v>138</v>
      </c>
      <c r="H67" s="53"/>
      <c r="I67" s="438">
        <f>I65+I69*I63</f>
        <v>0</v>
      </c>
      <c r="L67" s="503"/>
      <c r="M67" s="503"/>
    </row>
    <row r="68" spans="1:13" ht="14.4" x14ac:dyDescent="0.3"/>
    <row r="69" spans="1:13" ht="14.4" x14ac:dyDescent="0.3">
      <c r="G69" s="26" t="s">
        <v>105</v>
      </c>
      <c r="H69" s="22"/>
      <c r="I69" s="454">
        <f>IF('5. Impacto en Empleo'!$E$13="Sí",0.05,IF('5. Impacto en Empleo'!$E$12="insular",0.05,0))</f>
        <v>0</v>
      </c>
    </row>
    <row r="70" spans="1:13" ht="14.4" x14ac:dyDescent="0.3"/>
    <row r="71" spans="1:13" ht="14.4" customHeight="1" x14ac:dyDescent="0.3">
      <c r="I71" s="505"/>
    </row>
    <row r="72" spans="1:13" ht="14.4" customHeight="1" x14ac:dyDescent="0.3"/>
    <row r="73" spans="1:13" ht="14.4" hidden="1" customHeight="1" x14ac:dyDescent="0.3"/>
    <row r="74" spans="1:13" ht="14.4" hidden="1" customHeight="1" x14ac:dyDescent="0.3"/>
    <row r="75" spans="1:13" ht="14.4" hidden="1" customHeight="1" x14ac:dyDescent="0.3"/>
    <row r="76" spans="1:13" ht="14.4" hidden="1" customHeight="1" x14ac:dyDescent="0.3"/>
    <row r="77" spans="1:13" ht="14.4" hidden="1" customHeight="1" x14ac:dyDescent="0.3"/>
    <row r="78" spans="1:13" ht="14.4" hidden="1" customHeight="1" x14ac:dyDescent="0.3"/>
    <row r="79" spans="1:13" ht="14.4" hidden="1" customHeight="1" x14ac:dyDescent="0.3"/>
  </sheetData>
  <sheetProtection algorithmName="SHA-512" hashValue="5n2kymnKf6LeBlNvE2DVRDlq1Or6nfemhyRFkr/qcP71D9dG8Dc8uGGKyF8AmB832IWu2qJIUeeYpHVF4cP6UQ==" saltValue="OmOssEXwBfYDjFAfnDUa8Q==" spinCount="100000" sheet="1" objects="1" scenarios="1"/>
  <mergeCells count="22">
    <mergeCell ref="J58:K58"/>
    <mergeCell ref="G41:G42"/>
    <mergeCell ref="E31:F31"/>
    <mergeCell ref="B12:K13"/>
    <mergeCell ref="B15:K16"/>
    <mergeCell ref="B18:K19"/>
    <mergeCell ref="E47:F47"/>
    <mergeCell ref="E37:F37"/>
    <mergeCell ref="E40:F40"/>
    <mergeCell ref="E41:F41"/>
    <mergeCell ref="B21:H21"/>
    <mergeCell ref="E36:F36"/>
    <mergeCell ref="E42:F42"/>
    <mergeCell ref="E43:F43"/>
    <mergeCell ref="E44:F44"/>
    <mergeCell ref="E45:F45"/>
    <mergeCell ref="E46:F46"/>
    <mergeCell ref="E32:F32"/>
    <mergeCell ref="E33:F33"/>
    <mergeCell ref="E22:F22"/>
    <mergeCell ref="E23:F23"/>
    <mergeCell ref="E24:F2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 Validation'!$B$12:$B$14</xm:f>
          </x14:formula1>
          <xm:sqref>I51:I56 I37:I47 I23:I33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BN1048570"/>
  <sheetViews>
    <sheetView showGridLines="0" zoomScale="85" zoomScaleNormal="85" workbookViewId="0">
      <selection activeCell="G109" sqref="G109"/>
    </sheetView>
  </sheetViews>
  <sheetFormatPr baseColWidth="10" defaultColWidth="0" defaultRowHeight="14.4" outlineLevelRow="1" x14ac:dyDescent="0.3"/>
  <cols>
    <col min="1" max="1" width="3.33203125" customWidth="1"/>
    <col min="2" max="2" width="19.33203125" customWidth="1"/>
    <col min="3" max="5" width="8.88671875" customWidth="1"/>
    <col min="6" max="6" width="10.44140625" bestFit="1" customWidth="1"/>
    <col min="7" max="7" width="13" bestFit="1" customWidth="1"/>
    <col min="8" max="9" width="8.88671875" customWidth="1"/>
    <col min="10" max="10" width="35.109375" customWidth="1"/>
    <col min="11" max="11" width="9.88671875" bestFit="1" customWidth="1"/>
    <col min="12" max="12" width="15.109375" customWidth="1"/>
    <col min="13" max="31" width="15.109375" bestFit="1" customWidth="1"/>
    <col min="32" max="32" width="15.33203125" customWidth="1"/>
    <col min="33" max="67" width="15.109375" customWidth="1"/>
  </cols>
  <sheetData>
    <row r="1" spans="1:66" x14ac:dyDescent="0.3">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x14ac:dyDescent="0.3">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66" x14ac:dyDescent="0.3">
      <c r="A3" s="6"/>
      <c r="B3" s="6"/>
      <c r="C3" s="6"/>
      <c r="D3" s="6"/>
      <c r="E3" s="6"/>
      <c r="F3" s="6"/>
      <c r="G3" s="6"/>
      <c r="H3" s="6"/>
      <c r="I3" s="6"/>
      <c r="J3" s="6" t="s">
        <v>0</v>
      </c>
      <c r="K3" s="199" t="str">
        <f>+IF('0. Instrucciones'!$O$3="","",'0. Instrucciones'!$O$3)</f>
        <v/>
      </c>
      <c r="L3" s="200"/>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row>
    <row r="4" spans="1:66" x14ac:dyDescent="0.3">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66"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row>
    <row r="6" spans="1:66" x14ac:dyDescent="0.3">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x14ac:dyDescent="0.3">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ht="21" x14ac:dyDescent="0.3">
      <c r="A8" s="5"/>
      <c r="B8" s="23" t="s">
        <v>139</v>
      </c>
      <c r="C8" s="24"/>
      <c r="D8" s="24"/>
      <c r="E8" s="24"/>
      <c r="F8" s="24"/>
      <c r="G8" s="24"/>
      <c r="H8" s="24"/>
      <c r="I8" s="24"/>
      <c r="J8" s="24"/>
      <c r="K8" s="24"/>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row>
    <row r="9" spans="1:66" ht="15" customHeight="1" x14ac:dyDescent="0.3">
      <c r="A9" s="5"/>
      <c r="B9" s="96"/>
      <c r="C9" s="62"/>
      <c r="D9" s="62"/>
      <c r="E9" s="62"/>
      <c r="F9" s="62"/>
      <c r="G9" s="62"/>
      <c r="H9" s="62"/>
      <c r="I9" s="62"/>
      <c r="J9" s="62"/>
      <c r="K9" s="62"/>
      <c r="L9" s="62"/>
      <c r="M9" s="62"/>
      <c r="N9" s="62"/>
      <c r="O9" s="62"/>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ht="15" customHeight="1" x14ac:dyDescent="0.35">
      <c r="A10" s="57"/>
      <c r="B10" s="97" t="s">
        <v>21</v>
      </c>
      <c r="C10" s="57"/>
      <c r="G10" s="56"/>
      <c r="H10" s="56"/>
      <c r="I10" s="56"/>
      <c r="J10" s="56"/>
      <c r="K10" s="57"/>
      <c r="L10" s="57"/>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row>
    <row r="12" spans="1:66" x14ac:dyDescent="0.3">
      <c r="B12" s="31" t="s">
        <v>140</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4" spans="1:66" outlineLevel="1" x14ac:dyDescent="0.3">
      <c r="B14" t="s">
        <v>141</v>
      </c>
      <c r="F14" s="29" t="s">
        <v>142</v>
      </c>
      <c r="G14" s="418" t="str">
        <f>+IFERROR(G15+G16+G17+G18,"--")</f>
        <v>--</v>
      </c>
    </row>
    <row r="15" spans="1:66" outlineLevel="1" x14ac:dyDescent="0.3">
      <c r="B15" s="28" t="s">
        <v>143</v>
      </c>
      <c r="F15" s="29" t="s">
        <v>142</v>
      </c>
      <c r="G15" s="418" t="str">
        <f>+G46</f>
        <v>--</v>
      </c>
    </row>
    <row r="16" spans="1:66" outlineLevel="1" x14ac:dyDescent="0.3">
      <c r="B16" s="28" t="s">
        <v>144</v>
      </c>
      <c r="F16" s="29" t="s">
        <v>142</v>
      </c>
      <c r="G16" s="418" t="str">
        <f>+G74</f>
        <v>--</v>
      </c>
    </row>
    <row r="17" spans="2:66" outlineLevel="1" x14ac:dyDescent="0.3">
      <c r="B17" s="28" t="s">
        <v>145</v>
      </c>
      <c r="F17" s="29" t="s">
        <v>142</v>
      </c>
      <c r="G17" s="418" t="str">
        <f>+G92</f>
        <v>--</v>
      </c>
    </row>
    <row r="18" spans="2:66" outlineLevel="1" x14ac:dyDescent="0.3">
      <c r="B18" s="28" t="s">
        <v>146</v>
      </c>
      <c r="F18" s="29" t="s">
        <v>142</v>
      </c>
      <c r="G18" s="418" t="str">
        <f>+G111</f>
        <v>--</v>
      </c>
    </row>
    <row r="19" spans="2:66" outlineLevel="1" x14ac:dyDescent="0.3"/>
    <row r="20" spans="2:66" outlineLevel="1" x14ac:dyDescent="0.3">
      <c r="B20" t="s">
        <v>147</v>
      </c>
      <c r="F20" s="29" t="s">
        <v>148</v>
      </c>
      <c r="G20" s="420" t="str">
        <f>+G45</f>
        <v>--</v>
      </c>
    </row>
    <row r="21" spans="2:66" outlineLevel="1" x14ac:dyDescent="0.3"/>
    <row r="22" spans="2:66" outlineLevel="1" x14ac:dyDescent="0.3"/>
    <row r="23" spans="2:66" x14ac:dyDescent="0.3">
      <c r="B23" s="31" t="s">
        <v>149</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5" spans="2:66" x14ac:dyDescent="0.3">
      <c r="B25" s="33" t="s">
        <v>150</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row>
    <row r="27" spans="2:66" outlineLevel="1" x14ac:dyDescent="0.3">
      <c r="B27" s="3" t="s">
        <v>151</v>
      </c>
      <c r="C27" s="4"/>
      <c r="D27" s="4"/>
      <c r="E27" s="4"/>
      <c r="F27" s="4"/>
      <c r="G27" s="4"/>
      <c r="J27" s="3" t="s">
        <v>152</v>
      </c>
      <c r="K27" s="3"/>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row>
    <row r="28" spans="2:66" outlineLevel="1" x14ac:dyDescent="0.3"/>
    <row r="29" spans="2:66" outlineLevel="1" x14ac:dyDescent="0.3">
      <c r="B29" t="s">
        <v>153</v>
      </c>
      <c r="F29" s="29" t="s">
        <v>154</v>
      </c>
      <c r="G29" s="348"/>
      <c r="J29" s="2"/>
      <c r="K29" s="1" t="s">
        <v>155</v>
      </c>
      <c r="L29" s="39">
        <f>+G37</f>
        <v>0</v>
      </c>
      <c r="M29" s="40" t="str">
        <f t="shared" ref="M29:AR29" si="0">+IF(L29="","",IF(L29+1-$G$37&gt;$G$31,"",L29+1))</f>
        <v/>
      </c>
      <c r="N29" s="40" t="str">
        <f t="shared" si="0"/>
        <v/>
      </c>
      <c r="O29" s="40" t="str">
        <f t="shared" si="0"/>
        <v/>
      </c>
      <c r="P29" s="40" t="str">
        <f t="shared" si="0"/>
        <v/>
      </c>
      <c r="Q29" s="40" t="str">
        <f t="shared" si="0"/>
        <v/>
      </c>
      <c r="R29" s="40" t="str">
        <f t="shared" si="0"/>
        <v/>
      </c>
      <c r="S29" s="40" t="str">
        <f t="shared" si="0"/>
        <v/>
      </c>
      <c r="T29" s="40" t="str">
        <f t="shared" si="0"/>
        <v/>
      </c>
      <c r="U29" s="40" t="str">
        <f t="shared" si="0"/>
        <v/>
      </c>
      <c r="V29" s="40" t="str">
        <f t="shared" si="0"/>
        <v/>
      </c>
      <c r="W29" s="40" t="str">
        <f t="shared" si="0"/>
        <v/>
      </c>
      <c r="X29" s="40" t="str">
        <f t="shared" si="0"/>
        <v/>
      </c>
      <c r="Y29" s="40" t="str">
        <f t="shared" si="0"/>
        <v/>
      </c>
      <c r="Z29" s="40" t="str">
        <f t="shared" si="0"/>
        <v/>
      </c>
      <c r="AA29" s="40" t="str">
        <f t="shared" si="0"/>
        <v/>
      </c>
      <c r="AB29" s="40" t="str">
        <f t="shared" si="0"/>
        <v/>
      </c>
      <c r="AC29" s="40" t="str">
        <f t="shared" si="0"/>
        <v/>
      </c>
      <c r="AD29" s="40" t="str">
        <f t="shared" si="0"/>
        <v/>
      </c>
      <c r="AE29" s="40" t="str">
        <f t="shared" si="0"/>
        <v/>
      </c>
      <c r="AF29" s="40" t="str">
        <f t="shared" si="0"/>
        <v/>
      </c>
      <c r="AG29" s="40" t="str">
        <f t="shared" si="0"/>
        <v/>
      </c>
      <c r="AH29" s="40" t="str">
        <f t="shared" si="0"/>
        <v/>
      </c>
      <c r="AI29" s="40" t="str">
        <f t="shared" si="0"/>
        <v/>
      </c>
      <c r="AJ29" s="40" t="str">
        <f t="shared" si="0"/>
        <v/>
      </c>
      <c r="AK29" s="40" t="str">
        <f t="shared" si="0"/>
        <v/>
      </c>
      <c r="AL29" s="40" t="str">
        <f t="shared" si="0"/>
        <v/>
      </c>
      <c r="AM29" s="40" t="str">
        <f t="shared" si="0"/>
        <v/>
      </c>
      <c r="AN29" s="40" t="str">
        <f t="shared" si="0"/>
        <v/>
      </c>
      <c r="AO29" s="40" t="str">
        <f t="shared" si="0"/>
        <v/>
      </c>
      <c r="AP29" s="40" t="str">
        <f t="shared" si="0"/>
        <v/>
      </c>
      <c r="AQ29" s="40" t="str">
        <f t="shared" si="0"/>
        <v/>
      </c>
      <c r="AR29" s="40" t="str">
        <f t="shared" si="0"/>
        <v/>
      </c>
      <c r="AS29" s="40" t="str">
        <f t="shared" ref="AS29:BN29" si="1">+IF(AR29="","",IF(AR29+1-$G$37&gt;$G$31,"",AR29+1))</f>
        <v/>
      </c>
      <c r="AT29" s="40" t="str">
        <f t="shared" si="1"/>
        <v/>
      </c>
      <c r="AU29" s="40" t="str">
        <f t="shared" si="1"/>
        <v/>
      </c>
      <c r="AV29" s="40" t="str">
        <f t="shared" si="1"/>
        <v/>
      </c>
      <c r="AW29" s="40" t="str">
        <f t="shared" si="1"/>
        <v/>
      </c>
      <c r="AX29" s="40" t="str">
        <f t="shared" si="1"/>
        <v/>
      </c>
      <c r="AY29" s="40" t="str">
        <f t="shared" si="1"/>
        <v/>
      </c>
      <c r="AZ29" s="40" t="str">
        <f t="shared" si="1"/>
        <v/>
      </c>
      <c r="BA29" s="40" t="str">
        <f t="shared" si="1"/>
        <v/>
      </c>
      <c r="BB29" s="40" t="str">
        <f t="shared" si="1"/>
        <v/>
      </c>
      <c r="BC29" s="40" t="str">
        <f t="shared" si="1"/>
        <v/>
      </c>
      <c r="BD29" s="40" t="str">
        <f t="shared" si="1"/>
        <v/>
      </c>
      <c r="BE29" s="40" t="str">
        <f t="shared" si="1"/>
        <v/>
      </c>
      <c r="BF29" s="40" t="str">
        <f t="shared" si="1"/>
        <v/>
      </c>
      <c r="BG29" s="40" t="str">
        <f t="shared" si="1"/>
        <v/>
      </c>
      <c r="BH29" s="40" t="str">
        <f t="shared" si="1"/>
        <v/>
      </c>
      <c r="BI29" s="40" t="str">
        <f t="shared" si="1"/>
        <v/>
      </c>
      <c r="BJ29" s="40" t="str">
        <f t="shared" si="1"/>
        <v/>
      </c>
      <c r="BK29" s="40" t="str">
        <f t="shared" si="1"/>
        <v/>
      </c>
      <c r="BL29" s="40" t="str">
        <f t="shared" si="1"/>
        <v/>
      </c>
      <c r="BM29" s="40" t="str">
        <f t="shared" si="1"/>
        <v/>
      </c>
      <c r="BN29" s="40" t="str">
        <f t="shared" si="1"/>
        <v/>
      </c>
    </row>
    <row r="30" spans="2:66" outlineLevel="1" x14ac:dyDescent="0.3">
      <c r="B30" t="s">
        <v>156</v>
      </c>
      <c r="F30" s="29" t="s">
        <v>157</v>
      </c>
      <c r="G30" s="349"/>
    </row>
    <row r="31" spans="2:66" outlineLevel="1" x14ac:dyDescent="0.3">
      <c r="B31" t="s">
        <v>158</v>
      </c>
      <c r="F31" s="29" t="s">
        <v>159</v>
      </c>
      <c r="G31" s="349"/>
      <c r="J31" s="3" t="s">
        <v>160</v>
      </c>
      <c r="K31" s="35" t="s">
        <v>154</v>
      </c>
      <c r="L31" s="421">
        <f>+IF(L29&lt;&gt;"",L32+L33+L34,"")</f>
        <v>0</v>
      </c>
      <c r="M31" s="421" t="str">
        <f t="shared" ref="M31:AG31" si="2">+IF(M29&lt;&gt;"",M32+M33+M34,"")</f>
        <v/>
      </c>
      <c r="N31" s="421" t="str">
        <f t="shared" si="2"/>
        <v/>
      </c>
      <c r="O31" s="421" t="str">
        <f t="shared" si="2"/>
        <v/>
      </c>
      <c r="P31" s="421" t="str">
        <f t="shared" si="2"/>
        <v/>
      </c>
      <c r="Q31" s="421" t="str">
        <f t="shared" si="2"/>
        <v/>
      </c>
      <c r="R31" s="421" t="str">
        <f t="shared" si="2"/>
        <v/>
      </c>
      <c r="S31" s="421" t="str">
        <f t="shared" si="2"/>
        <v/>
      </c>
      <c r="T31" s="421" t="str">
        <f t="shared" si="2"/>
        <v/>
      </c>
      <c r="U31" s="421" t="str">
        <f t="shared" si="2"/>
        <v/>
      </c>
      <c r="V31" s="421" t="str">
        <f t="shared" si="2"/>
        <v/>
      </c>
      <c r="W31" s="421" t="str">
        <f t="shared" si="2"/>
        <v/>
      </c>
      <c r="X31" s="421" t="str">
        <f t="shared" si="2"/>
        <v/>
      </c>
      <c r="Y31" s="421" t="str">
        <f t="shared" si="2"/>
        <v/>
      </c>
      <c r="Z31" s="421" t="str">
        <f t="shared" si="2"/>
        <v/>
      </c>
      <c r="AA31" s="421" t="str">
        <f t="shared" si="2"/>
        <v/>
      </c>
      <c r="AB31" s="421" t="str">
        <f t="shared" si="2"/>
        <v/>
      </c>
      <c r="AC31" s="421" t="str">
        <f t="shared" si="2"/>
        <v/>
      </c>
      <c r="AD31" s="421" t="str">
        <f t="shared" si="2"/>
        <v/>
      </c>
      <c r="AE31" s="421" t="str">
        <f t="shared" si="2"/>
        <v/>
      </c>
      <c r="AF31" s="421" t="str">
        <f t="shared" si="2"/>
        <v/>
      </c>
      <c r="AG31" s="36" t="str">
        <f t="shared" si="2"/>
        <v/>
      </c>
      <c r="AH31" s="36" t="str">
        <f t="shared" ref="AH31:BN31" si="3">+IF(AH29&lt;&gt;"",AH32+AH33+AH34,"")</f>
        <v/>
      </c>
      <c r="AI31" s="36" t="str">
        <f t="shared" si="3"/>
        <v/>
      </c>
      <c r="AJ31" s="36" t="str">
        <f t="shared" si="3"/>
        <v/>
      </c>
      <c r="AK31" s="36" t="str">
        <f t="shared" si="3"/>
        <v/>
      </c>
      <c r="AL31" s="36" t="str">
        <f t="shared" si="3"/>
        <v/>
      </c>
      <c r="AM31" s="36" t="str">
        <f t="shared" si="3"/>
        <v/>
      </c>
      <c r="AN31" s="37" t="str">
        <f t="shared" si="3"/>
        <v/>
      </c>
      <c r="AO31" s="37" t="str">
        <f t="shared" si="3"/>
        <v/>
      </c>
      <c r="AP31" s="37" t="str">
        <f t="shared" si="3"/>
        <v/>
      </c>
      <c r="AQ31" s="37" t="str">
        <f t="shared" si="3"/>
        <v/>
      </c>
      <c r="AR31" s="37" t="str">
        <f t="shared" si="3"/>
        <v/>
      </c>
      <c r="AS31" s="37" t="str">
        <f t="shared" si="3"/>
        <v/>
      </c>
      <c r="AT31" s="37" t="str">
        <f t="shared" si="3"/>
        <v/>
      </c>
      <c r="AU31" s="37" t="str">
        <f t="shared" si="3"/>
        <v/>
      </c>
      <c r="AV31" s="37" t="str">
        <f t="shared" si="3"/>
        <v/>
      </c>
      <c r="AW31" s="37" t="str">
        <f t="shared" si="3"/>
        <v/>
      </c>
      <c r="AX31" s="37" t="str">
        <f t="shared" si="3"/>
        <v/>
      </c>
      <c r="AY31" s="37" t="str">
        <f t="shared" si="3"/>
        <v/>
      </c>
      <c r="AZ31" s="37" t="str">
        <f t="shared" si="3"/>
        <v/>
      </c>
      <c r="BA31" s="37" t="str">
        <f t="shared" si="3"/>
        <v/>
      </c>
      <c r="BB31" s="37" t="str">
        <f t="shared" si="3"/>
        <v/>
      </c>
      <c r="BC31" s="37" t="str">
        <f t="shared" si="3"/>
        <v/>
      </c>
      <c r="BD31" s="37" t="str">
        <f t="shared" si="3"/>
        <v/>
      </c>
      <c r="BE31" s="37" t="str">
        <f t="shared" si="3"/>
        <v/>
      </c>
      <c r="BF31" s="37" t="str">
        <f t="shared" si="3"/>
        <v/>
      </c>
      <c r="BG31" s="37" t="str">
        <f t="shared" si="3"/>
        <v/>
      </c>
      <c r="BH31" s="37" t="str">
        <f t="shared" si="3"/>
        <v/>
      </c>
      <c r="BI31" s="37" t="str">
        <f t="shared" si="3"/>
        <v/>
      </c>
      <c r="BJ31" s="37" t="str">
        <f t="shared" si="3"/>
        <v/>
      </c>
      <c r="BK31" s="37" t="str">
        <f t="shared" si="3"/>
        <v/>
      </c>
      <c r="BL31" s="37" t="str">
        <f t="shared" si="3"/>
        <v/>
      </c>
      <c r="BM31" s="37" t="str">
        <f t="shared" si="3"/>
        <v/>
      </c>
      <c r="BN31" s="37" t="str">
        <f t="shared" si="3"/>
        <v/>
      </c>
    </row>
    <row r="32" spans="2:66" outlineLevel="1" x14ac:dyDescent="0.3">
      <c r="B32" t="s">
        <v>161</v>
      </c>
      <c r="F32" s="29" t="s">
        <v>148</v>
      </c>
      <c r="G32" s="350"/>
      <c r="J32" s="28" t="s">
        <v>162</v>
      </c>
      <c r="K32" s="29" t="s">
        <v>154</v>
      </c>
      <c r="L32" s="422">
        <f>+IF(L29&lt;&gt;"",$G$29,"")</f>
        <v>0</v>
      </c>
      <c r="M32" s="423"/>
      <c r="N32" s="423"/>
      <c r="O32" s="423"/>
      <c r="P32" s="423"/>
      <c r="Q32" s="423"/>
      <c r="R32" s="423"/>
      <c r="S32" s="423"/>
      <c r="T32" s="423"/>
      <c r="U32" s="423"/>
      <c r="V32" s="423"/>
      <c r="W32" s="423"/>
      <c r="X32" s="423"/>
      <c r="Y32" s="423"/>
      <c r="Z32" s="423"/>
      <c r="AA32" s="423"/>
      <c r="AB32" s="423"/>
      <c r="AC32" s="423"/>
      <c r="AD32" s="423"/>
      <c r="AE32" s="423"/>
      <c r="AF32" s="423"/>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row>
    <row r="33" spans="2:66" outlineLevel="1" x14ac:dyDescent="0.3">
      <c r="B33" t="s">
        <v>163</v>
      </c>
      <c r="F33" s="29" t="s">
        <v>164</v>
      </c>
      <c r="G33" s="348"/>
      <c r="J33" s="28" t="s">
        <v>165</v>
      </c>
      <c r="K33" s="29" t="s">
        <v>154</v>
      </c>
      <c r="L33" s="423"/>
      <c r="M33" s="422" t="str">
        <f>+IF(M29&lt;&gt;"",$G$32*$L$32,"")</f>
        <v/>
      </c>
      <c r="N33" s="422" t="str">
        <f t="shared" ref="N33:BN33" si="4">+IF(N29&lt;&gt;"",$G$32*$L$32,"")</f>
        <v/>
      </c>
      <c r="O33" s="422" t="str">
        <f t="shared" si="4"/>
        <v/>
      </c>
      <c r="P33" s="422" t="str">
        <f t="shared" si="4"/>
        <v/>
      </c>
      <c r="Q33" s="422" t="str">
        <f t="shared" si="4"/>
        <v/>
      </c>
      <c r="R33" s="422" t="str">
        <f t="shared" si="4"/>
        <v/>
      </c>
      <c r="S33" s="422" t="str">
        <f t="shared" si="4"/>
        <v/>
      </c>
      <c r="T33" s="422" t="str">
        <f t="shared" si="4"/>
        <v/>
      </c>
      <c r="U33" s="422" t="str">
        <f t="shared" si="4"/>
        <v/>
      </c>
      <c r="V33" s="422" t="str">
        <f t="shared" si="4"/>
        <v/>
      </c>
      <c r="W33" s="422" t="str">
        <f t="shared" si="4"/>
        <v/>
      </c>
      <c r="X33" s="422" t="str">
        <f t="shared" si="4"/>
        <v/>
      </c>
      <c r="Y33" s="422" t="str">
        <f t="shared" si="4"/>
        <v/>
      </c>
      <c r="Z33" s="422" t="str">
        <f t="shared" si="4"/>
        <v/>
      </c>
      <c r="AA33" s="422" t="str">
        <f t="shared" si="4"/>
        <v/>
      </c>
      <c r="AB33" s="422" t="str">
        <f t="shared" si="4"/>
        <v/>
      </c>
      <c r="AC33" s="422" t="str">
        <f t="shared" si="4"/>
        <v/>
      </c>
      <c r="AD33" s="422" t="str">
        <f t="shared" si="4"/>
        <v/>
      </c>
      <c r="AE33" s="422" t="str">
        <f t="shared" si="4"/>
        <v/>
      </c>
      <c r="AF33" s="422" t="str">
        <f t="shared" si="4"/>
        <v/>
      </c>
      <c r="AG33" s="83" t="str">
        <f t="shared" si="4"/>
        <v/>
      </c>
      <c r="AH33" s="83" t="str">
        <f t="shared" si="4"/>
        <v/>
      </c>
      <c r="AI33" s="83" t="str">
        <f t="shared" si="4"/>
        <v/>
      </c>
      <c r="AJ33" s="83" t="str">
        <f t="shared" si="4"/>
        <v/>
      </c>
      <c r="AK33" s="83" t="str">
        <f t="shared" si="4"/>
        <v/>
      </c>
      <c r="AL33" s="83" t="str">
        <f t="shared" si="4"/>
        <v/>
      </c>
      <c r="AM33" s="83" t="str">
        <f t="shared" si="4"/>
        <v/>
      </c>
      <c r="AN33" s="83" t="str">
        <f t="shared" si="4"/>
        <v/>
      </c>
      <c r="AO33" s="83" t="str">
        <f t="shared" si="4"/>
        <v/>
      </c>
      <c r="AP33" s="83" t="str">
        <f t="shared" si="4"/>
        <v/>
      </c>
      <c r="AQ33" s="83" t="str">
        <f t="shared" si="4"/>
        <v/>
      </c>
      <c r="AR33" s="83" t="str">
        <f t="shared" si="4"/>
        <v/>
      </c>
      <c r="AS33" s="83" t="str">
        <f t="shared" si="4"/>
        <v/>
      </c>
      <c r="AT33" s="83" t="str">
        <f t="shared" si="4"/>
        <v/>
      </c>
      <c r="AU33" s="83" t="str">
        <f t="shared" si="4"/>
        <v/>
      </c>
      <c r="AV33" s="83" t="str">
        <f t="shared" si="4"/>
        <v/>
      </c>
      <c r="AW33" s="83" t="str">
        <f t="shared" si="4"/>
        <v/>
      </c>
      <c r="AX33" s="83" t="str">
        <f t="shared" si="4"/>
        <v/>
      </c>
      <c r="AY33" s="83" t="str">
        <f t="shared" si="4"/>
        <v/>
      </c>
      <c r="AZ33" s="83" t="str">
        <f t="shared" si="4"/>
        <v/>
      </c>
      <c r="BA33" s="83" t="str">
        <f t="shared" si="4"/>
        <v/>
      </c>
      <c r="BB33" s="83" t="str">
        <f t="shared" si="4"/>
        <v/>
      </c>
      <c r="BC33" s="83" t="str">
        <f t="shared" si="4"/>
        <v/>
      </c>
      <c r="BD33" s="83" t="str">
        <f t="shared" si="4"/>
        <v/>
      </c>
      <c r="BE33" s="83" t="str">
        <f t="shared" si="4"/>
        <v/>
      </c>
      <c r="BF33" s="83" t="str">
        <f t="shared" si="4"/>
        <v/>
      </c>
      <c r="BG33" s="83" t="str">
        <f t="shared" si="4"/>
        <v/>
      </c>
      <c r="BH33" s="83" t="str">
        <f t="shared" si="4"/>
        <v/>
      </c>
      <c r="BI33" s="83" t="str">
        <f t="shared" si="4"/>
        <v/>
      </c>
      <c r="BJ33" s="83" t="str">
        <f t="shared" si="4"/>
        <v/>
      </c>
      <c r="BK33" s="83" t="str">
        <f t="shared" si="4"/>
        <v/>
      </c>
      <c r="BL33" s="83" t="str">
        <f t="shared" si="4"/>
        <v/>
      </c>
      <c r="BM33" s="83" t="str">
        <f t="shared" si="4"/>
        <v/>
      </c>
      <c r="BN33" s="83" t="str">
        <f t="shared" si="4"/>
        <v/>
      </c>
    </row>
    <row r="34" spans="2:66" outlineLevel="1" x14ac:dyDescent="0.3">
      <c r="B34" t="s">
        <v>166</v>
      </c>
      <c r="F34" s="29" t="s">
        <v>167</v>
      </c>
      <c r="G34" s="348"/>
      <c r="J34" s="28" t="s">
        <v>168</v>
      </c>
      <c r="K34" s="29" t="s">
        <v>154</v>
      </c>
      <c r="L34" s="423"/>
      <c r="M34" s="422" t="str">
        <f>+IF(M29&lt;&gt;"",$G$30*$G$35*$G$33/1000000,"")</f>
        <v/>
      </c>
      <c r="N34" s="422" t="str">
        <f t="shared" ref="N34:BN34" si="5">+IF(N29&lt;&gt;"",$G$30*$G$35*$G$33/1000000,"")</f>
        <v/>
      </c>
      <c r="O34" s="422" t="str">
        <f t="shared" si="5"/>
        <v/>
      </c>
      <c r="P34" s="422" t="str">
        <f t="shared" si="5"/>
        <v/>
      </c>
      <c r="Q34" s="422" t="str">
        <f t="shared" si="5"/>
        <v/>
      </c>
      <c r="R34" s="422" t="str">
        <f t="shared" si="5"/>
        <v/>
      </c>
      <c r="S34" s="422" t="str">
        <f t="shared" si="5"/>
        <v/>
      </c>
      <c r="T34" s="422" t="str">
        <f t="shared" si="5"/>
        <v/>
      </c>
      <c r="U34" s="422" t="str">
        <f t="shared" si="5"/>
        <v/>
      </c>
      <c r="V34" s="422" t="str">
        <f t="shared" si="5"/>
        <v/>
      </c>
      <c r="W34" s="422" t="str">
        <f t="shared" si="5"/>
        <v/>
      </c>
      <c r="X34" s="422" t="str">
        <f t="shared" si="5"/>
        <v/>
      </c>
      <c r="Y34" s="422" t="str">
        <f t="shared" si="5"/>
        <v/>
      </c>
      <c r="Z34" s="422" t="str">
        <f t="shared" si="5"/>
        <v/>
      </c>
      <c r="AA34" s="422" t="str">
        <f t="shared" si="5"/>
        <v/>
      </c>
      <c r="AB34" s="422" t="str">
        <f t="shared" si="5"/>
        <v/>
      </c>
      <c r="AC34" s="422" t="str">
        <f t="shared" si="5"/>
        <v/>
      </c>
      <c r="AD34" s="422" t="str">
        <f t="shared" si="5"/>
        <v/>
      </c>
      <c r="AE34" s="422" t="str">
        <f t="shared" si="5"/>
        <v/>
      </c>
      <c r="AF34" s="422" t="str">
        <f t="shared" si="5"/>
        <v/>
      </c>
      <c r="AG34" s="83" t="str">
        <f t="shared" si="5"/>
        <v/>
      </c>
      <c r="AH34" s="83" t="str">
        <f t="shared" si="5"/>
        <v/>
      </c>
      <c r="AI34" s="83" t="str">
        <f t="shared" si="5"/>
        <v/>
      </c>
      <c r="AJ34" s="83" t="str">
        <f t="shared" si="5"/>
        <v/>
      </c>
      <c r="AK34" s="83" t="str">
        <f t="shared" si="5"/>
        <v/>
      </c>
      <c r="AL34" s="83" t="str">
        <f t="shared" si="5"/>
        <v/>
      </c>
      <c r="AM34" s="83" t="str">
        <f t="shared" si="5"/>
        <v/>
      </c>
      <c r="AN34" s="83" t="str">
        <f t="shared" si="5"/>
        <v/>
      </c>
      <c r="AO34" s="83" t="str">
        <f t="shared" si="5"/>
        <v/>
      </c>
      <c r="AP34" s="83" t="str">
        <f t="shared" si="5"/>
        <v/>
      </c>
      <c r="AQ34" s="83" t="str">
        <f t="shared" si="5"/>
        <v/>
      </c>
      <c r="AR34" s="83" t="str">
        <f t="shared" si="5"/>
        <v/>
      </c>
      <c r="AS34" s="83" t="str">
        <f t="shared" si="5"/>
        <v/>
      </c>
      <c r="AT34" s="83" t="str">
        <f t="shared" si="5"/>
        <v/>
      </c>
      <c r="AU34" s="83" t="str">
        <f t="shared" si="5"/>
        <v/>
      </c>
      <c r="AV34" s="83" t="str">
        <f t="shared" si="5"/>
        <v/>
      </c>
      <c r="AW34" s="83" t="str">
        <f t="shared" si="5"/>
        <v/>
      </c>
      <c r="AX34" s="83" t="str">
        <f t="shared" si="5"/>
        <v/>
      </c>
      <c r="AY34" s="83" t="str">
        <f t="shared" si="5"/>
        <v/>
      </c>
      <c r="AZ34" s="83" t="str">
        <f t="shared" si="5"/>
        <v/>
      </c>
      <c r="BA34" s="83" t="str">
        <f t="shared" si="5"/>
        <v/>
      </c>
      <c r="BB34" s="83" t="str">
        <f t="shared" si="5"/>
        <v/>
      </c>
      <c r="BC34" s="83" t="str">
        <f t="shared" si="5"/>
        <v/>
      </c>
      <c r="BD34" s="83" t="str">
        <f t="shared" si="5"/>
        <v/>
      </c>
      <c r="BE34" s="83" t="str">
        <f t="shared" si="5"/>
        <v/>
      </c>
      <c r="BF34" s="83" t="str">
        <f t="shared" si="5"/>
        <v/>
      </c>
      <c r="BG34" s="83" t="str">
        <f t="shared" si="5"/>
        <v/>
      </c>
      <c r="BH34" s="83" t="str">
        <f t="shared" si="5"/>
        <v/>
      </c>
      <c r="BI34" s="83" t="str">
        <f t="shared" si="5"/>
        <v/>
      </c>
      <c r="BJ34" s="83" t="str">
        <f t="shared" si="5"/>
        <v/>
      </c>
      <c r="BK34" s="83" t="str">
        <f t="shared" si="5"/>
        <v/>
      </c>
      <c r="BL34" s="83" t="str">
        <f t="shared" si="5"/>
        <v/>
      </c>
      <c r="BM34" s="83" t="str">
        <f t="shared" si="5"/>
        <v/>
      </c>
      <c r="BN34" s="83" t="str">
        <f t="shared" si="5"/>
        <v/>
      </c>
    </row>
    <row r="35" spans="2:66" outlineLevel="1" x14ac:dyDescent="0.3">
      <c r="B35" t="s">
        <v>169</v>
      </c>
      <c r="F35" s="29" t="s">
        <v>170</v>
      </c>
      <c r="G35" s="351"/>
      <c r="L35" s="423"/>
      <c r="M35" s="423"/>
      <c r="N35" s="423"/>
      <c r="O35" s="423"/>
      <c r="P35" s="423"/>
      <c r="Q35" s="423"/>
      <c r="R35" s="423"/>
      <c r="S35" s="423"/>
      <c r="T35" s="423"/>
      <c r="U35" s="423"/>
      <c r="V35" s="423"/>
      <c r="W35" s="423"/>
      <c r="X35" s="423"/>
      <c r="Y35" s="423"/>
      <c r="Z35" s="423"/>
      <c r="AA35" s="423"/>
      <c r="AB35" s="423"/>
      <c r="AC35" s="423"/>
      <c r="AD35" s="423"/>
      <c r="AE35" s="423"/>
      <c r="AF35" s="423"/>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row>
    <row r="36" spans="2:66" outlineLevel="1" x14ac:dyDescent="0.3">
      <c r="B36" t="s">
        <v>171</v>
      </c>
      <c r="F36" s="29" t="s">
        <v>142</v>
      </c>
      <c r="G36" s="351"/>
      <c r="J36" s="2" t="s">
        <v>172</v>
      </c>
      <c r="K36" s="29" t="s">
        <v>173</v>
      </c>
      <c r="L36" s="424"/>
      <c r="M36" s="425" t="str">
        <f>+IF(M29&lt;&gt;"",$G$35*(1/$G$34)*$G$30,"")</f>
        <v/>
      </c>
      <c r="N36" s="425" t="str">
        <f t="shared" ref="N36:BN36" si="6">+IF(N29&lt;&gt;"",$G$35*(1/$G$34)*$G$30,"")</f>
        <v/>
      </c>
      <c r="O36" s="425" t="str">
        <f t="shared" si="6"/>
        <v/>
      </c>
      <c r="P36" s="425" t="str">
        <f t="shared" si="6"/>
        <v/>
      </c>
      <c r="Q36" s="425" t="str">
        <f t="shared" si="6"/>
        <v/>
      </c>
      <c r="R36" s="425" t="str">
        <f t="shared" si="6"/>
        <v/>
      </c>
      <c r="S36" s="425" t="str">
        <f t="shared" si="6"/>
        <v/>
      </c>
      <c r="T36" s="425" t="str">
        <f t="shared" si="6"/>
        <v/>
      </c>
      <c r="U36" s="425" t="str">
        <f t="shared" si="6"/>
        <v/>
      </c>
      <c r="V36" s="425" t="str">
        <f t="shared" si="6"/>
        <v/>
      </c>
      <c r="W36" s="425" t="str">
        <f t="shared" si="6"/>
        <v/>
      </c>
      <c r="X36" s="425" t="str">
        <f t="shared" si="6"/>
        <v/>
      </c>
      <c r="Y36" s="425" t="str">
        <f t="shared" si="6"/>
        <v/>
      </c>
      <c r="Z36" s="425" t="str">
        <f t="shared" si="6"/>
        <v/>
      </c>
      <c r="AA36" s="425" t="str">
        <f t="shared" si="6"/>
        <v/>
      </c>
      <c r="AB36" s="425" t="str">
        <f t="shared" si="6"/>
        <v/>
      </c>
      <c r="AC36" s="425" t="str">
        <f t="shared" si="6"/>
        <v/>
      </c>
      <c r="AD36" s="425" t="str">
        <f t="shared" si="6"/>
        <v/>
      </c>
      <c r="AE36" s="425" t="str">
        <f t="shared" si="6"/>
        <v/>
      </c>
      <c r="AF36" s="425" t="str">
        <f t="shared" si="6"/>
        <v/>
      </c>
      <c r="AG36" s="425" t="str">
        <f t="shared" si="6"/>
        <v/>
      </c>
      <c r="AH36" s="425" t="str">
        <f t="shared" si="6"/>
        <v/>
      </c>
      <c r="AI36" s="425" t="str">
        <f t="shared" si="6"/>
        <v/>
      </c>
      <c r="AJ36" s="425" t="str">
        <f t="shared" si="6"/>
        <v/>
      </c>
      <c r="AK36" s="425" t="str">
        <f t="shared" si="6"/>
        <v/>
      </c>
      <c r="AL36" s="425" t="str">
        <f t="shared" si="6"/>
        <v/>
      </c>
      <c r="AM36" s="425" t="str">
        <f t="shared" si="6"/>
        <v/>
      </c>
      <c r="AN36" s="425" t="str">
        <f t="shared" si="6"/>
        <v/>
      </c>
      <c r="AO36" s="425" t="str">
        <f t="shared" si="6"/>
        <v/>
      </c>
      <c r="AP36" s="425" t="str">
        <f t="shared" si="6"/>
        <v/>
      </c>
      <c r="AQ36" s="425" t="str">
        <f t="shared" si="6"/>
        <v/>
      </c>
      <c r="AR36" s="425" t="str">
        <f t="shared" si="6"/>
        <v/>
      </c>
      <c r="AS36" s="425" t="str">
        <f t="shared" si="6"/>
        <v/>
      </c>
      <c r="AT36" s="425" t="str">
        <f t="shared" si="6"/>
        <v/>
      </c>
      <c r="AU36" s="425" t="str">
        <f t="shared" si="6"/>
        <v/>
      </c>
      <c r="AV36" s="425" t="str">
        <f t="shared" si="6"/>
        <v/>
      </c>
      <c r="AW36" s="425" t="str">
        <f t="shared" si="6"/>
        <v/>
      </c>
      <c r="AX36" s="425" t="str">
        <f t="shared" si="6"/>
        <v/>
      </c>
      <c r="AY36" s="425" t="str">
        <f t="shared" si="6"/>
        <v/>
      </c>
      <c r="AZ36" s="425" t="str">
        <f t="shared" si="6"/>
        <v/>
      </c>
      <c r="BA36" s="425" t="str">
        <f t="shared" si="6"/>
        <v/>
      </c>
      <c r="BB36" s="425" t="str">
        <f t="shared" si="6"/>
        <v/>
      </c>
      <c r="BC36" s="425" t="str">
        <f t="shared" si="6"/>
        <v/>
      </c>
      <c r="BD36" s="425" t="str">
        <f t="shared" si="6"/>
        <v/>
      </c>
      <c r="BE36" s="425" t="str">
        <f t="shared" si="6"/>
        <v/>
      </c>
      <c r="BF36" s="425" t="str">
        <f t="shared" si="6"/>
        <v/>
      </c>
      <c r="BG36" s="425" t="str">
        <f t="shared" si="6"/>
        <v/>
      </c>
      <c r="BH36" s="425" t="str">
        <f t="shared" si="6"/>
        <v/>
      </c>
      <c r="BI36" s="425" t="str">
        <f t="shared" si="6"/>
        <v/>
      </c>
      <c r="BJ36" s="425" t="str">
        <f t="shared" si="6"/>
        <v/>
      </c>
      <c r="BK36" s="425" t="str">
        <f t="shared" si="6"/>
        <v/>
      </c>
      <c r="BL36" s="425" t="str">
        <f t="shared" si="6"/>
        <v/>
      </c>
      <c r="BM36" s="425" t="str">
        <f t="shared" si="6"/>
        <v/>
      </c>
      <c r="BN36" s="425" t="str">
        <f t="shared" si="6"/>
        <v/>
      </c>
    </row>
    <row r="37" spans="2:66" outlineLevel="1" x14ac:dyDescent="0.3">
      <c r="B37" t="s">
        <v>174</v>
      </c>
      <c r="G37" s="349"/>
      <c r="L37" s="423"/>
      <c r="M37" s="423"/>
      <c r="N37" s="423"/>
      <c r="O37" s="423"/>
      <c r="P37" s="423"/>
      <c r="Q37" s="423"/>
      <c r="R37" s="423"/>
      <c r="S37" s="423"/>
      <c r="T37" s="423"/>
      <c r="U37" s="423"/>
      <c r="V37" s="423"/>
      <c r="W37" s="423"/>
      <c r="X37" s="423"/>
      <c r="Y37" s="423"/>
      <c r="Z37" s="423"/>
      <c r="AA37" s="423"/>
      <c r="AB37" s="423"/>
      <c r="AC37" s="423"/>
      <c r="AD37" s="423"/>
      <c r="AE37" s="423"/>
      <c r="AF37" s="423"/>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row>
    <row r="38" spans="2:66" outlineLevel="1" x14ac:dyDescent="0.3">
      <c r="B38" t="s">
        <v>175</v>
      </c>
      <c r="F38" s="29" t="s">
        <v>148</v>
      </c>
      <c r="G38" s="352"/>
      <c r="J38" s="2" t="s">
        <v>176</v>
      </c>
      <c r="K38" s="29" t="s">
        <v>154</v>
      </c>
      <c r="L38" s="424"/>
      <c r="M38" s="425" t="str">
        <f>+IF(M29&lt;&gt;"",M36*$G$36/1000,"")</f>
        <v/>
      </c>
      <c r="N38" s="425" t="str">
        <f t="shared" ref="N38:BN38" si="7">+IF(N29&lt;&gt;"",N36*$G$36/1000,"")</f>
        <v/>
      </c>
      <c r="O38" s="425" t="str">
        <f t="shared" si="7"/>
        <v/>
      </c>
      <c r="P38" s="425" t="str">
        <f t="shared" si="7"/>
        <v/>
      </c>
      <c r="Q38" s="425" t="str">
        <f t="shared" si="7"/>
        <v/>
      </c>
      <c r="R38" s="425" t="str">
        <f t="shared" si="7"/>
        <v/>
      </c>
      <c r="S38" s="425" t="str">
        <f t="shared" si="7"/>
        <v/>
      </c>
      <c r="T38" s="425" t="str">
        <f t="shared" si="7"/>
        <v/>
      </c>
      <c r="U38" s="425" t="str">
        <f t="shared" si="7"/>
        <v/>
      </c>
      <c r="V38" s="425" t="str">
        <f t="shared" si="7"/>
        <v/>
      </c>
      <c r="W38" s="425" t="str">
        <f t="shared" si="7"/>
        <v/>
      </c>
      <c r="X38" s="425" t="str">
        <f t="shared" si="7"/>
        <v/>
      </c>
      <c r="Y38" s="425" t="str">
        <f t="shared" si="7"/>
        <v/>
      </c>
      <c r="Z38" s="425" t="str">
        <f t="shared" si="7"/>
        <v/>
      </c>
      <c r="AA38" s="425" t="str">
        <f t="shared" si="7"/>
        <v/>
      </c>
      <c r="AB38" s="425" t="str">
        <f t="shared" si="7"/>
        <v/>
      </c>
      <c r="AC38" s="425" t="str">
        <f t="shared" si="7"/>
        <v/>
      </c>
      <c r="AD38" s="425" t="str">
        <f t="shared" si="7"/>
        <v/>
      </c>
      <c r="AE38" s="425" t="str">
        <f t="shared" si="7"/>
        <v/>
      </c>
      <c r="AF38" s="425" t="str">
        <f t="shared" si="7"/>
        <v/>
      </c>
      <c r="AG38" s="34" t="str">
        <f t="shared" si="7"/>
        <v/>
      </c>
      <c r="AH38" s="34" t="str">
        <f t="shared" si="7"/>
        <v/>
      </c>
      <c r="AI38" s="34" t="str">
        <f t="shared" si="7"/>
        <v/>
      </c>
      <c r="AJ38" s="34" t="str">
        <f t="shared" si="7"/>
        <v/>
      </c>
      <c r="AK38" s="34" t="str">
        <f t="shared" si="7"/>
        <v/>
      </c>
      <c r="AL38" s="34" t="str">
        <f t="shared" si="7"/>
        <v/>
      </c>
      <c r="AM38" s="34" t="str">
        <f t="shared" si="7"/>
        <v/>
      </c>
      <c r="AN38" s="34" t="str">
        <f t="shared" si="7"/>
        <v/>
      </c>
      <c r="AO38" s="34" t="str">
        <f t="shared" si="7"/>
        <v/>
      </c>
      <c r="AP38" s="34" t="str">
        <f t="shared" si="7"/>
        <v/>
      </c>
      <c r="AQ38" s="34" t="str">
        <f t="shared" si="7"/>
        <v/>
      </c>
      <c r="AR38" s="34" t="str">
        <f t="shared" si="7"/>
        <v/>
      </c>
      <c r="AS38" s="34" t="str">
        <f t="shared" si="7"/>
        <v/>
      </c>
      <c r="AT38" s="34" t="str">
        <f t="shared" si="7"/>
        <v/>
      </c>
      <c r="AU38" s="34" t="str">
        <f t="shared" si="7"/>
        <v/>
      </c>
      <c r="AV38" s="34" t="str">
        <f t="shared" si="7"/>
        <v/>
      </c>
      <c r="AW38" s="34" t="str">
        <f t="shared" si="7"/>
        <v/>
      </c>
      <c r="AX38" s="34" t="str">
        <f t="shared" si="7"/>
        <v/>
      </c>
      <c r="AY38" s="34" t="str">
        <f t="shared" si="7"/>
        <v/>
      </c>
      <c r="AZ38" s="34" t="str">
        <f t="shared" si="7"/>
        <v/>
      </c>
      <c r="BA38" s="34" t="str">
        <f t="shared" si="7"/>
        <v/>
      </c>
      <c r="BB38" s="34" t="str">
        <f t="shared" si="7"/>
        <v/>
      </c>
      <c r="BC38" s="34" t="str">
        <f t="shared" si="7"/>
        <v/>
      </c>
      <c r="BD38" s="34" t="str">
        <f t="shared" si="7"/>
        <v/>
      </c>
      <c r="BE38" s="34" t="str">
        <f t="shared" si="7"/>
        <v/>
      </c>
      <c r="BF38" s="34" t="str">
        <f t="shared" si="7"/>
        <v/>
      </c>
      <c r="BG38" s="34" t="str">
        <f t="shared" si="7"/>
        <v/>
      </c>
      <c r="BH38" s="34" t="str">
        <f t="shared" si="7"/>
        <v/>
      </c>
      <c r="BI38" s="34" t="str">
        <f t="shared" si="7"/>
        <v/>
      </c>
      <c r="BJ38" s="34" t="str">
        <f t="shared" si="7"/>
        <v/>
      </c>
      <c r="BK38" s="34" t="str">
        <f t="shared" si="7"/>
        <v/>
      </c>
      <c r="BL38" s="34" t="str">
        <f t="shared" si="7"/>
        <v/>
      </c>
      <c r="BM38" s="34" t="str">
        <f t="shared" si="7"/>
        <v/>
      </c>
      <c r="BN38" s="34" t="str">
        <f t="shared" si="7"/>
        <v/>
      </c>
    </row>
    <row r="39" spans="2:66" outlineLevel="1" x14ac:dyDescent="0.3">
      <c r="B39" t="s">
        <v>177</v>
      </c>
      <c r="F39" s="29" t="s">
        <v>148</v>
      </c>
      <c r="G39" s="352"/>
      <c r="L39" s="426"/>
      <c r="M39" s="426"/>
      <c r="N39" s="426"/>
      <c r="O39" s="426"/>
      <c r="P39" s="426"/>
      <c r="Q39" s="426"/>
      <c r="R39" s="426"/>
      <c r="S39" s="426"/>
      <c r="T39" s="426"/>
      <c r="U39" s="426"/>
      <c r="V39" s="426"/>
      <c r="W39" s="426"/>
      <c r="X39" s="426"/>
      <c r="Y39" s="426"/>
      <c r="Z39" s="426"/>
      <c r="AA39" s="426"/>
      <c r="AB39" s="426"/>
      <c r="AC39" s="426"/>
      <c r="AD39" s="426"/>
      <c r="AE39" s="426"/>
      <c r="AF39" s="426"/>
    </row>
    <row r="40" spans="2:66" outlineLevel="1" x14ac:dyDescent="0.3">
      <c r="B40" t="s">
        <v>178</v>
      </c>
      <c r="C40" s="2"/>
      <c r="D40" s="2"/>
      <c r="E40" s="2"/>
      <c r="F40" s="29" t="s">
        <v>179</v>
      </c>
      <c r="G40" s="419">
        <f>+(1/(33.3))</f>
        <v>3.0030030030030033E-2</v>
      </c>
      <c r="J40" s="2" t="s">
        <v>180</v>
      </c>
      <c r="K40" s="29" t="s">
        <v>154</v>
      </c>
      <c r="L40" s="425">
        <f t="shared" ref="L40:BN40" si="8">+IF(L29&lt;&gt;"",L38-L31,"")</f>
        <v>0</v>
      </c>
      <c r="M40" s="425" t="str">
        <f t="shared" si="8"/>
        <v/>
      </c>
      <c r="N40" s="425" t="str">
        <f t="shared" si="8"/>
        <v/>
      </c>
      <c r="O40" s="425" t="str">
        <f t="shared" si="8"/>
        <v/>
      </c>
      <c r="P40" s="425" t="str">
        <f t="shared" si="8"/>
        <v/>
      </c>
      <c r="Q40" s="425" t="str">
        <f t="shared" si="8"/>
        <v/>
      </c>
      <c r="R40" s="425" t="str">
        <f t="shared" si="8"/>
        <v/>
      </c>
      <c r="S40" s="425" t="str">
        <f t="shared" si="8"/>
        <v/>
      </c>
      <c r="T40" s="425" t="str">
        <f t="shared" si="8"/>
        <v/>
      </c>
      <c r="U40" s="425" t="str">
        <f t="shared" si="8"/>
        <v/>
      </c>
      <c r="V40" s="425" t="str">
        <f t="shared" si="8"/>
        <v/>
      </c>
      <c r="W40" s="425" t="str">
        <f t="shared" si="8"/>
        <v/>
      </c>
      <c r="X40" s="425" t="str">
        <f t="shared" si="8"/>
        <v/>
      </c>
      <c r="Y40" s="425" t="str">
        <f t="shared" si="8"/>
        <v/>
      </c>
      <c r="Z40" s="425" t="str">
        <f t="shared" si="8"/>
        <v/>
      </c>
      <c r="AA40" s="425" t="str">
        <f t="shared" si="8"/>
        <v/>
      </c>
      <c r="AB40" s="425" t="str">
        <f t="shared" si="8"/>
        <v/>
      </c>
      <c r="AC40" s="425" t="str">
        <f t="shared" si="8"/>
        <v/>
      </c>
      <c r="AD40" s="425" t="str">
        <f t="shared" si="8"/>
        <v/>
      </c>
      <c r="AE40" s="425" t="str">
        <f t="shared" si="8"/>
        <v/>
      </c>
      <c r="AF40" s="425" t="str">
        <f t="shared" si="8"/>
        <v/>
      </c>
      <c r="AG40" s="34" t="str">
        <f t="shared" si="8"/>
        <v/>
      </c>
      <c r="AH40" s="34" t="str">
        <f t="shared" si="8"/>
        <v/>
      </c>
      <c r="AI40" s="34" t="str">
        <f t="shared" si="8"/>
        <v/>
      </c>
      <c r="AJ40" s="34" t="str">
        <f t="shared" si="8"/>
        <v/>
      </c>
      <c r="AK40" s="34" t="str">
        <f t="shared" si="8"/>
        <v/>
      </c>
      <c r="AL40" s="34" t="str">
        <f t="shared" si="8"/>
        <v/>
      </c>
      <c r="AM40" s="34" t="str">
        <f t="shared" si="8"/>
        <v/>
      </c>
      <c r="AN40" s="34" t="str">
        <f t="shared" si="8"/>
        <v/>
      </c>
      <c r="AO40" s="34" t="str">
        <f t="shared" si="8"/>
        <v/>
      </c>
      <c r="AP40" s="34" t="str">
        <f t="shared" si="8"/>
        <v/>
      </c>
      <c r="AQ40" s="34" t="str">
        <f t="shared" si="8"/>
        <v/>
      </c>
      <c r="AR40" s="34" t="str">
        <f t="shared" si="8"/>
        <v/>
      </c>
      <c r="AS40" s="34" t="str">
        <f t="shared" si="8"/>
        <v/>
      </c>
      <c r="AT40" s="34" t="str">
        <f t="shared" si="8"/>
        <v/>
      </c>
      <c r="AU40" s="34" t="str">
        <f t="shared" si="8"/>
        <v/>
      </c>
      <c r="AV40" s="34" t="str">
        <f t="shared" si="8"/>
        <v/>
      </c>
      <c r="AW40" s="34" t="str">
        <f t="shared" si="8"/>
        <v/>
      </c>
      <c r="AX40" s="34" t="str">
        <f t="shared" si="8"/>
        <v/>
      </c>
      <c r="AY40" s="34" t="str">
        <f t="shared" si="8"/>
        <v/>
      </c>
      <c r="AZ40" s="34" t="str">
        <f t="shared" si="8"/>
        <v/>
      </c>
      <c r="BA40" s="34" t="str">
        <f t="shared" si="8"/>
        <v/>
      </c>
      <c r="BB40" s="34" t="str">
        <f t="shared" si="8"/>
        <v/>
      </c>
      <c r="BC40" s="34" t="str">
        <f t="shared" si="8"/>
        <v/>
      </c>
      <c r="BD40" s="34" t="str">
        <f t="shared" si="8"/>
        <v/>
      </c>
      <c r="BE40" s="34" t="str">
        <f t="shared" si="8"/>
        <v/>
      </c>
      <c r="BF40" s="34" t="str">
        <f t="shared" si="8"/>
        <v/>
      </c>
      <c r="BG40" s="34" t="str">
        <f t="shared" si="8"/>
        <v/>
      </c>
      <c r="BH40" s="34" t="str">
        <f t="shared" si="8"/>
        <v/>
      </c>
      <c r="BI40" s="34" t="str">
        <f t="shared" si="8"/>
        <v/>
      </c>
      <c r="BJ40" s="34" t="str">
        <f t="shared" si="8"/>
        <v/>
      </c>
      <c r="BK40" s="34" t="str">
        <f t="shared" si="8"/>
        <v/>
      </c>
      <c r="BL40" s="34" t="str">
        <f t="shared" si="8"/>
        <v/>
      </c>
      <c r="BM40" s="34" t="str">
        <f t="shared" si="8"/>
        <v/>
      </c>
      <c r="BN40" s="34" t="str">
        <f t="shared" si="8"/>
        <v/>
      </c>
    </row>
    <row r="41" spans="2:66" outlineLevel="1" x14ac:dyDescent="0.3">
      <c r="L41" s="426"/>
      <c r="M41" s="426"/>
      <c r="N41" s="426"/>
      <c r="O41" s="426"/>
      <c r="P41" s="426"/>
      <c r="Q41" s="426"/>
      <c r="R41" s="426"/>
      <c r="S41" s="426"/>
      <c r="T41" s="426"/>
      <c r="U41" s="426"/>
      <c r="V41" s="426"/>
      <c r="W41" s="426"/>
      <c r="X41" s="426"/>
      <c r="Y41" s="426"/>
      <c r="Z41" s="426"/>
      <c r="AA41" s="426"/>
      <c r="AB41" s="426"/>
      <c r="AC41" s="426"/>
      <c r="AD41" s="426"/>
      <c r="AE41" s="426"/>
      <c r="AF41" s="426"/>
    </row>
    <row r="42" spans="2:66" outlineLevel="1" x14ac:dyDescent="0.3">
      <c r="J42" s="2" t="s">
        <v>181</v>
      </c>
      <c r="K42" s="29" t="s">
        <v>154</v>
      </c>
      <c r="L42" s="424"/>
      <c r="M42" s="425" t="str">
        <f t="shared" ref="M42:BN42" si="9">+IF(M29&lt;&gt;"",$L$32/$G$31,"")</f>
        <v/>
      </c>
      <c r="N42" s="425" t="str">
        <f t="shared" si="9"/>
        <v/>
      </c>
      <c r="O42" s="425" t="str">
        <f t="shared" si="9"/>
        <v/>
      </c>
      <c r="P42" s="425" t="str">
        <f t="shared" si="9"/>
        <v/>
      </c>
      <c r="Q42" s="425" t="str">
        <f t="shared" si="9"/>
        <v/>
      </c>
      <c r="R42" s="425" t="str">
        <f t="shared" si="9"/>
        <v/>
      </c>
      <c r="S42" s="425" t="str">
        <f t="shared" si="9"/>
        <v/>
      </c>
      <c r="T42" s="425" t="str">
        <f t="shared" si="9"/>
        <v/>
      </c>
      <c r="U42" s="425" t="str">
        <f t="shared" si="9"/>
        <v/>
      </c>
      <c r="V42" s="425" t="str">
        <f t="shared" si="9"/>
        <v/>
      </c>
      <c r="W42" s="425" t="str">
        <f t="shared" si="9"/>
        <v/>
      </c>
      <c r="X42" s="425" t="str">
        <f t="shared" si="9"/>
        <v/>
      </c>
      <c r="Y42" s="425" t="str">
        <f t="shared" si="9"/>
        <v/>
      </c>
      <c r="Z42" s="425" t="str">
        <f t="shared" si="9"/>
        <v/>
      </c>
      <c r="AA42" s="425" t="str">
        <f t="shared" si="9"/>
        <v/>
      </c>
      <c r="AB42" s="425" t="str">
        <f t="shared" si="9"/>
        <v/>
      </c>
      <c r="AC42" s="425" t="str">
        <f t="shared" si="9"/>
        <v/>
      </c>
      <c r="AD42" s="425" t="str">
        <f t="shared" si="9"/>
        <v/>
      </c>
      <c r="AE42" s="425" t="str">
        <f t="shared" si="9"/>
        <v/>
      </c>
      <c r="AF42" s="425" t="str">
        <f t="shared" si="9"/>
        <v/>
      </c>
      <c r="AG42" s="34" t="str">
        <f t="shared" si="9"/>
        <v/>
      </c>
      <c r="AH42" s="34" t="str">
        <f t="shared" si="9"/>
        <v/>
      </c>
      <c r="AI42" s="34" t="str">
        <f t="shared" si="9"/>
        <v/>
      </c>
      <c r="AJ42" s="34" t="str">
        <f t="shared" si="9"/>
        <v/>
      </c>
      <c r="AK42" s="34" t="str">
        <f t="shared" si="9"/>
        <v/>
      </c>
      <c r="AL42" s="34" t="str">
        <f t="shared" si="9"/>
        <v/>
      </c>
      <c r="AM42" s="34" t="str">
        <f t="shared" si="9"/>
        <v/>
      </c>
      <c r="AN42" s="34" t="str">
        <f t="shared" si="9"/>
        <v/>
      </c>
      <c r="AO42" s="34" t="str">
        <f t="shared" si="9"/>
        <v/>
      </c>
      <c r="AP42" s="34" t="str">
        <f t="shared" si="9"/>
        <v/>
      </c>
      <c r="AQ42" s="34" t="str">
        <f t="shared" si="9"/>
        <v/>
      </c>
      <c r="AR42" s="34" t="str">
        <f t="shared" si="9"/>
        <v/>
      </c>
      <c r="AS42" s="34" t="str">
        <f t="shared" si="9"/>
        <v/>
      </c>
      <c r="AT42" s="34" t="str">
        <f t="shared" si="9"/>
        <v/>
      </c>
      <c r="AU42" s="34" t="str">
        <f t="shared" si="9"/>
        <v/>
      </c>
      <c r="AV42" s="34" t="str">
        <f t="shared" si="9"/>
        <v/>
      </c>
      <c r="AW42" s="34" t="str">
        <f t="shared" si="9"/>
        <v/>
      </c>
      <c r="AX42" s="34" t="str">
        <f t="shared" si="9"/>
        <v/>
      </c>
      <c r="AY42" s="34" t="str">
        <f t="shared" si="9"/>
        <v/>
      </c>
      <c r="AZ42" s="34" t="str">
        <f t="shared" si="9"/>
        <v/>
      </c>
      <c r="BA42" s="34" t="str">
        <f t="shared" si="9"/>
        <v/>
      </c>
      <c r="BB42" s="34" t="str">
        <f t="shared" si="9"/>
        <v/>
      </c>
      <c r="BC42" s="34" t="str">
        <f t="shared" si="9"/>
        <v/>
      </c>
      <c r="BD42" s="34" t="str">
        <f t="shared" si="9"/>
        <v/>
      </c>
      <c r="BE42" s="34" t="str">
        <f t="shared" si="9"/>
        <v/>
      </c>
      <c r="BF42" s="34" t="str">
        <f t="shared" si="9"/>
        <v/>
      </c>
      <c r="BG42" s="34" t="str">
        <f t="shared" si="9"/>
        <v/>
      </c>
      <c r="BH42" s="34" t="str">
        <f t="shared" si="9"/>
        <v/>
      </c>
      <c r="BI42" s="34" t="str">
        <f t="shared" si="9"/>
        <v/>
      </c>
      <c r="BJ42" s="34" t="str">
        <f t="shared" si="9"/>
        <v/>
      </c>
      <c r="BK42" s="34" t="str">
        <f t="shared" si="9"/>
        <v/>
      </c>
      <c r="BL42" s="34" t="str">
        <f t="shared" si="9"/>
        <v/>
      </c>
      <c r="BM42" s="34" t="str">
        <f t="shared" si="9"/>
        <v/>
      </c>
      <c r="BN42" s="34" t="str">
        <f t="shared" si="9"/>
        <v/>
      </c>
    </row>
    <row r="43" spans="2:66" outlineLevel="1" x14ac:dyDescent="0.3">
      <c r="B43" s="3" t="s">
        <v>182</v>
      </c>
      <c r="C43" s="4"/>
      <c r="D43" s="4"/>
      <c r="E43" s="4"/>
      <c r="F43" s="4"/>
      <c r="G43" s="4"/>
      <c r="L43" s="426"/>
      <c r="M43" s="426"/>
      <c r="N43" s="426"/>
      <c r="O43" s="426"/>
      <c r="P43" s="426"/>
      <c r="Q43" s="426"/>
      <c r="R43" s="426"/>
      <c r="S43" s="426"/>
      <c r="T43" s="426"/>
      <c r="U43" s="426"/>
      <c r="V43" s="426"/>
      <c r="W43" s="426"/>
      <c r="X43" s="426"/>
      <c r="Y43" s="426"/>
      <c r="Z43" s="426"/>
      <c r="AA43" s="426"/>
      <c r="AB43" s="426"/>
      <c r="AC43" s="426"/>
      <c r="AD43" s="426"/>
      <c r="AE43" s="426"/>
      <c r="AF43" s="426"/>
    </row>
    <row r="44" spans="2:66" outlineLevel="1" x14ac:dyDescent="0.3">
      <c r="J44" s="2" t="s">
        <v>183</v>
      </c>
      <c r="K44" s="29" t="s">
        <v>154</v>
      </c>
      <c r="L44" s="425">
        <f>+IF(L29&lt;&gt;"",L40,"")</f>
        <v>0</v>
      </c>
      <c r="M44" s="425" t="str">
        <f>+IF(M29&lt;&gt;"",M40,"")</f>
        <v/>
      </c>
      <c r="N44" s="425" t="str">
        <f t="shared" ref="N44:BN44" si="10">+IF(N29&lt;&gt;"",N40,"")</f>
        <v/>
      </c>
      <c r="O44" s="425" t="str">
        <f t="shared" si="10"/>
        <v/>
      </c>
      <c r="P44" s="425" t="str">
        <f t="shared" si="10"/>
        <v/>
      </c>
      <c r="Q44" s="425" t="str">
        <f t="shared" si="10"/>
        <v/>
      </c>
      <c r="R44" s="425" t="str">
        <f t="shared" si="10"/>
        <v/>
      </c>
      <c r="S44" s="425" t="str">
        <f t="shared" si="10"/>
        <v/>
      </c>
      <c r="T44" s="425" t="str">
        <f t="shared" si="10"/>
        <v/>
      </c>
      <c r="U44" s="425" t="str">
        <f t="shared" si="10"/>
        <v/>
      </c>
      <c r="V44" s="425" t="str">
        <f t="shared" si="10"/>
        <v/>
      </c>
      <c r="W44" s="425" t="str">
        <f t="shared" si="10"/>
        <v/>
      </c>
      <c r="X44" s="425" t="str">
        <f t="shared" si="10"/>
        <v/>
      </c>
      <c r="Y44" s="425" t="str">
        <f t="shared" si="10"/>
        <v/>
      </c>
      <c r="Z44" s="425" t="str">
        <f t="shared" si="10"/>
        <v/>
      </c>
      <c r="AA44" s="425" t="str">
        <f t="shared" si="10"/>
        <v/>
      </c>
      <c r="AB44" s="425" t="str">
        <f t="shared" si="10"/>
        <v/>
      </c>
      <c r="AC44" s="425" t="str">
        <f t="shared" si="10"/>
        <v/>
      </c>
      <c r="AD44" s="425" t="str">
        <f t="shared" si="10"/>
        <v/>
      </c>
      <c r="AE44" s="425" t="str">
        <f t="shared" si="10"/>
        <v/>
      </c>
      <c r="AF44" s="425" t="str">
        <f t="shared" si="10"/>
        <v/>
      </c>
      <c r="AG44" s="425" t="str">
        <f t="shared" si="10"/>
        <v/>
      </c>
      <c r="AH44" s="425" t="str">
        <f t="shared" si="10"/>
        <v/>
      </c>
      <c r="AI44" s="425" t="str">
        <f t="shared" si="10"/>
        <v/>
      </c>
      <c r="AJ44" s="425" t="str">
        <f t="shared" si="10"/>
        <v/>
      </c>
      <c r="AK44" s="425" t="str">
        <f t="shared" si="10"/>
        <v/>
      </c>
      <c r="AL44" s="425" t="str">
        <f t="shared" si="10"/>
        <v/>
      </c>
      <c r="AM44" s="425" t="str">
        <f t="shared" si="10"/>
        <v/>
      </c>
      <c r="AN44" s="425" t="str">
        <f t="shared" si="10"/>
        <v/>
      </c>
      <c r="AO44" s="425" t="str">
        <f t="shared" si="10"/>
        <v/>
      </c>
      <c r="AP44" s="425" t="str">
        <f t="shared" si="10"/>
        <v/>
      </c>
      <c r="AQ44" s="425" t="str">
        <f t="shared" si="10"/>
        <v/>
      </c>
      <c r="AR44" s="425" t="str">
        <f t="shared" si="10"/>
        <v/>
      </c>
      <c r="AS44" s="425" t="str">
        <f t="shared" si="10"/>
        <v/>
      </c>
      <c r="AT44" s="425" t="str">
        <f t="shared" si="10"/>
        <v/>
      </c>
      <c r="AU44" s="425" t="str">
        <f t="shared" si="10"/>
        <v/>
      </c>
      <c r="AV44" s="425" t="str">
        <f t="shared" si="10"/>
        <v/>
      </c>
      <c r="AW44" s="425" t="str">
        <f t="shared" si="10"/>
        <v/>
      </c>
      <c r="AX44" s="425" t="str">
        <f t="shared" si="10"/>
        <v/>
      </c>
      <c r="AY44" s="425" t="str">
        <f t="shared" si="10"/>
        <v/>
      </c>
      <c r="AZ44" s="425" t="str">
        <f t="shared" si="10"/>
        <v/>
      </c>
      <c r="BA44" s="425" t="str">
        <f t="shared" si="10"/>
        <v/>
      </c>
      <c r="BB44" s="425" t="str">
        <f t="shared" si="10"/>
        <v/>
      </c>
      <c r="BC44" s="425" t="str">
        <f t="shared" si="10"/>
        <v/>
      </c>
      <c r="BD44" s="425" t="str">
        <f t="shared" si="10"/>
        <v/>
      </c>
      <c r="BE44" s="425" t="str">
        <f t="shared" si="10"/>
        <v/>
      </c>
      <c r="BF44" s="425" t="str">
        <f t="shared" si="10"/>
        <v/>
      </c>
      <c r="BG44" s="425" t="str">
        <f t="shared" si="10"/>
        <v/>
      </c>
      <c r="BH44" s="425" t="str">
        <f t="shared" si="10"/>
        <v/>
      </c>
      <c r="BI44" s="425" t="str">
        <f t="shared" si="10"/>
        <v/>
      </c>
      <c r="BJ44" s="425" t="str">
        <f t="shared" si="10"/>
        <v/>
      </c>
      <c r="BK44" s="425" t="str">
        <f t="shared" si="10"/>
        <v/>
      </c>
      <c r="BL44" s="425" t="str">
        <f t="shared" si="10"/>
        <v/>
      </c>
      <c r="BM44" s="425" t="str">
        <f t="shared" si="10"/>
        <v/>
      </c>
      <c r="BN44" s="425" t="str">
        <f t="shared" si="10"/>
        <v/>
      </c>
    </row>
    <row r="45" spans="2:66" outlineLevel="1" x14ac:dyDescent="0.3">
      <c r="B45" t="s">
        <v>147</v>
      </c>
      <c r="F45" s="29" t="s">
        <v>148</v>
      </c>
      <c r="G45" s="420" t="str">
        <f>+IFERROR(IRR(L48:XFD48),"--")</f>
        <v>--</v>
      </c>
      <c r="J45" s="28" t="s">
        <v>184</v>
      </c>
      <c r="K45" s="29" t="s">
        <v>154</v>
      </c>
      <c r="L45" s="427">
        <f t="shared" ref="L45:AQ45" si="11">+IF(L29&lt;&gt;"",IF(L44&gt;0,-L44*$G$39,0),"")</f>
        <v>0</v>
      </c>
      <c r="M45" s="427" t="str">
        <f t="shared" si="11"/>
        <v/>
      </c>
      <c r="N45" s="427" t="str">
        <f t="shared" si="11"/>
        <v/>
      </c>
      <c r="O45" s="427" t="str">
        <f t="shared" si="11"/>
        <v/>
      </c>
      <c r="P45" s="427" t="str">
        <f t="shared" si="11"/>
        <v/>
      </c>
      <c r="Q45" s="427" t="str">
        <f t="shared" si="11"/>
        <v/>
      </c>
      <c r="R45" s="427" t="str">
        <f t="shared" si="11"/>
        <v/>
      </c>
      <c r="S45" s="427" t="str">
        <f t="shared" si="11"/>
        <v/>
      </c>
      <c r="T45" s="427" t="str">
        <f t="shared" si="11"/>
        <v/>
      </c>
      <c r="U45" s="427" t="str">
        <f t="shared" si="11"/>
        <v/>
      </c>
      <c r="V45" s="427" t="str">
        <f t="shared" si="11"/>
        <v/>
      </c>
      <c r="W45" s="427" t="str">
        <f t="shared" si="11"/>
        <v/>
      </c>
      <c r="X45" s="427" t="str">
        <f t="shared" si="11"/>
        <v/>
      </c>
      <c r="Y45" s="427" t="str">
        <f t="shared" si="11"/>
        <v/>
      </c>
      <c r="Z45" s="427" t="str">
        <f t="shared" si="11"/>
        <v/>
      </c>
      <c r="AA45" s="427" t="str">
        <f t="shared" si="11"/>
        <v/>
      </c>
      <c r="AB45" s="427" t="str">
        <f t="shared" si="11"/>
        <v/>
      </c>
      <c r="AC45" s="427" t="str">
        <f t="shared" si="11"/>
        <v/>
      </c>
      <c r="AD45" s="427" t="str">
        <f t="shared" si="11"/>
        <v/>
      </c>
      <c r="AE45" s="427" t="str">
        <f t="shared" si="11"/>
        <v/>
      </c>
      <c r="AF45" s="427" t="str">
        <f t="shared" si="11"/>
        <v/>
      </c>
      <c r="AG45" s="38" t="str">
        <f t="shared" si="11"/>
        <v/>
      </c>
      <c r="AH45" s="38" t="str">
        <f t="shared" si="11"/>
        <v/>
      </c>
      <c r="AI45" s="38" t="str">
        <f t="shared" si="11"/>
        <v/>
      </c>
      <c r="AJ45" s="38" t="str">
        <f t="shared" si="11"/>
        <v/>
      </c>
      <c r="AK45" s="38" t="str">
        <f t="shared" si="11"/>
        <v/>
      </c>
      <c r="AL45" s="38" t="str">
        <f t="shared" si="11"/>
        <v/>
      </c>
      <c r="AM45" s="38" t="str">
        <f t="shared" si="11"/>
        <v/>
      </c>
      <c r="AN45" s="38" t="str">
        <f t="shared" si="11"/>
        <v/>
      </c>
      <c r="AO45" s="38" t="str">
        <f t="shared" si="11"/>
        <v/>
      </c>
      <c r="AP45" s="38" t="str">
        <f t="shared" si="11"/>
        <v/>
      </c>
      <c r="AQ45" s="38" t="str">
        <f t="shared" si="11"/>
        <v/>
      </c>
      <c r="AR45" s="38" t="str">
        <f t="shared" ref="AR45:BN45" si="12">+IF(AR29&lt;&gt;"",IF(AR44&gt;0,-AR44*$G$39,0),"")</f>
        <v/>
      </c>
      <c r="AS45" s="38" t="str">
        <f t="shared" si="12"/>
        <v/>
      </c>
      <c r="AT45" s="38" t="str">
        <f t="shared" si="12"/>
        <v/>
      </c>
      <c r="AU45" s="38" t="str">
        <f t="shared" si="12"/>
        <v/>
      </c>
      <c r="AV45" s="38" t="str">
        <f t="shared" si="12"/>
        <v/>
      </c>
      <c r="AW45" s="38" t="str">
        <f t="shared" si="12"/>
        <v/>
      </c>
      <c r="AX45" s="38" t="str">
        <f t="shared" si="12"/>
        <v/>
      </c>
      <c r="AY45" s="38" t="str">
        <f t="shared" si="12"/>
        <v/>
      </c>
      <c r="AZ45" s="38" t="str">
        <f t="shared" si="12"/>
        <v/>
      </c>
      <c r="BA45" s="38" t="str">
        <f t="shared" si="12"/>
        <v/>
      </c>
      <c r="BB45" s="38" t="str">
        <f t="shared" si="12"/>
        <v/>
      </c>
      <c r="BC45" s="38" t="str">
        <f t="shared" si="12"/>
        <v/>
      </c>
      <c r="BD45" s="38" t="str">
        <f t="shared" si="12"/>
        <v/>
      </c>
      <c r="BE45" s="38" t="str">
        <f t="shared" si="12"/>
        <v/>
      </c>
      <c r="BF45" s="38" t="str">
        <f t="shared" si="12"/>
        <v/>
      </c>
      <c r="BG45" s="38" t="str">
        <f t="shared" si="12"/>
        <v/>
      </c>
      <c r="BH45" s="38" t="str">
        <f t="shared" si="12"/>
        <v/>
      </c>
      <c r="BI45" s="38" t="str">
        <f t="shared" si="12"/>
        <v/>
      </c>
      <c r="BJ45" s="38" t="str">
        <f t="shared" si="12"/>
        <v/>
      </c>
      <c r="BK45" s="38" t="str">
        <f t="shared" si="12"/>
        <v/>
      </c>
      <c r="BL45" s="38" t="str">
        <f t="shared" si="12"/>
        <v/>
      </c>
      <c r="BM45" s="38" t="str">
        <f t="shared" si="12"/>
        <v/>
      </c>
      <c r="BN45" s="38" t="str">
        <f t="shared" si="12"/>
        <v/>
      </c>
    </row>
    <row r="46" spans="2:66" outlineLevel="1" x14ac:dyDescent="0.3">
      <c r="B46" t="s">
        <v>185</v>
      </c>
      <c r="F46" s="29" t="s">
        <v>142</v>
      </c>
      <c r="G46" s="418" t="str">
        <f>+IFERROR((NPV(G38,M31:BN31)+L31)*1000000/(NPV(G38,M36:BN36)*1000),"--")</f>
        <v>--</v>
      </c>
      <c r="L46" s="426"/>
      <c r="M46" s="426"/>
      <c r="N46" s="426"/>
      <c r="O46" s="426"/>
      <c r="P46" s="426"/>
      <c r="Q46" s="426"/>
      <c r="R46" s="426"/>
      <c r="S46" s="426"/>
      <c r="T46" s="426"/>
      <c r="U46" s="426"/>
      <c r="V46" s="426"/>
      <c r="W46" s="426"/>
      <c r="X46" s="426"/>
      <c r="Y46" s="426"/>
      <c r="Z46" s="426"/>
      <c r="AA46" s="426"/>
      <c r="AB46" s="426"/>
      <c r="AC46" s="426"/>
      <c r="AD46" s="426"/>
      <c r="AE46" s="426"/>
      <c r="AF46" s="426"/>
    </row>
    <row r="47" spans="2:66" outlineLevel="1" x14ac:dyDescent="0.3">
      <c r="G47" s="91"/>
      <c r="H47" s="92"/>
      <c r="J47" s="2" t="s">
        <v>186</v>
      </c>
      <c r="K47" s="29" t="s">
        <v>154</v>
      </c>
      <c r="L47" s="425">
        <f>+IF(L29&lt;&gt;"",L44+L45,"")</f>
        <v>0</v>
      </c>
      <c r="M47" s="425" t="str">
        <f>+IF(M29&lt;&gt;"",M44+M45,"")</f>
        <v/>
      </c>
      <c r="N47" s="425" t="str">
        <f t="shared" ref="N47:BN47" si="13">+IF(N29&lt;&gt;"",N44+N45,"")</f>
        <v/>
      </c>
      <c r="O47" s="425" t="str">
        <f t="shared" si="13"/>
        <v/>
      </c>
      <c r="P47" s="425" t="str">
        <f t="shared" si="13"/>
        <v/>
      </c>
      <c r="Q47" s="425" t="str">
        <f t="shared" si="13"/>
        <v/>
      </c>
      <c r="R47" s="425" t="str">
        <f t="shared" si="13"/>
        <v/>
      </c>
      <c r="S47" s="425" t="str">
        <f t="shared" si="13"/>
        <v/>
      </c>
      <c r="T47" s="425" t="str">
        <f t="shared" si="13"/>
        <v/>
      </c>
      <c r="U47" s="425" t="str">
        <f t="shared" si="13"/>
        <v/>
      </c>
      <c r="V47" s="425" t="str">
        <f t="shared" si="13"/>
        <v/>
      </c>
      <c r="W47" s="425" t="str">
        <f t="shared" si="13"/>
        <v/>
      </c>
      <c r="X47" s="425" t="str">
        <f t="shared" si="13"/>
        <v/>
      </c>
      <c r="Y47" s="425" t="str">
        <f t="shared" si="13"/>
        <v/>
      </c>
      <c r="Z47" s="425" t="str">
        <f t="shared" si="13"/>
        <v/>
      </c>
      <c r="AA47" s="425" t="str">
        <f t="shared" si="13"/>
        <v/>
      </c>
      <c r="AB47" s="425" t="str">
        <f t="shared" si="13"/>
        <v/>
      </c>
      <c r="AC47" s="425" t="str">
        <f t="shared" si="13"/>
        <v/>
      </c>
      <c r="AD47" s="425" t="str">
        <f t="shared" si="13"/>
        <v/>
      </c>
      <c r="AE47" s="425" t="str">
        <f t="shared" si="13"/>
        <v/>
      </c>
      <c r="AF47" s="425" t="str">
        <f t="shared" si="13"/>
        <v/>
      </c>
      <c r="AG47" s="34" t="str">
        <f t="shared" si="13"/>
        <v/>
      </c>
      <c r="AH47" s="34" t="str">
        <f t="shared" si="13"/>
        <v/>
      </c>
      <c r="AI47" s="34" t="str">
        <f t="shared" si="13"/>
        <v/>
      </c>
      <c r="AJ47" s="34" t="str">
        <f t="shared" si="13"/>
        <v/>
      </c>
      <c r="AK47" s="34" t="str">
        <f t="shared" si="13"/>
        <v/>
      </c>
      <c r="AL47" s="34" t="str">
        <f t="shared" si="13"/>
        <v/>
      </c>
      <c r="AM47" s="34" t="str">
        <f t="shared" si="13"/>
        <v/>
      </c>
      <c r="AN47" s="34" t="str">
        <f t="shared" si="13"/>
        <v/>
      </c>
      <c r="AO47" s="34" t="str">
        <f t="shared" si="13"/>
        <v/>
      </c>
      <c r="AP47" s="34" t="str">
        <f t="shared" si="13"/>
        <v/>
      </c>
      <c r="AQ47" s="34" t="str">
        <f t="shared" si="13"/>
        <v/>
      </c>
      <c r="AR47" s="34" t="str">
        <f t="shared" si="13"/>
        <v/>
      </c>
      <c r="AS47" s="34" t="str">
        <f t="shared" si="13"/>
        <v/>
      </c>
      <c r="AT47" s="34" t="str">
        <f t="shared" si="13"/>
        <v/>
      </c>
      <c r="AU47" s="34" t="str">
        <f t="shared" si="13"/>
        <v/>
      </c>
      <c r="AV47" s="34" t="str">
        <f t="shared" si="13"/>
        <v/>
      </c>
      <c r="AW47" s="34" t="str">
        <f t="shared" si="13"/>
        <v/>
      </c>
      <c r="AX47" s="34" t="str">
        <f t="shared" si="13"/>
        <v/>
      </c>
      <c r="AY47" s="34" t="str">
        <f t="shared" si="13"/>
        <v/>
      </c>
      <c r="AZ47" s="34" t="str">
        <f t="shared" si="13"/>
        <v/>
      </c>
      <c r="BA47" s="34" t="str">
        <f t="shared" si="13"/>
        <v/>
      </c>
      <c r="BB47" s="34" t="str">
        <f t="shared" si="13"/>
        <v/>
      </c>
      <c r="BC47" s="34" t="str">
        <f t="shared" si="13"/>
        <v/>
      </c>
      <c r="BD47" s="34" t="str">
        <f t="shared" si="13"/>
        <v/>
      </c>
      <c r="BE47" s="34" t="str">
        <f t="shared" si="13"/>
        <v/>
      </c>
      <c r="BF47" s="34" t="str">
        <f t="shared" si="13"/>
        <v/>
      </c>
      <c r="BG47" s="34" t="str">
        <f t="shared" si="13"/>
        <v/>
      </c>
      <c r="BH47" s="34" t="str">
        <f t="shared" si="13"/>
        <v/>
      </c>
      <c r="BI47" s="34" t="str">
        <f t="shared" si="13"/>
        <v/>
      </c>
      <c r="BJ47" s="34" t="str">
        <f t="shared" si="13"/>
        <v/>
      </c>
      <c r="BK47" s="34" t="str">
        <f t="shared" si="13"/>
        <v/>
      </c>
      <c r="BL47" s="34" t="str">
        <f t="shared" si="13"/>
        <v/>
      </c>
      <c r="BM47" s="34" t="str">
        <f t="shared" si="13"/>
        <v/>
      </c>
      <c r="BN47" s="34" t="str">
        <f t="shared" si="13"/>
        <v/>
      </c>
    </row>
    <row r="48" spans="2:66" outlineLevel="1" x14ac:dyDescent="0.3">
      <c r="G48" s="91"/>
      <c r="H48" s="92"/>
      <c r="J48" s="2" t="s">
        <v>187</v>
      </c>
      <c r="K48" s="29" t="s">
        <v>154</v>
      </c>
      <c r="L48" s="425">
        <f>+IF(L29&lt;&gt;"",L47/(1+$G$38)^(COUNT($L$29:L29)-1),"")</f>
        <v>0</v>
      </c>
      <c r="M48" s="425" t="str">
        <f>+IF(M29&lt;&gt;"",M47/(1+$G$38)^(COUNT($L$29:M29)-1),"")</f>
        <v/>
      </c>
      <c r="N48" s="425" t="str">
        <f>+IF(N29&lt;&gt;"",N47/(1+$G$38)^(COUNT($L$29:N29)-1),"")</f>
        <v/>
      </c>
      <c r="O48" s="425" t="str">
        <f>+IF(O29&lt;&gt;"",O47/(1+$G$38)^(COUNT($L$29:O29)-1),"")</f>
        <v/>
      </c>
      <c r="P48" s="425" t="str">
        <f>+IF(P29&lt;&gt;"",P47/(1+$G$38)^(COUNT($L$29:P29)-1),"")</f>
        <v/>
      </c>
      <c r="Q48" s="425" t="str">
        <f>+IF(Q29&lt;&gt;"",Q47/(1+$G$38)^(COUNT($L$29:Q29)-1),"")</f>
        <v/>
      </c>
      <c r="R48" s="425" t="str">
        <f>+IF(R29&lt;&gt;"",R47/(1+$G$38)^(COUNT($L$29:R29)-1),"")</f>
        <v/>
      </c>
      <c r="S48" s="425" t="str">
        <f>+IF(S29&lt;&gt;"",S47/(1+$G$38)^(COUNT($L$29:S29)-1),"")</f>
        <v/>
      </c>
      <c r="T48" s="425" t="str">
        <f>+IF(T29&lt;&gt;"",T47/(1+$G$38)^(COUNT($L$29:T29)-1),"")</f>
        <v/>
      </c>
      <c r="U48" s="425" t="str">
        <f>+IF(U29&lt;&gt;"",U47/(1+$G$38)^(COUNT($L$29:U29)-1),"")</f>
        <v/>
      </c>
      <c r="V48" s="425" t="str">
        <f>+IF(V29&lt;&gt;"",V47/(1+$G$38)^(COUNT($L$29:V29)-1),"")</f>
        <v/>
      </c>
      <c r="W48" s="425" t="str">
        <f>+IF(W29&lt;&gt;"",W47/(1+$G$38)^(COUNT($L$29:W29)-1),"")</f>
        <v/>
      </c>
      <c r="X48" s="425" t="str">
        <f>+IF(X29&lt;&gt;"",X47/(1+$G$38)^(COUNT($L$29:X29)-1),"")</f>
        <v/>
      </c>
      <c r="Y48" s="425" t="str">
        <f>+IF(Y29&lt;&gt;"",Y47/(1+$G$38)^(COUNT($L$29:Y29)-1),"")</f>
        <v/>
      </c>
      <c r="Z48" s="425" t="str">
        <f>+IF(Z29&lt;&gt;"",Z47/(1+$G$38)^(COUNT($L$29:Z29)-1),"")</f>
        <v/>
      </c>
      <c r="AA48" s="425" t="str">
        <f>+IF(AA29&lt;&gt;"",AA47/(1+$G$38)^(COUNT($L$29:AA29)-1),"")</f>
        <v/>
      </c>
      <c r="AB48" s="425" t="str">
        <f>+IF(AB29&lt;&gt;"",AB47/(1+$G$38)^(COUNT($L$29:AB29)-1),"")</f>
        <v/>
      </c>
      <c r="AC48" s="425" t="str">
        <f>+IF(AC29&lt;&gt;"",AC47/(1+$G$38)^(COUNT($L$29:AC29)-1),"")</f>
        <v/>
      </c>
      <c r="AD48" s="425" t="str">
        <f>+IF(AD29&lt;&gt;"",AD47/(1+$G$38)^(COUNT($L$29:AD29)-1),"")</f>
        <v/>
      </c>
      <c r="AE48" s="425" t="str">
        <f>+IF(AE29&lt;&gt;"",AE47/(1+$G$38)^(COUNT($L$29:AE29)-1),"")</f>
        <v/>
      </c>
      <c r="AF48" s="425" t="str">
        <f>+IF(AF29&lt;&gt;"",AF47/(1+$G$38)^(COUNT($L$29:AF29)-1),"")</f>
        <v/>
      </c>
      <c r="AG48" s="34" t="str">
        <f>+IF(AG29&lt;&gt;"",AG47/(1+$G$38)^(COUNT($L$29:AG29)-1),"")</f>
        <v/>
      </c>
      <c r="AH48" s="34" t="str">
        <f>+IF(AH29&lt;&gt;"",AH47/(1+$G$38)^(COUNT($L$29:AH29)-1),"")</f>
        <v/>
      </c>
      <c r="AI48" s="34" t="str">
        <f>+IF(AI29&lt;&gt;"",AI47/(1+$G$38)^(COUNT($L$29:AI29)-1),"")</f>
        <v/>
      </c>
      <c r="AJ48" s="34" t="str">
        <f>+IF(AJ29&lt;&gt;"",AJ47/(1+$G$38)^(COUNT($L$29:AJ29)-1),"")</f>
        <v/>
      </c>
      <c r="AK48" s="34" t="str">
        <f>+IF(AK29&lt;&gt;"",AK47/(1+$G$38)^(COUNT($L$29:AK29)-1),"")</f>
        <v/>
      </c>
      <c r="AL48" s="34" t="str">
        <f>+IF(AL29&lt;&gt;"",AL47/(1+$G$38)^(COUNT($L$29:AL29)-1),"")</f>
        <v/>
      </c>
      <c r="AM48" s="34" t="str">
        <f>+IF(AM29&lt;&gt;"",AM47/(1+$G$38)^(COUNT($L$29:AM29)-1),"")</f>
        <v/>
      </c>
      <c r="AN48" s="34" t="str">
        <f>+IF(AN29&lt;&gt;"",AN47/(1+$G$38)^(COUNT($L$29:AN29)-1),"")</f>
        <v/>
      </c>
      <c r="AO48" s="34" t="str">
        <f>+IF(AO29&lt;&gt;"",AO47/(1+$G$38)^(COUNT($L$29:AO29)-1),"")</f>
        <v/>
      </c>
      <c r="AP48" s="34" t="str">
        <f>+IF(AP29&lt;&gt;"",AP47/(1+$G$38)^(COUNT($L$29:AP29)-1),"")</f>
        <v/>
      </c>
      <c r="AQ48" s="34" t="str">
        <f>+IF(AQ29&lt;&gt;"",AQ47/(1+$G$38)^(COUNT($L$29:AQ29)-1),"")</f>
        <v/>
      </c>
      <c r="AR48" s="34" t="str">
        <f>+IF(AR29&lt;&gt;"",AR47/(1+$G$38)^(COUNT($L$29:AR29)-1),"")</f>
        <v/>
      </c>
      <c r="AS48" s="34" t="str">
        <f>+IF(AS29&lt;&gt;"",AS47/(1+$G$38)^(COUNT($L$29:AS29)-1),"")</f>
        <v/>
      </c>
      <c r="AT48" s="34" t="str">
        <f>+IF(AT29&lt;&gt;"",AT47/(1+$G$38)^(COUNT($L$29:AT29)-1),"")</f>
        <v/>
      </c>
      <c r="AU48" s="34" t="str">
        <f>+IF(AU29&lt;&gt;"",AU47/(1+$G$38)^(COUNT($L$29:AU29)-1),"")</f>
        <v/>
      </c>
      <c r="AV48" s="34" t="str">
        <f>+IF(AV29&lt;&gt;"",AV47/(1+$G$38)^(COUNT($L$29:AV29)-1),"")</f>
        <v/>
      </c>
      <c r="AW48" s="34" t="str">
        <f>+IF(AW29&lt;&gt;"",AW47/(1+$G$38)^(COUNT($L$29:AW29)-1),"")</f>
        <v/>
      </c>
      <c r="AX48" s="34" t="str">
        <f>+IF(AX29&lt;&gt;"",AX47/(1+$G$38)^(COUNT($L$29:AX29)-1),"")</f>
        <v/>
      </c>
      <c r="AY48" s="34" t="str">
        <f>+IF(AY29&lt;&gt;"",AY47/(1+$G$38)^(COUNT($L$29:AY29)-1),"")</f>
        <v/>
      </c>
      <c r="AZ48" s="34" t="str">
        <f>+IF(AZ29&lt;&gt;"",AZ47/(1+$G$38)^(COUNT($L$29:AZ29)-1),"")</f>
        <v/>
      </c>
      <c r="BA48" s="34" t="str">
        <f>+IF(BA29&lt;&gt;"",BA47/(1+$G$38)^(COUNT($L$29:BA29)-1),"")</f>
        <v/>
      </c>
      <c r="BB48" s="34" t="str">
        <f>+IF(BB29&lt;&gt;"",BB47/(1+$G$38)^(COUNT($L$29:BB29)-1),"")</f>
        <v/>
      </c>
      <c r="BC48" s="34" t="str">
        <f>+IF(BC29&lt;&gt;"",BC47/(1+$G$38)^(COUNT($L$29:BC29)-1),"")</f>
        <v/>
      </c>
      <c r="BD48" s="34" t="str">
        <f>+IF(BD29&lt;&gt;"",BD47/(1+$G$38)^(COUNT($L$29:BD29)-1),"")</f>
        <v/>
      </c>
      <c r="BE48" s="34" t="str">
        <f>+IF(BE29&lt;&gt;"",BE47/(1+$G$38)^(COUNT($L$29:BE29)-1),"")</f>
        <v/>
      </c>
      <c r="BF48" s="34" t="str">
        <f>+IF(BF29&lt;&gt;"",BF47/(1+$G$38)^(COUNT($L$29:BF29)-1),"")</f>
        <v/>
      </c>
      <c r="BG48" s="34" t="str">
        <f>+IF(BG29&lt;&gt;"",BG47/(1+$G$38)^(COUNT($L$29:BG29)-1),"")</f>
        <v/>
      </c>
      <c r="BH48" s="34" t="str">
        <f>+IF(BH29&lt;&gt;"",BH47/(1+$G$38)^(COUNT($L$29:BH29)-1),"")</f>
        <v/>
      </c>
      <c r="BI48" s="34" t="str">
        <f>+IF(BI29&lt;&gt;"",BI47/(1+$G$38)^(COUNT($L$29:BI29)-1),"")</f>
        <v/>
      </c>
      <c r="BJ48" s="34" t="str">
        <f>+IF(BJ29&lt;&gt;"",BJ47/(1+$G$38)^(COUNT($L$29:BJ29)-1),"")</f>
        <v/>
      </c>
      <c r="BK48" s="34" t="str">
        <f>+IF(BK29&lt;&gt;"",BK47/(1+$G$38)^(COUNT($L$29:BK29)-1),"")</f>
        <v/>
      </c>
      <c r="BL48" s="34" t="str">
        <f>+IF(BL29&lt;&gt;"",BL47/(1+$G$38)^(COUNT($L$29:BL29)-1),"")</f>
        <v/>
      </c>
      <c r="BM48" s="34" t="str">
        <f>+IF(BM29&lt;&gt;"",BM47/(1+$G$38)^(COUNT($L$29:BM29)-1),"")</f>
        <v/>
      </c>
      <c r="BN48" s="34" t="str">
        <f>+IF(BN29&lt;&gt;"",BN47/(1+$G$38)^(COUNT($L$29:BN29)-1),"")</f>
        <v/>
      </c>
    </row>
    <row r="49" spans="2:66" outlineLevel="1" x14ac:dyDescent="0.3">
      <c r="G49" s="91"/>
      <c r="H49" s="92"/>
    </row>
    <row r="50" spans="2:66" outlineLevel="1" x14ac:dyDescent="0.3"/>
    <row r="51" spans="2:66" x14ac:dyDescent="0.3">
      <c r="B51" s="33" t="s">
        <v>188</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row>
    <row r="53" spans="2:66" x14ac:dyDescent="0.3">
      <c r="B53" s="41" t="s">
        <v>189</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2:66" outlineLevel="1" x14ac:dyDescent="0.3"/>
    <row r="55" spans="2:66" outlineLevel="1" x14ac:dyDescent="0.3">
      <c r="B55" s="3" t="s">
        <v>151</v>
      </c>
      <c r="C55" s="4"/>
      <c r="D55" s="4"/>
      <c r="E55" s="4"/>
      <c r="F55" s="4"/>
      <c r="G55" s="4"/>
      <c r="J55" s="3" t="s">
        <v>152</v>
      </c>
      <c r="K55" s="3"/>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row>
    <row r="56" spans="2:66" outlineLevel="1" x14ac:dyDescent="0.3"/>
    <row r="57" spans="2:66" outlineLevel="1" x14ac:dyDescent="0.3">
      <c r="B57" t="s">
        <v>190</v>
      </c>
      <c r="F57" s="29" t="s">
        <v>191</v>
      </c>
      <c r="G57" s="353"/>
      <c r="J57" s="2"/>
      <c r="K57" s="1" t="s">
        <v>155</v>
      </c>
      <c r="L57" s="39">
        <f>+G68</f>
        <v>0</v>
      </c>
      <c r="M57" s="40" t="str">
        <f t="shared" ref="M57:AR57" si="14">+IF(L57="","",IF(L57+1-$G$68&gt;$G$59,"",L57+1))</f>
        <v/>
      </c>
      <c r="N57" s="40" t="str">
        <f t="shared" si="14"/>
        <v/>
      </c>
      <c r="O57" s="40" t="str">
        <f t="shared" si="14"/>
        <v/>
      </c>
      <c r="P57" s="40" t="str">
        <f t="shared" si="14"/>
        <v/>
      </c>
      <c r="Q57" s="40" t="str">
        <f t="shared" si="14"/>
        <v/>
      </c>
      <c r="R57" s="40" t="str">
        <f t="shared" si="14"/>
        <v/>
      </c>
      <c r="S57" s="40" t="str">
        <f t="shared" si="14"/>
        <v/>
      </c>
      <c r="T57" s="40" t="str">
        <f t="shared" si="14"/>
        <v/>
      </c>
      <c r="U57" s="40" t="str">
        <f t="shared" si="14"/>
        <v/>
      </c>
      <c r="V57" s="40" t="str">
        <f t="shared" si="14"/>
        <v/>
      </c>
      <c r="W57" s="40" t="str">
        <f t="shared" si="14"/>
        <v/>
      </c>
      <c r="X57" s="40" t="str">
        <f t="shared" si="14"/>
        <v/>
      </c>
      <c r="Y57" s="40" t="str">
        <f t="shared" si="14"/>
        <v/>
      </c>
      <c r="Z57" s="40" t="str">
        <f t="shared" si="14"/>
        <v/>
      </c>
      <c r="AA57" s="40" t="str">
        <f t="shared" si="14"/>
        <v/>
      </c>
      <c r="AB57" s="40" t="str">
        <f t="shared" si="14"/>
        <v/>
      </c>
      <c r="AC57" s="40" t="str">
        <f t="shared" si="14"/>
        <v/>
      </c>
      <c r="AD57" s="40" t="str">
        <f t="shared" si="14"/>
        <v/>
      </c>
      <c r="AE57" s="40" t="str">
        <f t="shared" si="14"/>
        <v/>
      </c>
      <c r="AF57" s="40" t="str">
        <f t="shared" si="14"/>
        <v/>
      </c>
      <c r="AG57" s="40" t="str">
        <f t="shared" si="14"/>
        <v/>
      </c>
      <c r="AH57" s="40" t="str">
        <f t="shared" si="14"/>
        <v/>
      </c>
      <c r="AI57" s="40" t="str">
        <f t="shared" si="14"/>
        <v/>
      </c>
      <c r="AJ57" s="40" t="str">
        <f t="shared" si="14"/>
        <v/>
      </c>
      <c r="AK57" s="40" t="str">
        <f t="shared" si="14"/>
        <v/>
      </c>
      <c r="AL57" s="40" t="str">
        <f t="shared" si="14"/>
        <v/>
      </c>
      <c r="AM57" s="40" t="str">
        <f t="shared" si="14"/>
        <v/>
      </c>
      <c r="AN57" s="40" t="str">
        <f t="shared" si="14"/>
        <v/>
      </c>
      <c r="AO57" s="40" t="str">
        <f t="shared" si="14"/>
        <v/>
      </c>
      <c r="AP57" s="40" t="str">
        <f t="shared" si="14"/>
        <v/>
      </c>
      <c r="AQ57" s="40" t="str">
        <f t="shared" si="14"/>
        <v/>
      </c>
      <c r="AR57" s="40" t="str">
        <f t="shared" si="14"/>
        <v/>
      </c>
      <c r="AS57" s="40" t="str">
        <f t="shared" ref="AS57:BN57" si="15">+IF(AR57="","",IF(AR57+1-$G$68&gt;$G$59,"",AR57+1))</f>
        <v/>
      </c>
      <c r="AT57" s="40" t="str">
        <f t="shared" si="15"/>
        <v/>
      </c>
      <c r="AU57" s="40" t="str">
        <f t="shared" si="15"/>
        <v/>
      </c>
      <c r="AV57" s="40" t="str">
        <f t="shared" si="15"/>
        <v/>
      </c>
      <c r="AW57" s="40" t="str">
        <f t="shared" si="15"/>
        <v/>
      </c>
      <c r="AX57" s="40" t="str">
        <f t="shared" si="15"/>
        <v/>
      </c>
      <c r="AY57" s="40" t="str">
        <f t="shared" si="15"/>
        <v/>
      </c>
      <c r="AZ57" s="40" t="str">
        <f t="shared" si="15"/>
        <v/>
      </c>
      <c r="BA57" s="40" t="str">
        <f t="shared" si="15"/>
        <v/>
      </c>
      <c r="BB57" s="40" t="str">
        <f t="shared" si="15"/>
        <v/>
      </c>
      <c r="BC57" s="40" t="str">
        <f t="shared" si="15"/>
        <v/>
      </c>
      <c r="BD57" s="40" t="str">
        <f t="shared" si="15"/>
        <v/>
      </c>
      <c r="BE57" s="40" t="str">
        <f t="shared" si="15"/>
        <v/>
      </c>
      <c r="BF57" s="40" t="str">
        <f t="shared" si="15"/>
        <v/>
      </c>
      <c r="BG57" s="40" t="str">
        <f t="shared" si="15"/>
        <v/>
      </c>
      <c r="BH57" s="40" t="str">
        <f t="shared" si="15"/>
        <v/>
      </c>
      <c r="BI57" s="40" t="str">
        <f t="shared" si="15"/>
        <v/>
      </c>
      <c r="BJ57" s="40" t="str">
        <f t="shared" si="15"/>
        <v/>
      </c>
      <c r="BK57" s="40" t="str">
        <f t="shared" si="15"/>
        <v/>
      </c>
      <c r="BL57" s="40" t="str">
        <f t="shared" si="15"/>
        <v/>
      </c>
      <c r="BM57" s="40" t="str">
        <f t="shared" si="15"/>
        <v/>
      </c>
      <c r="BN57" s="40" t="str">
        <f t="shared" si="15"/>
        <v/>
      </c>
    </row>
    <row r="58" spans="2:66" outlineLevel="1" x14ac:dyDescent="0.3">
      <c r="B58" t="s">
        <v>192</v>
      </c>
      <c r="F58" s="29" t="s">
        <v>193</v>
      </c>
      <c r="G58" s="351"/>
    </row>
    <row r="59" spans="2:66" ht="15" outlineLevel="1" thickBot="1" x14ac:dyDescent="0.35">
      <c r="B59" t="s">
        <v>194</v>
      </c>
      <c r="F59" s="29" t="s">
        <v>159</v>
      </c>
      <c r="G59" s="354"/>
      <c r="J59" s="3" t="s">
        <v>160</v>
      </c>
      <c r="K59" s="35" t="s">
        <v>154</v>
      </c>
      <c r="L59" s="421">
        <f>+IF(L57&lt;&gt;"",L60+L61+L62+L63,"")</f>
        <v>0</v>
      </c>
      <c r="M59" s="421" t="str">
        <f t="shared" ref="M59:BN59" si="16">+IF(M57&lt;&gt;"",M60+M61+M62+M63,"")</f>
        <v/>
      </c>
      <c r="N59" s="421" t="str">
        <f t="shared" si="16"/>
        <v/>
      </c>
      <c r="O59" s="421" t="str">
        <f t="shared" si="16"/>
        <v/>
      </c>
      <c r="P59" s="421" t="str">
        <f t="shared" si="16"/>
        <v/>
      </c>
      <c r="Q59" s="421" t="str">
        <f t="shared" si="16"/>
        <v/>
      </c>
      <c r="R59" s="421" t="str">
        <f t="shared" si="16"/>
        <v/>
      </c>
      <c r="S59" s="421" t="str">
        <f t="shared" si="16"/>
        <v/>
      </c>
      <c r="T59" s="421" t="str">
        <f t="shared" si="16"/>
        <v/>
      </c>
      <c r="U59" s="421" t="str">
        <f t="shared" si="16"/>
        <v/>
      </c>
      <c r="V59" s="421" t="str">
        <f t="shared" si="16"/>
        <v/>
      </c>
      <c r="W59" s="421" t="str">
        <f t="shared" si="16"/>
        <v/>
      </c>
      <c r="X59" s="421" t="str">
        <f t="shared" si="16"/>
        <v/>
      </c>
      <c r="Y59" s="421" t="str">
        <f t="shared" si="16"/>
        <v/>
      </c>
      <c r="Z59" s="421" t="str">
        <f t="shared" si="16"/>
        <v/>
      </c>
      <c r="AA59" s="421" t="str">
        <f t="shared" si="16"/>
        <v/>
      </c>
      <c r="AB59" s="36" t="str">
        <f t="shared" si="16"/>
        <v/>
      </c>
      <c r="AC59" s="36" t="str">
        <f t="shared" si="16"/>
        <v/>
      </c>
      <c r="AD59" s="36" t="str">
        <f t="shared" si="16"/>
        <v/>
      </c>
      <c r="AE59" s="36" t="str">
        <f t="shared" si="16"/>
        <v/>
      </c>
      <c r="AF59" s="36" t="str">
        <f t="shared" si="16"/>
        <v/>
      </c>
      <c r="AG59" s="36" t="str">
        <f t="shared" si="16"/>
        <v/>
      </c>
      <c r="AH59" s="36" t="str">
        <f t="shared" si="16"/>
        <v/>
      </c>
      <c r="AI59" s="36" t="str">
        <f t="shared" si="16"/>
        <v/>
      </c>
      <c r="AJ59" s="36" t="str">
        <f t="shared" si="16"/>
        <v/>
      </c>
      <c r="AK59" s="36" t="str">
        <f t="shared" si="16"/>
        <v/>
      </c>
      <c r="AL59" s="36" t="str">
        <f t="shared" si="16"/>
        <v/>
      </c>
      <c r="AM59" s="36" t="str">
        <f t="shared" si="16"/>
        <v/>
      </c>
      <c r="AN59" s="37" t="str">
        <f t="shared" si="16"/>
        <v/>
      </c>
      <c r="AO59" s="37" t="str">
        <f t="shared" si="16"/>
        <v/>
      </c>
      <c r="AP59" s="37" t="str">
        <f t="shared" si="16"/>
        <v/>
      </c>
      <c r="AQ59" s="37" t="str">
        <f t="shared" si="16"/>
        <v/>
      </c>
      <c r="AR59" s="37" t="str">
        <f t="shared" si="16"/>
        <v/>
      </c>
      <c r="AS59" s="37" t="str">
        <f t="shared" si="16"/>
        <v/>
      </c>
      <c r="AT59" s="37" t="str">
        <f t="shared" si="16"/>
        <v/>
      </c>
      <c r="AU59" s="37" t="str">
        <f t="shared" si="16"/>
        <v/>
      </c>
      <c r="AV59" s="37" t="str">
        <f t="shared" si="16"/>
        <v/>
      </c>
      <c r="AW59" s="37" t="str">
        <f t="shared" si="16"/>
        <v/>
      </c>
      <c r="AX59" s="37" t="str">
        <f t="shared" si="16"/>
        <v/>
      </c>
      <c r="AY59" s="37" t="str">
        <f t="shared" si="16"/>
        <v/>
      </c>
      <c r="AZ59" s="37" t="str">
        <f t="shared" si="16"/>
        <v/>
      </c>
      <c r="BA59" s="37" t="str">
        <f t="shared" si="16"/>
        <v/>
      </c>
      <c r="BB59" s="37" t="str">
        <f t="shared" si="16"/>
        <v/>
      </c>
      <c r="BC59" s="37" t="str">
        <f t="shared" si="16"/>
        <v/>
      </c>
      <c r="BD59" s="37" t="str">
        <f t="shared" si="16"/>
        <v/>
      </c>
      <c r="BE59" s="37" t="str">
        <f t="shared" si="16"/>
        <v/>
      </c>
      <c r="BF59" s="37" t="str">
        <f t="shared" si="16"/>
        <v/>
      </c>
      <c r="BG59" s="37" t="str">
        <f t="shared" si="16"/>
        <v/>
      </c>
      <c r="BH59" s="37" t="str">
        <f t="shared" si="16"/>
        <v/>
      </c>
      <c r="BI59" s="37" t="str">
        <f t="shared" si="16"/>
        <v/>
      </c>
      <c r="BJ59" s="37" t="str">
        <f t="shared" si="16"/>
        <v/>
      </c>
      <c r="BK59" s="37" t="str">
        <f t="shared" si="16"/>
        <v/>
      </c>
      <c r="BL59" s="37" t="str">
        <f t="shared" si="16"/>
        <v/>
      </c>
      <c r="BM59" s="37" t="str">
        <f t="shared" si="16"/>
        <v/>
      </c>
      <c r="BN59" s="37" t="str">
        <f t="shared" si="16"/>
        <v/>
      </c>
    </row>
    <row r="60" spans="2:66" ht="15" outlineLevel="1" thickBot="1" x14ac:dyDescent="0.35">
      <c r="B60" t="s">
        <v>195</v>
      </c>
      <c r="G60" s="355" t="s">
        <v>48</v>
      </c>
      <c r="J60" s="28" t="s">
        <v>162</v>
      </c>
      <c r="K60" s="29" t="s">
        <v>154</v>
      </c>
      <c r="L60" s="422">
        <f>+IF(L57&lt;&gt;"",IF(G60="No",G57*$G$61,0),"")</f>
        <v>0</v>
      </c>
      <c r="M60" s="423"/>
      <c r="N60" s="423"/>
      <c r="O60" s="423"/>
      <c r="P60" s="423"/>
      <c r="Q60" s="423"/>
      <c r="R60" s="423"/>
      <c r="S60" s="423"/>
      <c r="T60" s="423"/>
      <c r="U60" s="423"/>
      <c r="V60" s="423"/>
      <c r="W60" s="423"/>
      <c r="X60" s="423"/>
      <c r="Y60" s="423"/>
      <c r="Z60" s="423"/>
      <c r="AA60" s="423"/>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row>
    <row r="61" spans="2:66" outlineLevel="1" x14ac:dyDescent="0.3">
      <c r="B61" s="194" t="s">
        <v>196</v>
      </c>
      <c r="F61" s="29" t="s">
        <v>154</v>
      </c>
      <c r="G61" s="356"/>
      <c r="J61" s="28" t="s">
        <v>165</v>
      </c>
      <c r="K61" s="29" t="s">
        <v>154</v>
      </c>
      <c r="L61" s="423"/>
      <c r="M61" s="422" t="str">
        <f t="shared" ref="M61:AR61" si="17">+IF(M57&lt;&gt;"",$G$67*$L$60,"")</f>
        <v/>
      </c>
      <c r="N61" s="422" t="str">
        <f t="shared" si="17"/>
        <v/>
      </c>
      <c r="O61" s="422" t="str">
        <f t="shared" si="17"/>
        <v/>
      </c>
      <c r="P61" s="422" t="str">
        <f t="shared" si="17"/>
        <v/>
      </c>
      <c r="Q61" s="422" t="str">
        <f t="shared" si="17"/>
        <v/>
      </c>
      <c r="R61" s="422" t="str">
        <f t="shared" si="17"/>
        <v/>
      </c>
      <c r="S61" s="422" t="str">
        <f t="shared" si="17"/>
        <v/>
      </c>
      <c r="T61" s="422" t="str">
        <f t="shared" si="17"/>
        <v/>
      </c>
      <c r="U61" s="422" t="str">
        <f t="shared" si="17"/>
        <v/>
      </c>
      <c r="V61" s="422" t="str">
        <f t="shared" si="17"/>
        <v/>
      </c>
      <c r="W61" s="422" t="str">
        <f t="shared" si="17"/>
        <v/>
      </c>
      <c r="X61" s="422" t="str">
        <f t="shared" si="17"/>
        <v/>
      </c>
      <c r="Y61" s="422" t="str">
        <f t="shared" si="17"/>
        <v/>
      </c>
      <c r="Z61" s="422" t="str">
        <f t="shared" si="17"/>
        <v/>
      </c>
      <c r="AA61" s="422" t="str">
        <f t="shared" si="17"/>
        <v/>
      </c>
      <c r="AB61" s="83" t="str">
        <f t="shared" si="17"/>
        <v/>
      </c>
      <c r="AC61" s="83" t="str">
        <f t="shared" si="17"/>
        <v/>
      </c>
      <c r="AD61" s="83" t="str">
        <f t="shared" si="17"/>
        <v/>
      </c>
      <c r="AE61" s="83" t="str">
        <f t="shared" si="17"/>
        <v/>
      </c>
      <c r="AF61" s="83" t="str">
        <f t="shared" si="17"/>
        <v/>
      </c>
      <c r="AG61" s="83" t="str">
        <f t="shared" si="17"/>
        <v/>
      </c>
      <c r="AH61" s="83" t="str">
        <f t="shared" si="17"/>
        <v/>
      </c>
      <c r="AI61" s="83" t="str">
        <f t="shared" si="17"/>
        <v/>
      </c>
      <c r="AJ61" s="83" t="str">
        <f t="shared" si="17"/>
        <v/>
      </c>
      <c r="AK61" s="83" t="str">
        <f t="shared" si="17"/>
        <v/>
      </c>
      <c r="AL61" s="83" t="str">
        <f t="shared" si="17"/>
        <v/>
      </c>
      <c r="AM61" s="83" t="str">
        <f t="shared" si="17"/>
        <v/>
      </c>
      <c r="AN61" s="83" t="str">
        <f t="shared" si="17"/>
        <v/>
      </c>
      <c r="AO61" s="83" t="str">
        <f t="shared" si="17"/>
        <v/>
      </c>
      <c r="AP61" s="83" t="str">
        <f t="shared" si="17"/>
        <v/>
      </c>
      <c r="AQ61" s="83" t="str">
        <f t="shared" si="17"/>
        <v/>
      </c>
      <c r="AR61" s="83" t="str">
        <f t="shared" si="17"/>
        <v/>
      </c>
      <c r="AS61" s="83" t="str">
        <f t="shared" ref="AS61:BN61" si="18">+IF(AS57&lt;&gt;"",$G$67*$L$60,"")</f>
        <v/>
      </c>
      <c r="AT61" s="83" t="str">
        <f t="shared" si="18"/>
        <v/>
      </c>
      <c r="AU61" s="83" t="str">
        <f t="shared" si="18"/>
        <v/>
      </c>
      <c r="AV61" s="83" t="str">
        <f t="shared" si="18"/>
        <v/>
      </c>
      <c r="AW61" s="83" t="str">
        <f t="shared" si="18"/>
        <v/>
      </c>
      <c r="AX61" s="83" t="str">
        <f t="shared" si="18"/>
        <v/>
      </c>
      <c r="AY61" s="83" t="str">
        <f t="shared" si="18"/>
        <v/>
      </c>
      <c r="AZ61" s="83" t="str">
        <f t="shared" si="18"/>
        <v/>
      </c>
      <c r="BA61" s="83" t="str">
        <f t="shared" si="18"/>
        <v/>
      </c>
      <c r="BB61" s="83" t="str">
        <f t="shared" si="18"/>
        <v/>
      </c>
      <c r="BC61" s="83" t="str">
        <f t="shared" si="18"/>
        <v/>
      </c>
      <c r="BD61" s="83" t="str">
        <f t="shared" si="18"/>
        <v/>
      </c>
      <c r="BE61" s="83" t="str">
        <f t="shared" si="18"/>
        <v/>
      </c>
      <c r="BF61" s="83" t="str">
        <f t="shared" si="18"/>
        <v/>
      </c>
      <c r="BG61" s="83" t="str">
        <f t="shared" si="18"/>
        <v/>
      </c>
      <c r="BH61" s="83" t="str">
        <f t="shared" si="18"/>
        <v/>
      </c>
      <c r="BI61" s="83" t="str">
        <f t="shared" si="18"/>
        <v/>
      </c>
      <c r="BJ61" s="83" t="str">
        <f t="shared" si="18"/>
        <v/>
      </c>
      <c r="BK61" s="83" t="str">
        <f t="shared" si="18"/>
        <v/>
      </c>
      <c r="BL61" s="83" t="str">
        <f t="shared" si="18"/>
        <v/>
      </c>
      <c r="BM61" s="83" t="str">
        <f t="shared" si="18"/>
        <v/>
      </c>
      <c r="BN61" s="83" t="str">
        <f t="shared" si="18"/>
        <v/>
      </c>
    </row>
    <row r="62" spans="2:66" outlineLevel="1" x14ac:dyDescent="0.3">
      <c r="B62" s="194" t="s">
        <v>197</v>
      </c>
      <c r="F62" s="29" t="s">
        <v>154</v>
      </c>
      <c r="G62" s="356"/>
      <c r="J62" s="28" t="s">
        <v>198</v>
      </c>
      <c r="K62" s="29" t="s">
        <v>154</v>
      </c>
      <c r="L62" s="423"/>
      <c r="M62" s="422" t="str">
        <f>+IF(M57&lt;&gt;"",IF($G$60="Sí",IF(M57-$G$68&gt;$G$63,0,$G$57*$G$62/$G$63),0),"")</f>
        <v/>
      </c>
      <c r="N62" s="422" t="str">
        <f t="shared" ref="N62:BN62" si="19">+IF(N57&lt;&gt;"",IF($G$60="Sí",IF(N57-$G$68&gt;$G$63,0,$G$57*$G$62/$G$63),0),"")</f>
        <v/>
      </c>
      <c r="O62" s="422" t="str">
        <f t="shared" si="19"/>
        <v/>
      </c>
      <c r="P62" s="422" t="str">
        <f t="shared" si="19"/>
        <v/>
      </c>
      <c r="Q62" s="422" t="str">
        <f t="shared" si="19"/>
        <v/>
      </c>
      <c r="R62" s="422" t="str">
        <f t="shared" si="19"/>
        <v/>
      </c>
      <c r="S62" s="422" t="str">
        <f t="shared" si="19"/>
        <v/>
      </c>
      <c r="T62" s="422" t="str">
        <f t="shared" si="19"/>
        <v/>
      </c>
      <c r="U62" s="422" t="str">
        <f t="shared" si="19"/>
        <v/>
      </c>
      <c r="V62" s="422" t="str">
        <f t="shared" si="19"/>
        <v/>
      </c>
      <c r="W62" s="422" t="str">
        <f t="shared" si="19"/>
        <v/>
      </c>
      <c r="X62" s="422" t="str">
        <f t="shared" si="19"/>
        <v/>
      </c>
      <c r="Y62" s="422" t="str">
        <f t="shared" si="19"/>
        <v/>
      </c>
      <c r="Z62" s="422" t="str">
        <f t="shared" si="19"/>
        <v/>
      </c>
      <c r="AA62" s="422" t="str">
        <f t="shared" si="19"/>
        <v/>
      </c>
      <c r="AB62" s="83" t="str">
        <f t="shared" si="19"/>
        <v/>
      </c>
      <c r="AC62" s="83" t="str">
        <f t="shared" si="19"/>
        <v/>
      </c>
      <c r="AD62" s="83" t="str">
        <f t="shared" si="19"/>
        <v/>
      </c>
      <c r="AE62" s="83" t="str">
        <f t="shared" si="19"/>
        <v/>
      </c>
      <c r="AF62" s="83" t="str">
        <f t="shared" si="19"/>
        <v/>
      </c>
      <c r="AG62" s="83" t="str">
        <f t="shared" si="19"/>
        <v/>
      </c>
      <c r="AH62" s="83" t="str">
        <f t="shared" si="19"/>
        <v/>
      </c>
      <c r="AI62" s="83" t="str">
        <f t="shared" si="19"/>
        <v/>
      </c>
      <c r="AJ62" s="83" t="str">
        <f t="shared" si="19"/>
        <v/>
      </c>
      <c r="AK62" s="83" t="str">
        <f t="shared" si="19"/>
        <v/>
      </c>
      <c r="AL62" s="83" t="str">
        <f t="shared" si="19"/>
        <v/>
      </c>
      <c r="AM62" s="83" t="str">
        <f t="shared" si="19"/>
        <v/>
      </c>
      <c r="AN62" s="83" t="str">
        <f t="shared" si="19"/>
        <v/>
      </c>
      <c r="AO62" s="83" t="str">
        <f t="shared" si="19"/>
        <v/>
      </c>
      <c r="AP62" s="83" t="str">
        <f t="shared" si="19"/>
        <v/>
      </c>
      <c r="AQ62" s="83" t="str">
        <f t="shared" si="19"/>
        <v/>
      </c>
      <c r="AR62" s="83" t="str">
        <f t="shared" si="19"/>
        <v/>
      </c>
      <c r="AS62" s="83" t="str">
        <f t="shared" si="19"/>
        <v/>
      </c>
      <c r="AT62" s="83" t="str">
        <f t="shared" si="19"/>
        <v/>
      </c>
      <c r="AU62" s="83" t="str">
        <f t="shared" si="19"/>
        <v/>
      </c>
      <c r="AV62" s="83" t="str">
        <f t="shared" si="19"/>
        <v/>
      </c>
      <c r="AW62" s="83" t="str">
        <f t="shared" si="19"/>
        <v/>
      </c>
      <c r="AX62" s="83" t="str">
        <f t="shared" si="19"/>
        <v/>
      </c>
      <c r="AY62" s="83" t="str">
        <f t="shared" si="19"/>
        <v/>
      </c>
      <c r="AZ62" s="83" t="str">
        <f t="shared" si="19"/>
        <v/>
      </c>
      <c r="BA62" s="83" t="str">
        <f t="shared" si="19"/>
        <v/>
      </c>
      <c r="BB62" s="83" t="str">
        <f t="shared" si="19"/>
        <v/>
      </c>
      <c r="BC62" s="83" t="str">
        <f t="shared" si="19"/>
        <v/>
      </c>
      <c r="BD62" s="83" t="str">
        <f t="shared" si="19"/>
        <v/>
      </c>
      <c r="BE62" s="83" t="str">
        <f t="shared" si="19"/>
        <v/>
      </c>
      <c r="BF62" s="83" t="str">
        <f t="shared" si="19"/>
        <v/>
      </c>
      <c r="BG62" s="83" t="str">
        <f t="shared" si="19"/>
        <v/>
      </c>
      <c r="BH62" s="83" t="str">
        <f t="shared" si="19"/>
        <v/>
      </c>
      <c r="BI62" s="83" t="str">
        <f t="shared" si="19"/>
        <v/>
      </c>
      <c r="BJ62" s="83" t="str">
        <f t="shared" si="19"/>
        <v/>
      </c>
      <c r="BK62" s="83" t="str">
        <f t="shared" si="19"/>
        <v/>
      </c>
      <c r="BL62" s="83" t="str">
        <f t="shared" si="19"/>
        <v/>
      </c>
      <c r="BM62" s="83" t="str">
        <f t="shared" si="19"/>
        <v/>
      </c>
      <c r="BN62" s="83" t="str">
        <f t="shared" si="19"/>
        <v/>
      </c>
    </row>
    <row r="63" spans="2:66" outlineLevel="1" x14ac:dyDescent="0.3">
      <c r="B63" s="194" t="s">
        <v>199</v>
      </c>
      <c r="F63" s="29" t="s">
        <v>159</v>
      </c>
      <c r="G63" s="356"/>
      <c r="J63" s="28" t="s">
        <v>200</v>
      </c>
      <c r="K63" s="29" t="s">
        <v>154</v>
      </c>
      <c r="L63" s="423"/>
      <c r="M63" s="422" t="str">
        <f t="shared" ref="M63:AR63" si="20">+IF(M57&lt;&gt;"",$G$64*$G$65*$G$69/(100*1000000),"")</f>
        <v/>
      </c>
      <c r="N63" s="422" t="str">
        <f t="shared" si="20"/>
        <v/>
      </c>
      <c r="O63" s="422" t="str">
        <f t="shared" si="20"/>
        <v/>
      </c>
      <c r="P63" s="422" t="str">
        <f t="shared" si="20"/>
        <v/>
      </c>
      <c r="Q63" s="422" t="str">
        <f t="shared" si="20"/>
        <v/>
      </c>
      <c r="R63" s="422" t="str">
        <f t="shared" si="20"/>
        <v/>
      </c>
      <c r="S63" s="422" t="str">
        <f t="shared" si="20"/>
        <v/>
      </c>
      <c r="T63" s="422" t="str">
        <f t="shared" si="20"/>
        <v/>
      </c>
      <c r="U63" s="422" t="str">
        <f t="shared" si="20"/>
        <v/>
      </c>
      <c r="V63" s="422" t="str">
        <f t="shared" si="20"/>
        <v/>
      </c>
      <c r="W63" s="422" t="str">
        <f t="shared" si="20"/>
        <v/>
      </c>
      <c r="X63" s="422" t="str">
        <f t="shared" si="20"/>
        <v/>
      </c>
      <c r="Y63" s="422" t="str">
        <f t="shared" si="20"/>
        <v/>
      </c>
      <c r="Z63" s="422" t="str">
        <f t="shared" si="20"/>
        <v/>
      </c>
      <c r="AA63" s="422" t="str">
        <f t="shared" si="20"/>
        <v/>
      </c>
      <c r="AB63" s="83" t="str">
        <f t="shared" si="20"/>
        <v/>
      </c>
      <c r="AC63" s="83" t="str">
        <f t="shared" si="20"/>
        <v/>
      </c>
      <c r="AD63" s="83" t="str">
        <f t="shared" si="20"/>
        <v/>
      </c>
      <c r="AE63" s="83" t="str">
        <f t="shared" si="20"/>
        <v/>
      </c>
      <c r="AF63" s="83" t="str">
        <f t="shared" si="20"/>
        <v/>
      </c>
      <c r="AG63" s="83" t="str">
        <f t="shared" si="20"/>
        <v/>
      </c>
      <c r="AH63" s="83" t="str">
        <f t="shared" si="20"/>
        <v/>
      </c>
      <c r="AI63" s="83" t="str">
        <f t="shared" si="20"/>
        <v/>
      </c>
      <c r="AJ63" s="83" t="str">
        <f t="shared" si="20"/>
        <v/>
      </c>
      <c r="AK63" s="83" t="str">
        <f t="shared" si="20"/>
        <v/>
      </c>
      <c r="AL63" s="83" t="str">
        <f t="shared" si="20"/>
        <v/>
      </c>
      <c r="AM63" s="83" t="str">
        <f t="shared" si="20"/>
        <v/>
      </c>
      <c r="AN63" s="83" t="str">
        <f t="shared" si="20"/>
        <v/>
      </c>
      <c r="AO63" s="83" t="str">
        <f t="shared" si="20"/>
        <v/>
      </c>
      <c r="AP63" s="83" t="str">
        <f t="shared" si="20"/>
        <v/>
      </c>
      <c r="AQ63" s="83" t="str">
        <f t="shared" si="20"/>
        <v/>
      </c>
      <c r="AR63" s="83" t="str">
        <f t="shared" si="20"/>
        <v/>
      </c>
      <c r="AS63" s="83" t="str">
        <f t="shared" ref="AS63:BN63" si="21">+IF(AS57&lt;&gt;"",$G$64*$G$65*$G$69/(100*1000000),"")</f>
        <v/>
      </c>
      <c r="AT63" s="83" t="str">
        <f t="shared" si="21"/>
        <v/>
      </c>
      <c r="AU63" s="83" t="str">
        <f t="shared" si="21"/>
        <v/>
      </c>
      <c r="AV63" s="83" t="str">
        <f t="shared" si="21"/>
        <v/>
      </c>
      <c r="AW63" s="83" t="str">
        <f t="shared" si="21"/>
        <v/>
      </c>
      <c r="AX63" s="83" t="str">
        <f t="shared" si="21"/>
        <v/>
      </c>
      <c r="AY63" s="83" t="str">
        <f t="shared" si="21"/>
        <v/>
      </c>
      <c r="AZ63" s="83" t="str">
        <f t="shared" si="21"/>
        <v/>
      </c>
      <c r="BA63" s="83" t="str">
        <f t="shared" si="21"/>
        <v/>
      </c>
      <c r="BB63" s="83" t="str">
        <f t="shared" si="21"/>
        <v/>
      </c>
      <c r="BC63" s="83" t="str">
        <f t="shared" si="21"/>
        <v/>
      </c>
      <c r="BD63" s="83" t="str">
        <f t="shared" si="21"/>
        <v/>
      </c>
      <c r="BE63" s="83" t="str">
        <f t="shared" si="21"/>
        <v/>
      </c>
      <c r="BF63" s="83" t="str">
        <f t="shared" si="21"/>
        <v/>
      </c>
      <c r="BG63" s="83" t="str">
        <f t="shared" si="21"/>
        <v/>
      </c>
      <c r="BH63" s="83" t="str">
        <f t="shared" si="21"/>
        <v/>
      </c>
      <c r="BI63" s="83" t="str">
        <f t="shared" si="21"/>
        <v/>
      </c>
      <c r="BJ63" s="83" t="str">
        <f t="shared" si="21"/>
        <v/>
      </c>
      <c r="BK63" s="83" t="str">
        <f t="shared" si="21"/>
        <v/>
      </c>
      <c r="BL63" s="83" t="str">
        <f t="shared" si="21"/>
        <v/>
      </c>
      <c r="BM63" s="83" t="str">
        <f t="shared" si="21"/>
        <v/>
      </c>
      <c r="BN63" s="83" t="str">
        <f t="shared" si="21"/>
        <v/>
      </c>
    </row>
    <row r="64" spans="2:66" outlineLevel="1" x14ac:dyDescent="0.3">
      <c r="B64" t="s">
        <v>201</v>
      </c>
      <c r="F64" s="29" t="s">
        <v>202</v>
      </c>
      <c r="G64" s="348"/>
      <c r="L64" s="426"/>
      <c r="M64" s="426"/>
      <c r="N64" s="426"/>
      <c r="O64" s="426"/>
      <c r="P64" s="426"/>
      <c r="Q64" s="426"/>
      <c r="R64" s="426"/>
      <c r="S64" s="426"/>
      <c r="T64" s="426"/>
      <c r="U64" s="426"/>
      <c r="V64" s="426"/>
      <c r="W64" s="426"/>
      <c r="X64" s="426"/>
      <c r="Y64" s="426"/>
      <c r="Z64" s="426"/>
      <c r="AA64" s="426"/>
    </row>
    <row r="65" spans="2:66" outlineLevel="1" x14ac:dyDescent="0.3">
      <c r="B65" t="s">
        <v>203</v>
      </c>
      <c r="F65" s="29" t="s">
        <v>204</v>
      </c>
      <c r="G65" s="348"/>
      <c r="J65" s="2" t="s">
        <v>205</v>
      </c>
      <c r="K65" s="29" t="s">
        <v>173</v>
      </c>
      <c r="L65" s="424"/>
      <c r="M65" s="425" t="str">
        <f t="shared" ref="M65:AR65" si="22">+IF(M57&lt;&gt;"",IFERROR($G$57*$G$58*$G$64/(2*$G$66*1000),0),"")</f>
        <v/>
      </c>
      <c r="N65" s="425" t="str">
        <f t="shared" si="22"/>
        <v/>
      </c>
      <c r="O65" s="425" t="str">
        <f t="shared" si="22"/>
        <v/>
      </c>
      <c r="P65" s="425" t="str">
        <f t="shared" si="22"/>
        <v/>
      </c>
      <c r="Q65" s="425" t="str">
        <f t="shared" si="22"/>
        <v/>
      </c>
      <c r="R65" s="425" t="str">
        <f t="shared" si="22"/>
        <v/>
      </c>
      <c r="S65" s="425" t="str">
        <f t="shared" si="22"/>
        <v/>
      </c>
      <c r="T65" s="425" t="str">
        <f t="shared" si="22"/>
        <v/>
      </c>
      <c r="U65" s="425" t="str">
        <f t="shared" si="22"/>
        <v/>
      </c>
      <c r="V65" s="425" t="str">
        <f t="shared" si="22"/>
        <v/>
      </c>
      <c r="W65" s="425" t="str">
        <f t="shared" si="22"/>
        <v/>
      </c>
      <c r="X65" s="425" t="str">
        <f t="shared" si="22"/>
        <v/>
      </c>
      <c r="Y65" s="425" t="str">
        <f t="shared" si="22"/>
        <v/>
      </c>
      <c r="Z65" s="425" t="str">
        <f t="shared" si="22"/>
        <v/>
      </c>
      <c r="AA65" s="425" t="str">
        <f t="shared" si="22"/>
        <v/>
      </c>
      <c r="AB65" s="34" t="str">
        <f t="shared" si="22"/>
        <v/>
      </c>
      <c r="AC65" s="34" t="str">
        <f t="shared" si="22"/>
        <v/>
      </c>
      <c r="AD65" s="34" t="str">
        <f t="shared" si="22"/>
        <v/>
      </c>
      <c r="AE65" s="34" t="str">
        <f t="shared" si="22"/>
        <v/>
      </c>
      <c r="AF65" s="34" t="str">
        <f t="shared" si="22"/>
        <v/>
      </c>
      <c r="AG65" s="34" t="str">
        <f t="shared" si="22"/>
        <v/>
      </c>
      <c r="AH65" s="34" t="str">
        <f t="shared" si="22"/>
        <v/>
      </c>
      <c r="AI65" s="34" t="str">
        <f t="shared" si="22"/>
        <v/>
      </c>
      <c r="AJ65" s="34" t="str">
        <f t="shared" si="22"/>
        <v/>
      </c>
      <c r="AK65" s="34" t="str">
        <f t="shared" si="22"/>
        <v/>
      </c>
      <c r="AL65" s="34" t="str">
        <f t="shared" si="22"/>
        <v/>
      </c>
      <c r="AM65" s="34" t="str">
        <f t="shared" si="22"/>
        <v/>
      </c>
      <c r="AN65" s="34" t="str">
        <f t="shared" si="22"/>
        <v/>
      </c>
      <c r="AO65" s="34" t="str">
        <f t="shared" si="22"/>
        <v/>
      </c>
      <c r="AP65" s="34" t="str">
        <f t="shared" si="22"/>
        <v/>
      </c>
      <c r="AQ65" s="34" t="str">
        <f t="shared" si="22"/>
        <v/>
      </c>
      <c r="AR65" s="34" t="str">
        <f t="shared" si="22"/>
        <v/>
      </c>
      <c r="AS65" s="34" t="str">
        <f t="shared" ref="AS65:BN65" si="23">+IF(AS57&lt;&gt;"",IFERROR($G$57*$G$58*$G$64/(2*$G$66*1000),0),"")</f>
        <v/>
      </c>
      <c r="AT65" s="34" t="str">
        <f t="shared" si="23"/>
        <v/>
      </c>
      <c r="AU65" s="34" t="str">
        <f t="shared" si="23"/>
        <v/>
      </c>
      <c r="AV65" s="34" t="str">
        <f t="shared" si="23"/>
        <v/>
      </c>
      <c r="AW65" s="34" t="str">
        <f t="shared" si="23"/>
        <v/>
      </c>
      <c r="AX65" s="34" t="str">
        <f t="shared" si="23"/>
        <v/>
      </c>
      <c r="AY65" s="34" t="str">
        <f t="shared" si="23"/>
        <v/>
      </c>
      <c r="AZ65" s="34" t="str">
        <f t="shared" si="23"/>
        <v/>
      </c>
      <c r="BA65" s="34" t="str">
        <f t="shared" si="23"/>
        <v/>
      </c>
      <c r="BB65" s="34" t="str">
        <f t="shared" si="23"/>
        <v/>
      </c>
      <c r="BC65" s="34" t="str">
        <f t="shared" si="23"/>
        <v/>
      </c>
      <c r="BD65" s="34" t="str">
        <f t="shared" si="23"/>
        <v/>
      </c>
      <c r="BE65" s="34" t="str">
        <f t="shared" si="23"/>
        <v/>
      </c>
      <c r="BF65" s="34" t="str">
        <f t="shared" si="23"/>
        <v/>
      </c>
      <c r="BG65" s="34" t="str">
        <f t="shared" si="23"/>
        <v/>
      </c>
      <c r="BH65" s="34" t="str">
        <f t="shared" si="23"/>
        <v/>
      </c>
      <c r="BI65" s="34" t="str">
        <f t="shared" si="23"/>
        <v/>
      </c>
      <c r="BJ65" s="34" t="str">
        <f t="shared" si="23"/>
        <v/>
      </c>
      <c r="BK65" s="34" t="str">
        <f t="shared" si="23"/>
        <v/>
      </c>
      <c r="BL65" s="34" t="str">
        <f t="shared" si="23"/>
        <v/>
      </c>
      <c r="BM65" s="34" t="str">
        <f t="shared" si="23"/>
        <v/>
      </c>
      <c r="BN65" s="34" t="str">
        <f t="shared" si="23"/>
        <v/>
      </c>
    </row>
    <row r="66" spans="2:66" outlineLevel="1" x14ac:dyDescent="0.3">
      <c r="B66" t="s">
        <v>206</v>
      </c>
      <c r="F66" s="29" t="s">
        <v>202</v>
      </c>
      <c r="G66" s="351"/>
      <c r="J66" s="2"/>
      <c r="K66" s="29"/>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row>
    <row r="67" spans="2:66" outlineLevel="1" x14ac:dyDescent="0.3">
      <c r="B67" t="s">
        <v>207</v>
      </c>
      <c r="F67" s="29" t="s">
        <v>148</v>
      </c>
      <c r="G67" s="352"/>
    </row>
    <row r="68" spans="2:66" outlineLevel="1" x14ac:dyDescent="0.3">
      <c r="B68" t="s">
        <v>174</v>
      </c>
      <c r="G68" s="349"/>
      <c r="J68" s="2"/>
      <c r="K68" s="29"/>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row>
    <row r="69" spans="2:66" outlineLevel="1" x14ac:dyDescent="0.3">
      <c r="B69" t="s">
        <v>208</v>
      </c>
      <c r="F69" s="29" t="s">
        <v>209</v>
      </c>
      <c r="G69" s="418">
        <f>+Referencias!D37</f>
        <v>1.2250000000000001</v>
      </c>
      <c r="J69" s="2"/>
      <c r="K69" s="29"/>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row>
    <row r="70" spans="2:66" outlineLevel="1" x14ac:dyDescent="0.3">
      <c r="B70" t="s">
        <v>175</v>
      </c>
      <c r="F70" s="29" t="s">
        <v>148</v>
      </c>
      <c r="G70" s="352"/>
      <c r="J70" s="192" t="s">
        <v>48</v>
      </c>
    </row>
    <row r="71" spans="2:66" outlineLevel="1" x14ac:dyDescent="0.3">
      <c r="J71" s="192" t="s">
        <v>51</v>
      </c>
      <c r="K71" s="29"/>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row>
    <row r="72" spans="2:66" outlineLevel="1" x14ac:dyDescent="0.3">
      <c r="B72" s="3" t="s">
        <v>182</v>
      </c>
      <c r="C72" s="4"/>
      <c r="D72" s="4"/>
      <c r="E72" s="4"/>
      <c r="F72" s="4"/>
      <c r="G72" s="4"/>
      <c r="J72" s="2"/>
      <c r="K72" s="29"/>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row>
    <row r="73" spans="2:66" outlineLevel="1" x14ac:dyDescent="0.3">
      <c r="J73" s="28"/>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row>
    <row r="74" spans="2:66" outlineLevel="1" x14ac:dyDescent="0.3">
      <c r="B74" t="s">
        <v>210</v>
      </c>
      <c r="F74" s="29" t="s">
        <v>142</v>
      </c>
      <c r="G74" s="418" t="str">
        <f>+IFERROR((L59+NPV(G70,M59:BN59))*1000000/(NPV(G70,M65:BN65)*1000),"--")</f>
        <v>--</v>
      </c>
      <c r="J74" s="28"/>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row>
    <row r="75" spans="2:66" outlineLevel="1" x14ac:dyDescent="0.3">
      <c r="J75" s="28"/>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row>
    <row r="76" spans="2:66" x14ac:dyDescent="0.3">
      <c r="J76" s="28"/>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row>
    <row r="77" spans="2:66" x14ac:dyDescent="0.3">
      <c r="B77" s="41" t="s">
        <v>211</v>
      </c>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row>
    <row r="78" spans="2:66" outlineLevel="1" x14ac:dyDescent="0.3"/>
    <row r="79" spans="2:66" outlineLevel="1" x14ac:dyDescent="0.3">
      <c r="B79" s="3" t="s">
        <v>151</v>
      </c>
      <c r="C79" s="4"/>
      <c r="D79" s="4"/>
      <c r="E79" s="4"/>
      <c r="F79" s="4"/>
      <c r="G79" s="4"/>
      <c r="J79" s="3" t="s">
        <v>152</v>
      </c>
      <c r="K79" s="3"/>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row>
    <row r="80" spans="2:66" outlineLevel="1" x14ac:dyDescent="0.3"/>
    <row r="81" spans="2:66" outlineLevel="1" x14ac:dyDescent="0.3">
      <c r="B81" t="s">
        <v>212</v>
      </c>
      <c r="F81" s="29" t="s">
        <v>213</v>
      </c>
      <c r="G81" s="348"/>
      <c r="J81" s="2"/>
      <c r="K81" s="1" t="s">
        <v>155</v>
      </c>
      <c r="L81" s="39">
        <f>+G86</f>
        <v>0</v>
      </c>
      <c r="M81" s="40" t="str">
        <f t="shared" ref="M81:AR81" si="24">+IF(L81="","",IF(L81+1-$G$86&gt;$G$84,"",L81+1))</f>
        <v/>
      </c>
      <c r="N81" s="40" t="str">
        <f t="shared" si="24"/>
        <v/>
      </c>
      <c r="O81" s="40" t="str">
        <f t="shared" si="24"/>
        <v/>
      </c>
      <c r="P81" s="40" t="str">
        <f t="shared" si="24"/>
        <v/>
      </c>
      <c r="Q81" s="40" t="str">
        <f t="shared" si="24"/>
        <v/>
      </c>
      <c r="R81" s="40" t="str">
        <f t="shared" si="24"/>
        <v/>
      </c>
      <c r="S81" s="40" t="str">
        <f t="shared" si="24"/>
        <v/>
      </c>
      <c r="T81" s="40" t="str">
        <f t="shared" si="24"/>
        <v/>
      </c>
      <c r="U81" s="40" t="str">
        <f t="shared" si="24"/>
        <v/>
      </c>
      <c r="V81" s="40" t="str">
        <f t="shared" si="24"/>
        <v/>
      </c>
      <c r="W81" s="40" t="str">
        <f t="shared" si="24"/>
        <v/>
      </c>
      <c r="X81" s="40" t="str">
        <f t="shared" si="24"/>
        <v/>
      </c>
      <c r="Y81" s="40" t="str">
        <f t="shared" si="24"/>
        <v/>
      </c>
      <c r="Z81" s="40" t="str">
        <f t="shared" si="24"/>
        <v/>
      </c>
      <c r="AA81" s="40" t="str">
        <f t="shared" si="24"/>
        <v/>
      </c>
      <c r="AB81" s="40" t="str">
        <f t="shared" si="24"/>
        <v/>
      </c>
      <c r="AC81" s="40" t="str">
        <f t="shared" si="24"/>
        <v/>
      </c>
      <c r="AD81" s="40" t="str">
        <f t="shared" si="24"/>
        <v/>
      </c>
      <c r="AE81" s="40" t="str">
        <f t="shared" si="24"/>
        <v/>
      </c>
      <c r="AF81" s="40" t="str">
        <f t="shared" si="24"/>
        <v/>
      </c>
      <c r="AG81" s="40" t="str">
        <f t="shared" si="24"/>
        <v/>
      </c>
      <c r="AH81" s="40" t="str">
        <f t="shared" si="24"/>
        <v/>
      </c>
      <c r="AI81" s="40" t="str">
        <f t="shared" si="24"/>
        <v/>
      </c>
      <c r="AJ81" s="40" t="str">
        <f t="shared" si="24"/>
        <v/>
      </c>
      <c r="AK81" s="40" t="str">
        <f t="shared" si="24"/>
        <v/>
      </c>
      <c r="AL81" s="40" t="str">
        <f t="shared" si="24"/>
        <v/>
      </c>
      <c r="AM81" s="40" t="str">
        <f t="shared" si="24"/>
        <v/>
      </c>
      <c r="AN81" s="40" t="str">
        <f t="shared" si="24"/>
        <v/>
      </c>
      <c r="AO81" s="40" t="str">
        <f t="shared" si="24"/>
        <v/>
      </c>
      <c r="AP81" s="40" t="str">
        <f t="shared" si="24"/>
        <v/>
      </c>
      <c r="AQ81" s="40" t="str">
        <f t="shared" si="24"/>
        <v/>
      </c>
      <c r="AR81" s="40" t="str">
        <f t="shared" si="24"/>
        <v/>
      </c>
      <c r="AS81" s="40" t="str">
        <f t="shared" ref="AS81:BN81" si="25">+IF(AR81="","",IF(AR81+1-$G$86&gt;$G$84,"",AR81+1))</f>
        <v/>
      </c>
      <c r="AT81" s="40" t="str">
        <f t="shared" si="25"/>
        <v/>
      </c>
      <c r="AU81" s="40" t="str">
        <f t="shared" si="25"/>
        <v/>
      </c>
      <c r="AV81" s="40" t="str">
        <f t="shared" si="25"/>
        <v/>
      </c>
      <c r="AW81" s="40" t="str">
        <f t="shared" si="25"/>
        <v/>
      </c>
      <c r="AX81" s="40" t="str">
        <f t="shared" si="25"/>
        <v/>
      </c>
      <c r="AY81" s="40" t="str">
        <f t="shared" si="25"/>
        <v/>
      </c>
      <c r="AZ81" s="40" t="str">
        <f t="shared" si="25"/>
        <v/>
      </c>
      <c r="BA81" s="40" t="str">
        <f t="shared" si="25"/>
        <v/>
      </c>
      <c r="BB81" s="40" t="str">
        <f t="shared" si="25"/>
        <v/>
      </c>
      <c r="BC81" s="40" t="str">
        <f t="shared" si="25"/>
        <v/>
      </c>
      <c r="BD81" s="40" t="str">
        <f t="shared" si="25"/>
        <v/>
      </c>
      <c r="BE81" s="40" t="str">
        <f t="shared" si="25"/>
        <v/>
      </c>
      <c r="BF81" s="40" t="str">
        <f t="shared" si="25"/>
        <v/>
      </c>
      <c r="BG81" s="40" t="str">
        <f t="shared" si="25"/>
        <v/>
      </c>
      <c r="BH81" s="40" t="str">
        <f t="shared" si="25"/>
        <v/>
      </c>
      <c r="BI81" s="40" t="str">
        <f t="shared" si="25"/>
        <v/>
      </c>
      <c r="BJ81" s="40" t="str">
        <f t="shared" si="25"/>
        <v/>
      </c>
      <c r="BK81" s="40" t="str">
        <f t="shared" si="25"/>
        <v/>
      </c>
      <c r="BL81" s="40" t="str">
        <f t="shared" si="25"/>
        <v/>
      </c>
      <c r="BM81" s="40" t="str">
        <f t="shared" si="25"/>
        <v/>
      </c>
      <c r="BN81" s="40" t="str">
        <f t="shared" si="25"/>
        <v/>
      </c>
    </row>
    <row r="82" spans="2:66" outlineLevel="1" x14ac:dyDescent="0.3">
      <c r="B82" t="s">
        <v>214</v>
      </c>
      <c r="F82" s="29" t="s">
        <v>202</v>
      </c>
      <c r="G82" s="351"/>
    </row>
    <row r="83" spans="2:66" outlineLevel="1" x14ac:dyDescent="0.3">
      <c r="B83" t="s">
        <v>215</v>
      </c>
      <c r="F83" s="29" t="s">
        <v>148</v>
      </c>
      <c r="G83" s="352"/>
      <c r="J83" s="3" t="s">
        <v>160</v>
      </c>
      <c r="K83" s="35" t="s">
        <v>154</v>
      </c>
      <c r="L83" s="428">
        <f t="shared" ref="L83:AQ83" si="26">+IF(L81&lt;&gt;"",L84+L85,"")</f>
        <v>0</v>
      </c>
      <c r="M83" s="428" t="str">
        <f t="shared" si="26"/>
        <v/>
      </c>
      <c r="N83" s="428" t="str">
        <f t="shared" si="26"/>
        <v/>
      </c>
      <c r="O83" s="428" t="str">
        <f t="shared" si="26"/>
        <v/>
      </c>
      <c r="P83" s="428" t="str">
        <f t="shared" si="26"/>
        <v/>
      </c>
      <c r="Q83" s="428" t="str">
        <f t="shared" si="26"/>
        <v/>
      </c>
      <c r="R83" s="428" t="str">
        <f t="shared" si="26"/>
        <v/>
      </c>
      <c r="S83" s="428" t="str">
        <f t="shared" si="26"/>
        <v/>
      </c>
      <c r="T83" s="428" t="str">
        <f t="shared" si="26"/>
        <v/>
      </c>
      <c r="U83" s="428" t="str">
        <f t="shared" si="26"/>
        <v/>
      </c>
      <c r="V83" s="428" t="str">
        <f t="shared" si="26"/>
        <v/>
      </c>
      <c r="W83" s="428" t="str">
        <f t="shared" si="26"/>
        <v/>
      </c>
      <c r="X83" s="428" t="str">
        <f t="shared" si="26"/>
        <v/>
      </c>
      <c r="Y83" s="428" t="str">
        <f t="shared" si="26"/>
        <v/>
      </c>
      <c r="Z83" s="428" t="str">
        <f t="shared" si="26"/>
        <v/>
      </c>
      <c r="AA83" s="428" t="str">
        <f t="shared" si="26"/>
        <v/>
      </c>
      <c r="AB83" s="428" t="str">
        <f t="shared" si="26"/>
        <v/>
      </c>
      <c r="AC83" s="428" t="str">
        <f t="shared" si="26"/>
        <v/>
      </c>
      <c r="AD83" s="428" t="str">
        <f t="shared" si="26"/>
        <v/>
      </c>
      <c r="AE83" s="428" t="str">
        <f t="shared" si="26"/>
        <v/>
      </c>
      <c r="AF83" s="428" t="str">
        <f t="shared" si="26"/>
        <v/>
      </c>
      <c r="AG83" s="87" t="str">
        <f t="shared" si="26"/>
        <v/>
      </c>
      <c r="AH83" s="87" t="str">
        <f t="shared" si="26"/>
        <v/>
      </c>
      <c r="AI83" s="87" t="str">
        <f t="shared" si="26"/>
        <v/>
      </c>
      <c r="AJ83" s="87" t="str">
        <f t="shared" si="26"/>
        <v/>
      </c>
      <c r="AK83" s="87" t="str">
        <f t="shared" si="26"/>
        <v/>
      </c>
      <c r="AL83" s="87" t="str">
        <f t="shared" si="26"/>
        <v/>
      </c>
      <c r="AM83" s="87" t="str">
        <f t="shared" si="26"/>
        <v/>
      </c>
      <c r="AN83" s="88" t="str">
        <f t="shared" si="26"/>
        <v/>
      </c>
      <c r="AO83" s="88" t="str">
        <f t="shared" si="26"/>
        <v/>
      </c>
      <c r="AP83" s="88" t="str">
        <f t="shared" si="26"/>
        <v/>
      </c>
      <c r="AQ83" s="88" t="str">
        <f t="shared" si="26"/>
        <v/>
      </c>
      <c r="AR83" s="88" t="str">
        <f t="shared" ref="AR83:BN83" si="27">+IF(AR81&lt;&gt;"",AR84+AR85,"")</f>
        <v/>
      </c>
      <c r="AS83" s="88" t="str">
        <f t="shared" si="27"/>
        <v/>
      </c>
      <c r="AT83" s="88" t="str">
        <f t="shared" si="27"/>
        <v/>
      </c>
      <c r="AU83" s="88" t="str">
        <f t="shared" si="27"/>
        <v/>
      </c>
      <c r="AV83" s="88" t="str">
        <f t="shared" si="27"/>
        <v/>
      </c>
      <c r="AW83" s="88" t="str">
        <f t="shared" si="27"/>
        <v/>
      </c>
      <c r="AX83" s="88" t="str">
        <f t="shared" si="27"/>
        <v/>
      </c>
      <c r="AY83" s="88" t="str">
        <f t="shared" si="27"/>
        <v/>
      </c>
      <c r="AZ83" s="88" t="str">
        <f t="shared" si="27"/>
        <v/>
      </c>
      <c r="BA83" s="88" t="str">
        <f t="shared" si="27"/>
        <v/>
      </c>
      <c r="BB83" s="88" t="str">
        <f t="shared" si="27"/>
        <v/>
      </c>
      <c r="BC83" s="88" t="str">
        <f t="shared" si="27"/>
        <v/>
      </c>
      <c r="BD83" s="88" t="str">
        <f t="shared" si="27"/>
        <v/>
      </c>
      <c r="BE83" s="88" t="str">
        <f t="shared" si="27"/>
        <v/>
      </c>
      <c r="BF83" s="88" t="str">
        <f t="shared" si="27"/>
        <v/>
      </c>
      <c r="BG83" s="88" t="str">
        <f t="shared" si="27"/>
        <v/>
      </c>
      <c r="BH83" s="88" t="str">
        <f t="shared" si="27"/>
        <v/>
      </c>
      <c r="BI83" s="88" t="str">
        <f t="shared" si="27"/>
        <v/>
      </c>
      <c r="BJ83" s="88" t="str">
        <f t="shared" si="27"/>
        <v/>
      </c>
      <c r="BK83" s="88" t="str">
        <f t="shared" si="27"/>
        <v/>
      </c>
      <c r="BL83" s="88" t="str">
        <f t="shared" si="27"/>
        <v/>
      </c>
      <c r="BM83" s="88" t="str">
        <f t="shared" si="27"/>
        <v/>
      </c>
      <c r="BN83" s="88" t="str">
        <f t="shared" si="27"/>
        <v/>
      </c>
    </row>
    <row r="84" spans="2:66" outlineLevel="1" x14ac:dyDescent="0.3">
      <c r="B84" t="s">
        <v>216</v>
      </c>
      <c r="F84" s="29" t="s">
        <v>159</v>
      </c>
      <c r="G84" s="349"/>
      <c r="J84" s="28" t="s">
        <v>162</v>
      </c>
      <c r="K84" s="29" t="s">
        <v>154</v>
      </c>
      <c r="L84" s="429">
        <f>+IF(L81&lt;&gt;"",G81*G82,"")</f>
        <v>0</v>
      </c>
      <c r="M84" s="430"/>
      <c r="N84" s="430"/>
      <c r="O84" s="430"/>
      <c r="P84" s="430"/>
      <c r="Q84" s="430"/>
      <c r="R84" s="430"/>
      <c r="S84" s="430"/>
      <c r="T84" s="430"/>
      <c r="U84" s="430"/>
      <c r="V84" s="430"/>
      <c r="W84" s="430"/>
      <c r="X84" s="430"/>
      <c r="Y84" s="430"/>
      <c r="Z84" s="430"/>
      <c r="AA84" s="430"/>
      <c r="AB84" s="430"/>
      <c r="AC84" s="430"/>
      <c r="AD84" s="430"/>
      <c r="AE84" s="430"/>
      <c r="AF84" s="43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row>
    <row r="85" spans="2:66" outlineLevel="1" x14ac:dyDescent="0.3">
      <c r="B85" t="s">
        <v>217</v>
      </c>
      <c r="F85" s="29" t="s">
        <v>218</v>
      </c>
      <c r="G85" s="349"/>
      <c r="J85" s="28" t="s">
        <v>165</v>
      </c>
      <c r="K85" s="29" t="s">
        <v>154</v>
      </c>
      <c r="L85" s="430"/>
      <c r="M85" s="429" t="str">
        <f t="shared" ref="M85:AR85" si="28">+IF(M81&lt;&gt;"",$G$83*$L$84,"")</f>
        <v/>
      </c>
      <c r="N85" s="429" t="str">
        <f t="shared" si="28"/>
        <v/>
      </c>
      <c r="O85" s="429" t="str">
        <f t="shared" si="28"/>
        <v/>
      </c>
      <c r="P85" s="429" t="str">
        <f t="shared" si="28"/>
        <v/>
      </c>
      <c r="Q85" s="429" t="str">
        <f t="shared" si="28"/>
        <v/>
      </c>
      <c r="R85" s="429" t="str">
        <f t="shared" si="28"/>
        <v/>
      </c>
      <c r="S85" s="429" t="str">
        <f t="shared" si="28"/>
        <v/>
      </c>
      <c r="T85" s="429" t="str">
        <f t="shared" si="28"/>
        <v/>
      </c>
      <c r="U85" s="429" t="str">
        <f t="shared" si="28"/>
        <v/>
      </c>
      <c r="V85" s="429" t="str">
        <f t="shared" si="28"/>
        <v/>
      </c>
      <c r="W85" s="429" t="str">
        <f t="shared" si="28"/>
        <v/>
      </c>
      <c r="X85" s="429" t="str">
        <f t="shared" si="28"/>
        <v/>
      </c>
      <c r="Y85" s="429" t="str">
        <f t="shared" si="28"/>
        <v/>
      </c>
      <c r="Z85" s="429" t="str">
        <f t="shared" si="28"/>
        <v/>
      </c>
      <c r="AA85" s="429" t="str">
        <f t="shared" si="28"/>
        <v/>
      </c>
      <c r="AB85" s="429" t="str">
        <f t="shared" si="28"/>
        <v/>
      </c>
      <c r="AC85" s="429" t="str">
        <f t="shared" si="28"/>
        <v/>
      </c>
      <c r="AD85" s="429" t="str">
        <f t="shared" si="28"/>
        <v/>
      </c>
      <c r="AE85" s="429" t="str">
        <f t="shared" si="28"/>
        <v/>
      </c>
      <c r="AF85" s="429" t="str">
        <f t="shared" si="28"/>
        <v/>
      </c>
      <c r="AG85" s="89" t="str">
        <f t="shared" si="28"/>
        <v/>
      </c>
      <c r="AH85" s="89" t="str">
        <f t="shared" si="28"/>
        <v/>
      </c>
      <c r="AI85" s="89" t="str">
        <f t="shared" si="28"/>
        <v/>
      </c>
      <c r="AJ85" s="89" t="str">
        <f t="shared" si="28"/>
        <v/>
      </c>
      <c r="AK85" s="89" t="str">
        <f t="shared" si="28"/>
        <v/>
      </c>
      <c r="AL85" s="89" t="str">
        <f t="shared" si="28"/>
        <v/>
      </c>
      <c r="AM85" s="89" t="str">
        <f t="shared" si="28"/>
        <v/>
      </c>
      <c r="AN85" s="89" t="str">
        <f t="shared" si="28"/>
        <v/>
      </c>
      <c r="AO85" s="89" t="str">
        <f t="shared" si="28"/>
        <v/>
      </c>
      <c r="AP85" s="89" t="str">
        <f t="shared" si="28"/>
        <v/>
      </c>
      <c r="AQ85" s="89" t="str">
        <f t="shared" si="28"/>
        <v/>
      </c>
      <c r="AR85" s="89" t="str">
        <f t="shared" si="28"/>
        <v/>
      </c>
      <c r="AS85" s="89" t="str">
        <f t="shared" ref="AS85:BN85" si="29">+IF(AS81&lt;&gt;"",$G$83*$L$84,"")</f>
        <v/>
      </c>
      <c r="AT85" s="89" t="str">
        <f t="shared" si="29"/>
        <v/>
      </c>
      <c r="AU85" s="89" t="str">
        <f t="shared" si="29"/>
        <v/>
      </c>
      <c r="AV85" s="89" t="str">
        <f t="shared" si="29"/>
        <v/>
      </c>
      <c r="AW85" s="89" t="str">
        <f t="shared" si="29"/>
        <v/>
      </c>
      <c r="AX85" s="89" t="str">
        <f t="shared" si="29"/>
        <v/>
      </c>
      <c r="AY85" s="89" t="str">
        <f t="shared" si="29"/>
        <v/>
      </c>
      <c r="AZ85" s="89" t="str">
        <f t="shared" si="29"/>
        <v/>
      </c>
      <c r="BA85" s="89" t="str">
        <f t="shared" si="29"/>
        <v/>
      </c>
      <c r="BB85" s="89" t="str">
        <f t="shared" si="29"/>
        <v/>
      </c>
      <c r="BC85" s="89" t="str">
        <f t="shared" si="29"/>
        <v/>
      </c>
      <c r="BD85" s="89" t="str">
        <f t="shared" si="29"/>
        <v/>
      </c>
      <c r="BE85" s="89" t="str">
        <f t="shared" si="29"/>
        <v/>
      </c>
      <c r="BF85" s="89" t="str">
        <f t="shared" si="29"/>
        <v/>
      </c>
      <c r="BG85" s="89" t="str">
        <f t="shared" si="29"/>
        <v/>
      </c>
      <c r="BH85" s="89" t="str">
        <f t="shared" si="29"/>
        <v/>
      </c>
      <c r="BI85" s="89" t="str">
        <f t="shared" si="29"/>
        <v/>
      </c>
      <c r="BJ85" s="89" t="str">
        <f t="shared" si="29"/>
        <v/>
      </c>
      <c r="BK85" s="89" t="str">
        <f t="shared" si="29"/>
        <v/>
      </c>
      <c r="BL85" s="89" t="str">
        <f t="shared" si="29"/>
        <v/>
      </c>
      <c r="BM85" s="89" t="str">
        <f t="shared" si="29"/>
        <v/>
      </c>
      <c r="BN85" s="89" t="str">
        <f t="shared" si="29"/>
        <v/>
      </c>
    </row>
    <row r="86" spans="2:66" outlineLevel="1" x14ac:dyDescent="0.3">
      <c r="B86" t="s">
        <v>174</v>
      </c>
      <c r="G86" s="349"/>
      <c r="L86" s="430"/>
      <c r="M86" s="430"/>
      <c r="N86" s="430"/>
      <c r="O86" s="430"/>
      <c r="P86" s="430"/>
      <c r="Q86" s="430"/>
      <c r="R86" s="430"/>
      <c r="S86" s="430"/>
      <c r="T86" s="430"/>
      <c r="U86" s="430"/>
      <c r="V86" s="430"/>
      <c r="W86" s="430"/>
      <c r="X86" s="430"/>
      <c r="Y86" s="430"/>
      <c r="Z86" s="430"/>
      <c r="AA86" s="430"/>
      <c r="AB86" s="430"/>
      <c r="AC86" s="430"/>
      <c r="AD86" s="430"/>
      <c r="AE86" s="430"/>
      <c r="AF86" s="43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row>
    <row r="87" spans="2:66" outlineLevel="1" x14ac:dyDescent="0.3">
      <c r="B87" t="s">
        <v>175</v>
      </c>
      <c r="F87" s="29" t="s">
        <v>148</v>
      </c>
      <c r="G87" s="352"/>
      <c r="J87" s="2" t="s">
        <v>219</v>
      </c>
      <c r="K87" s="29" t="s">
        <v>173</v>
      </c>
      <c r="L87" s="431"/>
      <c r="M87" s="425" t="str">
        <f t="shared" ref="M87:AR87" si="30">+IF(M81&lt;&gt;"",$G$85*1000000*$G$88/1000,"")</f>
        <v/>
      </c>
      <c r="N87" s="425" t="str">
        <f t="shared" si="30"/>
        <v/>
      </c>
      <c r="O87" s="425" t="str">
        <f t="shared" si="30"/>
        <v/>
      </c>
      <c r="P87" s="425" t="str">
        <f t="shared" si="30"/>
        <v/>
      </c>
      <c r="Q87" s="425" t="str">
        <f t="shared" si="30"/>
        <v/>
      </c>
      <c r="R87" s="425" t="str">
        <f t="shared" si="30"/>
        <v/>
      </c>
      <c r="S87" s="425" t="str">
        <f t="shared" si="30"/>
        <v/>
      </c>
      <c r="T87" s="425" t="str">
        <f t="shared" si="30"/>
        <v/>
      </c>
      <c r="U87" s="425" t="str">
        <f t="shared" si="30"/>
        <v/>
      </c>
      <c r="V87" s="425" t="str">
        <f t="shared" si="30"/>
        <v/>
      </c>
      <c r="W87" s="425" t="str">
        <f t="shared" si="30"/>
        <v/>
      </c>
      <c r="X87" s="425" t="str">
        <f t="shared" si="30"/>
        <v/>
      </c>
      <c r="Y87" s="425" t="str">
        <f t="shared" si="30"/>
        <v/>
      </c>
      <c r="Z87" s="425" t="str">
        <f t="shared" si="30"/>
        <v/>
      </c>
      <c r="AA87" s="425" t="str">
        <f t="shared" si="30"/>
        <v/>
      </c>
      <c r="AB87" s="425" t="str">
        <f t="shared" si="30"/>
        <v/>
      </c>
      <c r="AC87" s="425" t="str">
        <f t="shared" si="30"/>
        <v/>
      </c>
      <c r="AD87" s="425" t="str">
        <f t="shared" si="30"/>
        <v/>
      </c>
      <c r="AE87" s="425" t="str">
        <f t="shared" si="30"/>
        <v/>
      </c>
      <c r="AF87" s="425" t="str">
        <f t="shared" si="30"/>
        <v/>
      </c>
      <c r="AG87" s="34" t="str">
        <f t="shared" si="30"/>
        <v/>
      </c>
      <c r="AH87" s="34" t="str">
        <f t="shared" si="30"/>
        <v/>
      </c>
      <c r="AI87" s="34" t="str">
        <f t="shared" si="30"/>
        <v/>
      </c>
      <c r="AJ87" s="34" t="str">
        <f t="shared" si="30"/>
        <v/>
      </c>
      <c r="AK87" s="34" t="str">
        <f t="shared" si="30"/>
        <v/>
      </c>
      <c r="AL87" s="34" t="str">
        <f t="shared" si="30"/>
        <v/>
      </c>
      <c r="AM87" s="34" t="str">
        <f t="shared" si="30"/>
        <v/>
      </c>
      <c r="AN87" s="34" t="str">
        <f t="shared" si="30"/>
        <v/>
      </c>
      <c r="AO87" s="34" t="str">
        <f t="shared" si="30"/>
        <v/>
      </c>
      <c r="AP87" s="34" t="str">
        <f t="shared" si="30"/>
        <v/>
      </c>
      <c r="AQ87" s="34" t="str">
        <f t="shared" si="30"/>
        <v/>
      </c>
      <c r="AR87" s="34" t="str">
        <f t="shared" si="30"/>
        <v/>
      </c>
      <c r="AS87" s="34" t="str">
        <f t="shared" ref="AS87:BN87" si="31">+IF(AS81&lt;&gt;"",$G$85*1000000*$G$88/1000,"")</f>
        <v/>
      </c>
      <c r="AT87" s="34" t="str">
        <f t="shared" si="31"/>
        <v/>
      </c>
      <c r="AU87" s="34" t="str">
        <f t="shared" si="31"/>
        <v/>
      </c>
      <c r="AV87" s="34" t="str">
        <f t="shared" si="31"/>
        <v/>
      </c>
      <c r="AW87" s="34" t="str">
        <f t="shared" si="31"/>
        <v/>
      </c>
      <c r="AX87" s="34" t="str">
        <f t="shared" si="31"/>
        <v/>
      </c>
      <c r="AY87" s="34" t="str">
        <f t="shared" si="31"/>
        <v/>
      </c>
      <c r="AZ87" s="34" t="str">
        <f t="shared" si="31"/>
        <v/>
      </c>
      <c r="BA87" s="34" t="str">
        <f t="shared" si="31"/>
        <v/>
      </c>
      <c r="BB87" s="34" t="str">
        <f t="shared" si="31"/>
        <v/>
      </c>
      <c r="BC87" s="34" t="str">
        <f t="shared" si="31"/>
        <v/>
      </c>
      <c r="BD87" s="34" t="str">
        <f t="shared" si="31"/>
        <v/>
      </c>
      <c r="BE87" s="34" t="str">
        <f t="shared" si="31"/>
        <v/>
      </c>
      <c r="BF87" s="34" t="str">
        <f t="shared" si="31"/>
        <v/>
      </c>
      <c r="BG87" s="34" t="str">
        <f t="shared" si="31"/>
        <v/>
      </c>
      <c r="BH87" s="34" t="str">
        <f t="shared" si="31"/>
        <v/>
      </c>
      <c r="BI87" s="34" t="str">
        <f t="shared" si="31"/>
        <v/>
      </c>
      <c r="BJ87" s="34" t="str">
        <f t="shared" si="31"/>
        <v/>
      </c>
      <c r="BK87" s="34" t="str">
        <f t="shared" si="31"/>
        <v/>
      </c>
      <c r="BL87" s="34" t="str">
        <f t="shared" si="31"/>
        <v/>
      </c>
      <c r="BM87" s="34" t="str">
        <f t="shared" si="31"/>
        <v/>
      </c>
      <c r="BN87" s="34" t="str">
        <f t="shared" si="31"/>
        <v/>
      </c>
    </row>
    <row r="88" spans="2:66" outlineLevel="1" x14ac:dyDescent="0.3">
      <c r="B88" t="s">
        <v>178</v>
      </c>
      <c r="C88" s="2"/>
      <c r="D88" s="2"/>
      <c r="E88" s="2"/>
      <c r="F88" s="29" t="s">
        <v>179</v>
      </c>
      <c r="G88" s="419">
        <f>+(1/(33.3))</f>
        <v>3.0030030030030033E-2</v>
      </c>
      <c r="K88" s="29"/>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row>
    <row r="89" spans="2:66" outlineLevel="1" x14ac:dyDescent="0.3"/>
    <row r="90" spans="2:66" outlineLevel="1" x14ac:dyDescent="0.3">
      <c r="B90" s="3" t="s">
        <v>182</v>
      </c>
      <c r="C90" s="4"/>
      <c r="D90" s="4"/>
      <c r="E90" s="4"/>
      <c r="F90" s="4"/>
      <c r="G90" s="4"/>
      <c r="J90" s="2"/>
      <c r="K90" s="29"/>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row>
    <row r="91" spans="2:66" outlineLevel="1" x14ac:dyDescent="0.3"/>
    <row r="92" spans="2:66" outlineLevel="1" x14ac:dyDescent="0.3">
      <c r="B92" t="s">
        <v>220</v>
      </c>
      <c r="F92" s="29" t="s">
        <v>142</v>
      </c>
      <c r="G92" s="418" t="str">
        <f>+IFERROR((L83+NPV(G87,M83:BN83))*1000000/(NPV(G87,M87:BN87)*1000),"--")</f>
        <v>--</v>
      </c>
      <c r="J92" s="2"/>
      <c r="K92" s="29"/>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row>
    <row r="93" spans="2:66" outlineLevel="1" x14ac:dyDescent="0.3"/>
    <row r="94" spans="2:66" x14ac:dyDescent="0.3">
      <c r="J94" s="2"/>
      <c r="K94" s="29"/>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row>
    <row r="95" spans="2:66" x14ac:dyDescent="0.3">
      <c r="B95" s="41" t="s">
        <v>221</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row>
    <row r="96" spans="2:66" outlineLevel="1" x14ac:dyDescent="0.3"/>
    <row r="97" spans="2:66" outlineLevel="1" x14ac:dyDescent="0.3">
      <c r="B97" s="3" t="s">
        <v>151</v>
      </c>
      <c r="C97" s="4"/>
      <c r="D97" s="4"/>
      <c r="E97" s="4"/>
      <c r="F97" s="4"/>
      <c r="G97" s="4"/>
      <c r="J97" s="3" t="s">
        <v>152</v>
      </c>
      <c r="K97" s="3"/>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row>
    <row r="98" spans="2:66" outlineLevel="1" x14ac:dyDescent="0.3"/>
    <row r="99" spans="2:66" outlineLevel="1" x14ac:dyDescent="0.3">
      <c r="B99" t="s">
        <v>222</v>
      </c>
      <c r="F99" s="29" t="s">
        <v>223</v>
      </c>
      <c r="G99" s="353"/>
      <c r="J99" s="2"/>
      <c r="K99" s="1" t="s">
        <v>155</v>
      </c>
      <c r="L99" s="39">
        <f>+G106</f>
        <v>0</v>
      </c>
      <c r="M99" s="40" t="str">
        <f t="shared" ref="M99:AR99" si="32">+IF(L99="","",IF(L99+1-$G$106&gt;$G$102,"",L99+1))</f>
        <v/>
      </c>
      <c r="N99" s="40" t="str">
        <f t="shared" si="32"/>
        <v/>
      </c>
      <c r="O99" s="40" t="str">
        <f t="shared" si="32"/>
        <v/>
      </c>
      <c r="P99" s="40" t="str">
        <f t="shared" si="32"/>
        <v/>
      </c>
      <c r="Q99" s="40" t="str">
        <f t="shared" si="32"/>
        <v/>
      </c>
      <c r="R99" s="40" t="str">
        <f t="shared" si="32"/>
        <v/>
      </c>
      <c r="S99" s="40" t="str">
        <f t="shared" si="32"/>
        <v/>
      </c>
      <c r="T99" s="40" t="str">
        <f t="shared" si="32"/>
        <v/>
      </c>
      <c r="U99" s="40" t="str">
        <f t="shared" si="32"/>
        <v/>
      </c>
      <c r="V99" s="40" t="str">
        <f t="shared" si="32"/>
        <v/>
      </c>
      <c r="W99" s="40" t="str">
        <f t="shared" si="32"/>
        <v/>
      </c>
      <c r="X99" s="40" t="str">
        <f t="shared" si="32"/>
        <v/>
      </c>
      <c r="Y99" s="40" t="str">
        <f t="shared" si="32"/>
        <v/>
      </c>
      <c r="Z99" s="40" t="str">
        <f t="shared" si="32"/>
        <v/>
      </c>
      <c r="AA99" s="40" t="str">
        <f t="shared" si="32"/>
        <v/>
      </c>
      <c r="AB99" s="40" t="str">
        <f t="shared" si="32"/>
        <v/>
      </c>
      <c r="AC99" s="40" t="str">
        <f t="shared" si="32"/>
        <v/>
      </c>
      <c r="AD99" s="40" t="str">
        <f t="shared" si="32"/>
        <v/>
      </c>
      <c r="AE99" s="40" t="str">
        <f t="shared" si="32"/>
        <v/>
      </c>
      <c r="AF99" s="40" t="str">
        <f t="shared" si="32"/>
        <v/>
      </c>
      <c r="AG99" s="40" t="str">
        <f t="shared" si="32"/>
        <v/>
      </c>
      <c r="AH99" s="40" t="str">
        <f t="shared" si="32"/>
        <v/>
      </c>
      <c r="AI99" s="40" t="str">
        <f t="shared" si="32"/>
        <v/>
      </c>
      <c r="AJ99" s="40" t="str">
        <f t="shared" si="32"/>
        <v/>
      </c>
      <c r="AK99" s="40" t="str">
        <f t="shared" si="32"/>
        <v/>
      </c>
      <c r="AL99" s="40" t="str">
        <f t="shared" si="32"/>
        <v/>
      </c>
      <c r="AM99" s="40" t="str">
        <f t="shared" si="32"/>
        <v/>
      </c>
      <c r="AN99" s="40" t="str">
        <f t="shared" si="32"/>
        <v/>
      </c>
      <c r="AO99" s="40" t="str">
        <f t="shared" si="32"/>
        <v/>
      </c>
      <c r="AP99" s="40" t="str">
        <f t="shared" si="32"/>
        <v/>
      </c>
      <c r="AQ99" s="40" t="str">
        <f t="shared" si="32"/>
        <v/>
      </c>
      <c r="AR99" s="40" t="str">
        <f t="shared" si="32"/>
        <v/>
      </c>
      <c r="AS99" s="40" t="str">
        <f t="shared" ref="AS99:BN99" si="33">+IF(AR99="","",IF(AR99+1-$G$106&gt;$G$102,"",AR99+1))</f>
        <v/>
      </c>
      <c r="AT99" s="40" t="str">
        <f t="shared" si="33"/>
        <v/>
      </c>
      <c r="AU99" s="40" t="str">
        <f t="shared" si="33"/>
        <v/>
      </c>
      <c r="AV99" s="40" t="str">
        <f t="shared" si="33"/>
        <v/>
      </c>
      <c r="AW99" s="40" t="str">
        <f t="shared" si="33"/>
        <v/>
      </c>
      <c r="AX99" s="40" t="str">
        <f t="shared" si="33"/>
        <v/>
      </c>
      <c r="AY99" s="40" t="str">
        <f t="shared" si="33"/>
        <v/>
      </c>
      <c r="AZ99" s="40" t="str">
        <f t="shared" si="33"/>
        <v/>
      </c>
      <c r="BA99" s="40" t="str">
        <f t="shared" si="33"/>
        <v/>
      </c>
      <c r="BB99" s="40" t="str">
        <f t="shared" si="33"/>
        <v/>
      </c>
      <c r="BC99" s="40" t="str">
        <f t="shared" si="33"/>
        <v/>
      </c>
      <c r="BD99" s="40" t="str">
        <f t="shared" si="33"/>
        <v/>
      </c>
      <c r="BE99" s="40" t="str">
        <f t="shared" si="33"/>
        <v/>
      </c>
      <c r="BF99" s="40" t="str">
        <f t="shared" si="33"/>
        <v/>
      </c>
      <c r="BG99" s="40" t="str">
        <f t="shared" si="33"/>
        <v/>
      </c>
      <c r="BH99" s="40" t="str">
        <f t="shared" si="33"/>
        <v/>
      </c>
      <c r="BI99" s="40" t="str">
        <f t="shared" si="33"/>
        <v/>
      </c>
      <c r="BJ99" s="40" t="str">
        <f t="shared" si="33"/>
        <v/>
      </c>
      <c r="BK99" s="40" t="str">
        <f t="shared" si="33"/>
        <v/>
      </c>
      <c r="BL99" s="40" t="str">
        <f t="shared" si="33"/>
        <v/>
      </c>
      <c r="BM99" s="40" t="str">
        <f t="shared" si="33"/>
        <v/>
      </c>
      <c r="BN99" s="40" t="str">
        <f t="shared" si="33"/>
        <v/>
      </c>
    </row>
    <row r="100" spans="2:66" outlineLevel="1" x14ac:dyDescent="0.3">
      <c r="B100" t="s">
        <v>224</v>
      </c>
      <c r="F100" s="29" t="s">
        <v>225</v>
      </c>
      <c r="G100" s="351"/>
    </row>
    <row r="101" spans="2:66" outlineLevel="1" x14ac:dyDescent="0.3">
      <c r="B101" t="s">
        <v>215</v>
      </c>
      <c r="F101" s="29" t="s">
        <v>148</v>
      </c>
      <c r="G101" s="352"/>
      <c r="J101" s="3" t="s">
        <v>160</v>
      </c>
      <c r="K101" s="35" t="s">
        <v>154</v>
      </c>
      <c r="L101" s="432">
        <f>+IF(L99&lt;&gt;"",L102+L103+L104,"")</f>
        <v>0</v>
      </c>
      <c r="M101" s="432" t="str">
        <f t="shared" ref="M101:BN101" si="34">+IF(M99&lt;&gt;"",M102+M103+M104,"")</f>
        <v/>
      </c>
      <c r="N101" s="432" t="str">
        <f t="shared" si="34"/>
        <v/>
      </c>
      <c r="O101" s="432" t="str">
        <f t="shared" si="34"/>
        <v/>
      </c>
      <c r="P101" s="432" t="str">
        <f t="shared" si="34"/>
        <v/>
      </c>
      <c r="Q101" s="432" t="str">
        <f t="shared" si="34"/>
        <v/>
      </c>
      <c r="R101" s="432" t="str">
        <f t="shared" si="34"/>
        <v/>
      </c>
      <c r="S101" s="432" t="str">
        <f t="shared" si="34"/>
        <v/>
      </c>
      <c r="T101" s="432" t="str">
        <f t="shared" si="34"/>
        <v/>
      </c>
      <c r="U101" s="432" t="str">
        <f t="shared" si="34"/>
        <v/>
      </c>
      <c r="V101" s="432" t="str">
        <f t="shared" si="34"/>
        <v/>
      </c>
      <c r="W101" s="84" t="str">
        <f t="shared" si="34"/>
        <v/>
      </c>
      <c r="X101" s="84" t="str">
        <f t="shared" si="34"/>
        <v/>
      </c>
      <c r="Y101" s="84" t="str">
        <f t="shared" si="34"/>
        <v/>
      </c>
      <c r="Z101" s="84" t="str">
        <f t="shared" si="34"/>
        <v/>
      </c>
      <c r="AA101" s="84" t="str">
        <f t="shared" si="34"/>
        <v/>
      </c>
      <c r="AB101" s="84" t="str">
        <f t="shared" si="34"/>
        <v/>
      </c>
      <c r="AC101" s="84" t="str">
        <f t="shared" si="34"/>
        <v/>
      </c>
      <c r="AD101" s="84" t="str">
        <f t="shared" si="34"/>
        <v/>
      </c>
      <c r="AE101" s="84" t="str">
        <f t="shared" si="34"/>
        <v/>
      </c>
      <c r="AF101" s="84" t="str">
        <f t="shared" si="34"/>
        <v/>
      </c>
      <c r="AG101" s="84" t="str">
        <f t="shared" si="34"/>
        <v/>
      </c>
      <c r="AH101" s="84" t="str">
        <f t="shared" si="34"/>
        <v/>
      </c>
      <c r="AI101" s="84" t="str">
        <f t="shared" si="34"/>
        <v/>
      </c>
      <c r="AJ101" s="84" t="str">
        <f t="shared" si="34"/>
        <v/>
      </c>
      <c r="AK101" s="84" t="str">
        <f t="shared" si="34"/>
        <v/>
      </c>
      <c r="AL101" s="84" t="str">
        <f t="shared" si="34"/>
        <v/>
      </c>
      <c r="AM101" s="84" t="str">
        <f t="shared" si="34"/>
        <v/>
      </c>
      <c r="AN101" s="85" t="str">
        <f t="shared" si="34"/>
        <v/>
      </c>
      <c r="AO101" s="85" t="str">
        <f t="shared" si="34"/>
        <v/>
      </c>
      <c r="AP101" s="85" t="str">
        <f t="shared" si="34"/>
        <v/>
      </c>
      <c r="AQ101" s="85" t="str">
        <f t="shared" si="34"/>
        <v/>
      </c>
      <c r="AR101" s="85" t="str">
        <f t="shared" si="34"/>
        <v/>
      </c>
      <c r="AS101" s="85" t="str">
        <f t="shared" si="34"/>
        <v/>
      </c>
      <c r="AT101" s="85" t="str">
        <f t="shared" si="34"/>
        <v/>
      </c>
      <c r="AU101" s="85" t="str">
        <f t="shared" si="34"/>
        <v/>
      </c>
      <c r="AV101" s="85" t="str">
        <f t="shared" si="34"/>
        <v/>
      </c>
      <c r="AW101" s="85" t="str">
        <f t="shared" si="34"/>
        <v/>
      </c>
      <c r="AX101" s="85" t="str">
        <f t="shared" si="34"/>
        <v/>
      </c>
      <c r="AY101" s="85" t="str">
        <f t="shared" si="34"/>
        <v/>
      </c>
      <c r="AZ101" s="85" t="str">
        <f t="shared" si="34"/>
        <v/>
      </c>
      <c r="BA101" s="85" t="str">
        <f t="shared" si="34"/>
        <v/>
      </c>
      <c r="BB101" s="85" t="str">
        <f t="shared" si="34"/>
        <v/>
      </c>
      <c r="BC101" s="85" t="str">
        <f t="shared" si="34"/>
        <v/>
      </c>
      <c r="BD101" s="85" t="str">
        <f t="shared" si="34"/>
        <v/>
      </c>
      <c r="BE101" s="85" t="str">
        <f t="shared" si="34"/>
        <v/>
      </c>
      <c r="BF101" s="85" t="str">
        <f t="shared" si="34"/>
        <v/>
      </c>
      <c r="BG101" s="85" t="str">
        <f t="shared" si="34"/>
        <v/>
      </c>
      <c r="BH101" s="85" t="str">
        <f t="shared" si="34"/>
        <v/>
      </c>
      <c r="BI101" s="85" t="str">
        <f t="shared" si="34"/>
        <v/>
      </c>
      <c r="BJ101" s="85" t="str">
        <f t="shared" si="34"/>
        <v/>
      </c>
      <c r="BK101" s="85" t="str">
        <f t="shared" si="34"/>
        <v/>
      </c>
      <c r="BL101" s="85" t="str">
        <f t="shared" si="34"/>
        <v/>
      </c>
      <c r="BM101" s="85" t="str">
        <f t="shared" si="34"/>
        <v/>
      </c>
      <c r="BN101" s="85" t="str">
        <f t="shared" si="34"/>
        <v/>
      </c>
    </row>
    <row r="102" spans="2:66" outlineLevel="1" x14ac:dyDescent="0.3">
      <c r="B102" t="s">
        <v>216</v>
      </c>
      <c r="F102" s="29" t="s">
        <v>159</v>
      </c>
      <c r="G102" s="349"/>
      <c r="J102" s="28" t="s">
        <v>162</v>
      </c>
      <c r="K102" s="29" t="s">
        <v>154</v>
      </c>
      <c r="L102" s="422">
        <f>+IF(L99&lt;&gt;"",$G$99*$G$100/1000000,"")</f>
        <v>0</v>
      </c>
      <c r="M102" s="433"/>
      <c r="N102" s="433"/>
      <c r="O102" s="433"/>
      <c r="P102" s="433"/>
      <c r="Q102" s="433"/>
      <c r="R102" s="433"/>
      <c r="S102" s="433"/>
      <c r="T102" s="433"/>
      <c r="U102" s="433"/>
      <c r="V102" s="433"/>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row>
    <row r="103" spans="2:66" outlineLevel="1" x14ac:dyDescent="0.3">
      <c r="B103" t="s">
        <v>226</v>
      </c>
      <c r="F103" s="29" t="s">
        <v>148</v>
      </c>
      <c r="G103" s="352"/>
      <c r="J103" s="28" t="s">
        <v>165</v>
      </c>
      <c r="K103" s="29" t="s">
        <v>154</v>
      </c>
      <c r="L103" s="433"/>
      <c r="M103" s="422" t="str">
        <f t="shared" ref="M103:AR103" si="35">+IF(M99&lt;&gt;"",$G$101*$L$102,"")</f>
        <v/>
      </c>
      <c r="N103" s="422" t="str">
        <f t="shared" si="35"/>
        <v/>
      </c>
      <c r="O103" s="422" t="str">
        <f t="shared" si="35"/>
        <v/>
      </c>
      <c r="P103" s="422" t="str">
        <f t="shared" si="35"/>
        <v/>
      </c>
      <c r="Q103" s="422" t="str">
        <f t="shared" si="35"/>
        <v/>
      </c>
      <c r="R103" s="422" t="str">
        <f t="shared" si="35"/>
        <v/>
      </c>
      <c r="S103" s="422" t="str">
        <f t="shared" si="35"/>
        <v/>
      </c>
      <c r="T103" s="422" t="str">
        <f t="shared" si="35"/>
        <v/>
      </c>
      <c r="U103" s="422" t="str">
        <f t="shared" si="35"/>
        <v/>
      </c>
      <c r="V103" s="422" t="str">
        <f t="shared" si="35"/>
        <v/>
      </c>
      <c r="W103" s="83" t="str">
        <f t="shared" si="35"/>
        <v/>
      </c>
      <c r="X103" s="83" t="str">
        <f t="shared" si="35"/>
        <v/>
      </c>
      <c r="Y103" s="83" t="str">
        <f t="shared" si="35"/>
        <v/>
      </c>
      <c r="Z103" s="83" t="str">
        <f t="shared" si="35"/>
        <v/>
      </c>
      <c r="AA103" s="83" t="str">
        <f t="shared" si="35"/>
        <v/>
      </c>
      <c r="AB103" s="83" t="str">
        <f t="shared" si="35"/>
        <v/>
      </c>
      <c r="AC103" s="83" t="str">
        <f t="shared" si="35"/>
        <v/>
      </c>
      <c r="AD103" s="83" t="str">
        <f t="shared" si="35"/>
        <v/>
      </c>
      <c r="AE103" s="83" t="str">
        <f t="shared" si="35"/>
        <v/>
      </c>
      <c r="AF103" s="83" t="str">
        <f t="shared" si="35"/>
        <v/>
      </c>
      <c r="AG103" s="83" t="str">
        <f t="shared" si="35"/>
        <v/>
      </c>
      <c r="AH103" s="83" t="str">
        <f t="shared" si="35"/>
        <v/>
      </c>
      <c r="AI103" s="83" t="str">
        <f t="shared" si="35"/>
        <v/>
      </c>
      <c r="AJ103" s="83" t="str">
        <f t="shared" si="35"/>
        <v/>
      </c>
      <c r="AK103" s="83" t="str">
        <f t="shared" si="35"/>
        <v/>
      </c>
      <c r="AL103" s="83" t="str">
        <f t="shared" si="35"/>
        <v/>
      </c>
      <c r="AM103" s="83" t="str">
        <f t="shared" si="35"/>
        <v/>
      </c>
      <c r="AN103" s="83" t="str">
        <f t="shared" si="35"/>
        <v/>
      </c>
      <c r="AO103" s="83" t="str">
        <f t="shared" si="35"/>
        <v/>
      </c>
      <c r="AP103" s="83" t="str">
        <f t="shared" si="35"/>
        <v/>
      </c>
      <c r="AQ103" s="83" t="str">
        <f t="shared" si="35"/>
        <v/>
      </c>
      <c r="AR103" s="83" t="str">
        <f t="shared" si="35"/>
        <v/>
      </c>
      <c r="AS103" s="83" t="str">
        <f t="shared" ref="AS103:BN103" si="36">+IF(AS99&lt;&gt;"",$G$101*$L$102,"")</f>
        <v/>
      </c>
      <c r="AT103" s="83" t="str">
        <f t="shared" si="36"/>
        <v/>
      </c>
      <c r="AU103" s="83" t="str">
        <f t="shared" si="36"/>
        <v/>
      </c>
      <c r="AV103" s="83" t="str">
        <f t="shared" si="36"/>
        <v/>
      </c>
      <c r="AW103" s="83" t="str">
        <f t="shared" si="36"/>
        <v/>
      </c>
      <c r="AX103" s="83" t="str">
        <f t="shared" si="36"/>
        <v/>
      </c>
      <c r="AY103" s="83" t="str">
        <f t="shared" si="36"/>
        <v/>
      </c>
      <c r="AZ103" s="83" t="str">
        <f t="shared" si="36"/>
        <v/>
      </c>
      <c r="BA103" s="83" t="str">
        <f t="shared" si="36"/>
        <v/>
      </c>
      <c r="BB103" s="83" t="str">
        <f t="shared" si="36"/>
        <v/>
      </c>
      <c r="BC103" s="83" t="str">
        <f t="shared" si="36"/>
        <v/>
      </c>
      <c r="BD103" s="83" t="str">
        <f t="shared" si="36"/>
        <v/>
      </c>
      <c r="BE103" s="83" t="str">
        <f t="shared" si="36"/>
        <v/>
      </c>
      <c r="BF103" s="83" t="str">
        <f t="shared" si="36"/>
        <v/>
      </c>
      <c r="BG103" s="83" t="str">
        <f t="shared" si="36"/>
        <v/>
      </c>
      <c r="BH103" s="83" t="str">
        <f t="shared" si="36"/>
        <v/>
      </c>
      <c r="BI103" s="83" t="str">
        <f t="shared" si="36"/>
        <v/>
      </c>
      <c r="BJ103" s="83" t="str">
        <f t="shared" si="36"/>
        <v/>
      </c>
      <c r="BK103" s="83" t="str">
        <f t="shared" si="36"/>
        <v/>
      </c>
      <c r="BL103" s="83" t="str">
        <f t="shared" si="36"/>
        <v/>
      </c>
      <c r="BM103" s="83" t="str">
        <f t="shared" si="36"/>
        <v/>
      </c>
      <c r="BN103" s="83" t="str">
        <f t="shared" si="36"/>
        <v/>
      </c>
    </row>
    <row r="104" spans="2:66" outlineLevel="1" x14ac:dyDescent="0.3">
      <c r="B104" t="s">
        <v>227</v>
      </c>
      <c r="F104" s="29" t="s">
        <v>228</v>
      </c>
      <c r="G104" s="357"/>
      <c r="J104" s="28" t="s">
        <v>229</v>
      </c>
      <c r="K104" s="29" t="s">
        <v>154</v>
      </c>
      <c r="L104" s="433"/>
      <c r="M104" s="422" t="str">
        <f t="shared" ref="M104:BN104" si="37">+IF(M99&lt;&gt;"",$G$105*($G$104/1000)*(M106*1000)/1000000,"")</f>
        <v/>
      </c>
      <c r="N104" s="422" t="str">
        <f t="shared" si="37"/>
        <v/>
      </c>
      <c r="O104" s="422" t="str">
        <f t="shared" si="37"/>
        <v/>
      </c>
      <c r="P104" s="422" t="str">
        <f t="shared" si="37"/>
        <v/>
      </c>
      <c r="Q104" s="422" t="str">
        <f t="shared" si="37"/>
        <v/>
      </c>
      <c r="R104" s="422" t="str">
        <f t="shared" si="37"/>
        <v/>
      </c>
      <c r="S104" s="422" t="str">
        <f t="shared" si="37"/>
        <v/>
      </c>
      <c r="T104" s="422" t="str">
        <f t="shared" si="37"/>
        <v/>
      </c>
      <c r="U104" s="422" t="str">
        <f t="shared" si="37"/>
        <v/>
      </c>
      <c r="V104" s="422" t="str">
        <f t="shared" si="37"/>
        <v/>
      </c>
      <c r="W104" s="83" t="str">
        <f t="shared" si="37"/>
        <v/>
      </c>
      <c r="X104" s="83" t="str">
        <f t="shared" si="37"/>
        <v/>
      </c>
      <c r="Y104" s="83" t="str">
        <f t="shared" si="37"/>
        <v/>
      </c>
      <c r="Z104" s="83" t="str">
        <f t="shared" si="37"/>
        <v/>
      </c>
      <c r="AA104" s="83" t="str">
        <f t="shared" si="37"/>
        <v/>
      </c>
      <c r="AB104" s="83" t="str">
        <f t="shared" si="37"/>
        <v/>
      </c>
      <c r="AC104" s="83" t="str">
        <f t="shared" si="37"/>
        <v/>
      </c>
      <c r="AD104" s="83" t="str">
        <f t="shared" si="37"/>
        <v/>
      </c>
      <c r="AE104" s="83" t="str">
        <f t="shared" si="37"/>
        <v/>
      </c>
      <c r="AF104" s="83" t="str">
        <f t="shared" si="37"/>
        <v/>
      </c>
      <c r="AG104" s="83" t="str">
        <f t="shared" si="37"/>
        <v/>
      </c>
      <c r="AH104" s="83" t="str">
        <f t="shared" si="37"/>
        <v/>
      </c>
      <c r="AI104" s="83" t="str">
        <f t="shared" si="37"/>
        <v/>
      </c>
      <c r="AJ104" s="83" t="str">
        <f t="shared" si="37"/>
        <v/>
      </c>
      <c r="AK104" s="83" t="str">
        <f t="shared" si="37"/>
        <v/>
      </c>
      <c r="AL104" s="83" t="str">
        <f t="shared" si="37"/>
        <v/>
      </c>
      <c r="AM104" s="83" t="str">
        <f t="shared" si="37"/>
        <v/>
      </c>
      <c r="AN104" s="83" t="str">
        <f t="shared" si="37"/>
        <v/>
      </c>
      <c r="AO104" s="83" t="str">
        <f t="shared" si="37"/>
        <v/>
      </c>
      <c r="AP104" s="83" t="str">
        <f t="shared" si="37"/>
        <v/>
      </c>
      <c r="AQ104" s="83" t="str">
        <f t="shared" si="37"/>
        <v/>
      </c>
      <c r="AR104" s="83" t="str">
        <f t="shared" si="37"/>
        <v/>
      </c>
      <c r="AS104" s="83" t="str">
        <f t="shared" si="37"/>
        <v/>
      </c>
      <c r="AT104" s="83" t="str">
        <f t="shared" si="37"/>
        <v/>
      </c>
      <c r="AU104" s="83" t="str">
        <f t="shared" si="37"/>
        <v/>
      </c>
      <c r="AV104" s="83" t="str">
        <f t="shared" si="37"/>
        <v/>
      </c>
      <c r="AW104" s="83" t="str">
        <f t="shared" si="37"/>
        <v/>
      </c>
      <c r="AX104" s="83" t="str">
        <f t="shared" si="37"/>
        <v/>
      </c>
      <c r="AY104" s="83" t="str">
        <f t="shared" si="37"/>
        <v/>
      </c>
      <c r="AZ104" s="83" t="str">
        <f t="shared" si="37"/>
        <v/>
      </c>
      <c r="BA104" s="83" t="str">
        <f t="shared" si="37"/>
        <v/>
      </c>
      <c r="BB104" s="83" t="str">
        <f t="shared" si="37"/>
        <v/>
      </c>
      <c r="BC104" s="83" t="str">
        <f t="shared" si="37"/>
        <v/>
      </c>
      <c r="BD104" s="83" t="str">
        <f t="shared" si="37"/>
        <v/>
      </c>
      <c r="BE104" s="83" t="str">
        <f t="shared" si="37"/>
        <v/>
      </c>
      <c r="BF104" s="83" t="str">
        <f t="shared" si="37"/>
        <v/>
      </c>
      <c r="BG104" s="83" t="str">
        <f t="shared" si="37"/>
        <v/>
      </c>
      <c r="BH104" s="83" t="str">
        <f t="shared" si="37"/>
        <v/>
      </c>
      <c r="BI104" s="83" t="str">
        <f t="shared" si="37"/>
        <v/>
      </c>
      <c r="BJ104" s="83" t="str">
        <f t="shared" si="37"/>
        <v/>
      </c>
      <c r="BK104" s="83" t="str">
        <f t="shared" si="37"/>
        <v/>
      </c>
      <c r="BL104" s="83" t="str">
        <f t="shared" si="37"/>
        <v/>
      </c>
      <c r="BM104" s="83" t="str">
        <f t="shared" si="37"/>
        <v/>
      </c>
      <c r="BN104" s="83" t="str">
        <f t="shared" si="37"/>
        <v/>
      </c>
    </row>
    <row r="105" spans="2:66" outlineLevel="1" x14ac:dyDescent="0.3">
      <c r="B105" t="s">
        <v>229</v>
      </c>
      <c r="F105" s="29" t="s">
        <v>164</v>
      </c>
      <c r="G105" s="357"/>
      <c r="L105" s="426"/>
      <c r="M105" s="426"/>
      <c r="N105" s="426"/>
      <c r="O105" s="426"/>
      <c r="P105" s="426"/>
      <c r="Q105" s="426"/>
      <c r="R105" s="426"/>
      <c r="S105" s="426"/>
      <c r="T105" s="426"/>
      <c r="U105" s="426"/>
      <c r="V105" s="426"/>
    </row>
    <row r="106" spans="2:66" outlineLevel="1" x14ac:dyDescent="0.3">
      <c r="B106" t="s">
        <v>174</v>
      </c>
      <c r="G106" s="349"/>
      <c r="J106" s="2" t="s">
        <v>230</v>
      </c>
      <c r="K106" s="29" t="s">
        <v>173</v>
      </c>
      <c r="L106" s="424"/>
      <c r="M106" s="425" t="str">
        <f t="shared" ref="M106:AR106" si="38">+IF(M99&lt;&gt;"",$G$100*$G$103*365/1000,"")</f>
        <v/>
      </c>
      <c r="N106" s="425" t="str">
        <f t="shared" si="38"/>
        <v/>
      </c>
      <c r="O106" s="425" t="str">
        <f t="shared" si="38"/>
        <v/>
      </c>
      <c r="P106" s="425" t="str">
        <f t="shared" si="38"/>
        <v/>
      </c>
      <c r="Q106" s="425" t="str">
        <f t="shared" si="38"/>
        <v/>
      </c>
      <c r="R106" s="425" t="str">
        <f t="shared" si="38"/>
        <v/>
      </c>
      <c r="S106" s="425" t="str">
        <f t="shared" si="38"/>
        <v/>
      </c>
      <c r="T106" s="425" t="str">
        <f t="shared" si="38"/>
        <v/>
      </c>
      <c r="U106" s="425" t="str">
        <f t="shared" si="38"/>
        <v/>
      </c>
      <c r="V106" s="425" t="str">
        <f t="shared" si="38"/>
        <v/>
      </c>
      <c r="W106" s="34" t="str">
        <f t="shared" si="38"/>
        <v/>
      </c>
      <c r="X106" s="34" t="str">
        <f t="shared" si="38"/>
        <v/>
      </c>
      <c r="Y106" s="34" t="str">
        <f t="shared" si="38"/>
        <v/>
      </c>
      <c r="Z106" s="34" t="str">
        <f t="shared" si="38"/>
        <v/>
      </c>
      <c r="AA106" s="34" t="str">
        <f t="shared" si="38"/>
        <v/>
      </c>
      <c r="AB106" s="34" t="str">
        <f t="shared" si="38"/>
        <v/>
      </c>
      <c r="AC106" s="34" t="str">
        <f t="shared" si="38"/>
        <v/>
      </c>
      <c r="AD106" s="34" t="str">
        <f t="shared" si="38"/>
        <v/>
      </c>
      <c r="AE106" s="34" t="str">
        <f t="shared" si="38"/>
        <v/>
      </c>
      <c r="AF106" s="34" t="str">
        <f t="shared" si="38"/>
        <v/>
      </c>
      <c r="AG106" s="34" t="str">
        <f t="shared" si="38"/>
        <v/>
      </c>
      <c r="AH106" s="34" t="str">
        <f t="shared" si="38"/>
        <v/>
      </c>
      <c r="AI106" s="34" t="str">
        <f t="shared" si="38"/>
        <v/>
      </c>
      <c r="AJ106" s="34" t="str">
        <f t="shared" si="38"/>
        <v/>
      </c>
      <c r="AK106" s="34" t="str">
        <f t="shared" si="38"/>
        <v/>
      </c>
      <c r="AL106" s="34" t="str">
        <f t="shared" si="38"/>
        <v/>
      </c>
      <c r="AM106" s="34" t="str">
        <f t="shared" si="38"/>
        <v/>
      </c>
      <c r="AN106" s="34" t="str">
        <f t="shared" si="38"/>
        <v/>
      </c>
      <c r="AO106" s="34" t="str">
        <f t="shared" si="38"/>
        <v/>
      </c>
      <c r="AP106" s="34" t="str">
        <f t="shared" si="38"/>
        <v/>
      </c>
      <c r="AQ106" s="34" t="str">
        <f t="shared" si="38"/>
        <v/>
      </c>
      <c r="AR106" s="34" t="str">
        <f t="shared" si="38"/>
        <v/>
      </c>
      <c r="AS106" s="34" t="str">
        <f t="shared" ref="AS106:BN106" si="39">+IF(AS99&lt;&gt;"",$G$100*$G$103*365/1000,"")</f>
        <v/>
      </c>
      <c r="AT106" s="34" t="str">
        <f t="shared" si="39"/>
        <v/>
      </c>
      <c r="AU106" s="34" t="str">
        <f t="shared" si="39"/>
        <v/>
      </c>
      <c r="AV106" s="34" t="str">
        <f t="shared" si="39"/>
        <v/>
      </c>
      <c r="AW106" s="34" t="str">
        <f t="shared" si="39"/>
        <v/>
      </c>
      <c r="AX106" s="34" t="str">
        <f t="shared" si="39"/>
        <v/>
      </c>
      <c r="AY106" s="34" t="str">
        <f t="shared" si="39"/>
        <v/>
      </c>
      <c r="AZ106" s="34" t="str">
        <f t="shared" si="39"/>
        <v/>
      </c>
      <c r="BA106" s="34" t="str">
        <f t="shared" si="39"/>
        <v/>
      </c>
      <c r="BB106" s="34" t="str">
        <f t="shared" si="39"/>
        <v/>
      </c>
      <c r="BC106" s="34" t="str">
        <f t="shared" si="39"/>
        <v/>
      </c>
      <c r="BD106" s="34" t="str">
        <f t="shared" si="39"/>
        <v/>
      </c>
      <c r="BE106" s="34" t="str">
        <f t="shared" si="39"/>
        <v/>
      </c>
      <c r="BF106" s="34" t="str">
        <f t="shared" si="39"/>
        <v/>
      </c>
      <c r="BG106" s="34" t="str">
        <f t="shared" si="39"/>
        <v/>
      </c>
      <c r="BH106" s="34" t="str">
        <f t="shared" si="39"/>
        <v/>
      </c>
      <c r="BI106" s="34" t="str">
        <f t="shared" si="39"/>
        <v/>
      </c>
      <c r="BJ106" s="34" t="str">
        <f t="shared" si="39"/>
        <v/>
      </c>
      <c r="BK106" s="34" t="str">
        <f t="shared" si="39"/>
        <v/>
      </c>
      <c r="BL106" s="34" t="str">
        <f t="shared" si="39"/>
        <v/>
      </c>
      <c r="BM106" s="34" t="str">
        <f t="shared" si="39"/>
        <v/>
      </c>
      <c r="BN106" s="34" t="str">
        <f t="shared" si="39"/>
        <v/>
      </c>
    </row>
    <row r="107" spans="2:66" outlineLevel="1" x14ac:dyDescent="0.3">
      <c r="B107" t="s">
        <v>175</v>
      </c>
      <c r="F107" s="29" t="s">
        <v>148</v>
      </c>
      <c r="G107" s="352"/>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row>
    <row r="108" spans="2:66" outlineLevel="1" x14ac:dyDescent="0.3">
      <c r="J108" s="2"/>
      <c r="K108" s="29"/>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row>
    <row r="109" spans="2:66" outlineLevel="1" x14ac:dyDescent="0.3">
      <c r="B109" s="3" t="s">
        <v>182</v>
      </c>
      <c r="C109" s="4"/>
      <c r="D109" s="4"/>
      <c r="E109" s="4"/>
      <c r="F109" s="4"/>
      <c r="G109" s="4"/>
    </row>
    <row r="110" spans="2:66" outlineLevel="1" x14ac:dyDescent="0.3"/>
    <row r="111" spans="2:66" outlineLevel="1" x14ac:dyDescent="0.3">
      <c r="B111" t="s">
        <v>231</v>
      </c>
      <c r="F111" s="29" t="s">
        <v>142</v>
      </c>
      <c r="G111" s="418" t="str">
        <f>+IFERROR((L101+NPV(G107,M101:BN101))*1000000/(NPV(G107,M106:BN106)*1000),"--")</f>
        <v>--</v>
      </c>
    </row>
    <row r="1048524" hidden="1" x14ac:dyDescent="0.3"/>
    <row r="1048525" hidden="1" x14ac:dyDescent="0.3"/>
    <row r="1048526" hidden="1" x14ac:dyDescent="0.3"/>
    <row r="1048527" hidden="1" x14ac:dyDescent="0.3"/>
    <row r="1048528" hidden="1" x14ac:dyDescent="0.3"/>
    <row r="1048529" hidden="1" x14ac:dyDescent="0.3"/>
    <row r="1048530" hidden="1" x14ac:dyDescent="0.3"/>
    <row r="1048531" hidden="1" x14ac:dyDescent="0.3"/>
    <row r="1048532" hidden="1" x14ac:dyDescent="0.3"/>
    <row r="1048533" hidden="1" x14ac:dyDescent="0.3"/>
    <row r="1048534" hidden="1" x14ac:dyDescent="0.3"/>
    <row r="1048535" hidden="1" x14ac:dyDescent="0.3"/>
    <row r="1048536" hidden="1" x14ac:dyDescent="0.3"/>
    <row r="1048537" hidden="1" x14ac:dyDescent="0.3"/>
    <row r="1048538" hidden="1" x14ac:dyDescent="0.3"/>
    <row r="1048539" hidden="1" x14ac:dyDescent="0.3"/>
    <row r="1048540" hidden="1" x14ac:dyDescent="0.3"/>
    <row r="1048541" hidden="1" x14ac:dyDescent="0.3"/>
    <row r="1048542" hidden="1" x14ac:dyDescent="0.3"/>
    <row r="1048543" hidden="1" x14ac:dyDescent="0.3"/>
    <row r="1048544" hidden="1" x14ac:dyDescent="0.3"/>
    <row r="1048545" hidden="1" x14ac:dyDescent="0.3"/>
    <row r="1048546" hidden="1" x14ac:dyDescent="0.3"/>
    <row r="1048547" hidden="1" x14ac:dyDescent="0.3"/>
    <row r="1048548" hidden="1" x14ac:dyDescent="0.3"/>
    <row r="1048549" hidden="1" x14ac:dyDescent="0.3"/>
    <row r="1048550" hidden="1" x14ac:dyDescent="0.3"/>
    <row r="1048551" hidden="1" x14ac:dyDescent="0.3"/>
    <row r="1048552" hidden="1" x14ac:dyDescent="0.3"/>
    <row r="1048553" hidden="1" x14ac:dyDescent="0.3"/>
    <row r="1048554" hidden="1" x14ac:dyDescent="0.3"/>
    <row r="1048555" hidden="1" x14ac:dyDescent="0.3"/>
    <row r="1048556" hidden="1" x14ac:dyDescent="0.3"/>
    <row r="1048557" hidden="1" x14ac:dyDescent="0.3"/>
    <row r="1048558" hidden="1" x14ac:dyDescent="0.3"/>
    <row r="1048559" hidden="1" x14ac:dyDescent="0.3"/>
    <row r="1048560" hidden="1" x14ac:dyDescent="0.3"/>
    <row r="1048561" hidden="1" x14ac:dyDescent="0.3"/>
    <row r="1048562" hidden="1" x14ac:dyDescent="0.3"/>
    <row r="1048563" hidden="1" x14ac:dyDescent="0.3"/>
    <row r="1048564" hidden="1" x14ac:dyDescent="0.3"/>
    <row r="1048565" hidden="1" x14ac:dyDescent="0.3"/>
    <row r="1048566" hidden="1" x14ac:dyDescent="0.3"/>
    <row r="1048567" hidden="1" x14ac:dyDescent="0.3"/>
    <row r="1048568" hidden="1" x14ac:dyDescent="0.3"/>
    <row r="1048569" hidden="1" x14ac:dyDescent="0.3"/>
    <row r="1048570" hidden="1" x14ac:dyDescent="0.3"/>
  </sheetData>
  <sheetProtection algorithmName="SHA-512" hashValue="Dtnl9kgXtp/MXQwQ7ecr3tPS5f8z3lKrPLbX2KWqj2Mce+FpI3jbgxhvWbTzsNHz5KrMClYHakP3tqV+8Jbw8A==" saltValue="GUuwTYev36VqrB7/OlxH+w==" spinCount="100000" sheet="1" objects="1" scenarios="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'Data Validation'!$B$21:$B$22</xm:f>
          </x14:formula1>
          <xm:sqref>G60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N1048570"/>
  <sheetViews>
    <sheetView showGridLines="0" topLeftCell="A20" zoomScaleNormal="100" workbookViewId="0">
      <selection activeCell="G37" sqref="G37"/>
    </sheetView>
  </sheetViews>
  <sheetFormatPr baseColWidth="10" defaultColWidth="0" defaultRowHeight="14.4" outlineLevelRow="1" x14ac:dyDescent="0.3"/>
  <cols>
    <col min="1" max="1" width="3.33203125" customWidth="1"/>
    <col min="2" max="2" width="19.33203125" customWidth="1"/>
    <col min="3" max="4" width="8.88671875" customWidth="1"/>
    <col min="5" max="5" width="7.6640625" customWidth="1"/>
    <col min="6" max="6" width="13" customWidth="1"/>
    <col min="7" max="7" width="13" bestFit="1" customWidth="1"/>
    <col min="8" max="8" width="8.88671875" customWidth="1"/>
    <col min="9" max="9" width="13.6640625" customWidth="1"/>
    <col min="10" max="10" width="35.109375" customWidth="1"/>
    <col min="11" max="11" width="9.88671875" bestFit="1" customWidth="1"/>
    <col min="12" max="12" width="15.109375" customWidth="1"/>
    <col min="13" max="31" width="15.109375" bestFit="1" customWidth="1"/>
    <col min="32" max="32" width="15.33203125" customWidth="1"/>
    <col min="33" max="67" width="15.109375" customWidth="1"/>
  </cols>
  <sheetData>
    <row r="1" spans="1:66" x14ac:dyDescent="0.3">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x14ac:dyDescent="0.3">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66" x14ac:dyDescent="0.3">
      <c r="A3" s="6"/>
      <c r="B3" s="6"/>
      <c r="C3" s="6"/>
      <c r="D3" s="6"/>
      <c r="E3" s="6"/>
      <c r="F3" s="6"/>
      <c r="G3" s="6"/>
      <c r="H3" s="6"/>
      <c r="I3" s="6"/>
      <c r="J3" s="6" t="s">
        <v>0</v>
      </c>
      <c r="K3" s="199" t="str">
        <f>+IF('0. Instrucciones'!$O$3="","",'0. Instrucciones'!$O$3)</f>
        <v/>
      </c>
      <c r="L3" s="200"/>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row>
    <row r="4" spans="1:66" x14ac:dyDescent="0.3">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66"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row>
    <row r="6" spans="1:66" x14ac:dyDescent="0.3">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x14ac:dyDescent="0.3">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ht="21" x14ac:dyDescent="0.3">
      <c r="A8" s="5"/>
      <c r="B8" s="23" t="s">
        <v>139</v>
      </c>
      <c r="C8" s="24"/>
      <c r="D8" s="24"/>
      <c r="E8" s="24"/>
      <c r="F8" s="24"/>
      <c r="G8" s="24"/>
      <c r="H8" s="24"/>
      <c r="I8" s="24"/>
      <c r="J8" s="24"/>
      <c r="K8" s="24"/>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row>
    <row r="9" spans="1:66" ht="15" customHeight="1" x14ac:dyDescent="0.3">
      <c r="A9" s="5"/>
      <c r="B9" s="96"/>
      <c r="C9" s="62"/>
      <c r="D9" s="62"/>
      <c r="E9" s="62"/>
      <c r="F9" s="62"/>
      <c r="G9" s="62"/>
      <c r="H9" s="62"/>
      <c r="I9" s="62"/>
      <c r="J9" s="62"/>
      <c r="K9" s="62"/>
      <c r="L9" s="62"/>
      <c r="M9" s="62"/>
      <c r="N9" s="62"/>
      <c r="O9" s="62"/>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ht="15" customHeight="1" x14ac:dyDescent="0.35">
      <c r="A10" s="57"/>
      <c r="B10" s="97" t="s">
        <v>21</v>
      </c>
      <c r="C10" s="57"/>
      <c r="G10" s="56"/>
      <c r="H10" s="56"/>
      <c r="I10" s="56"/>
      <c r="J10" s="56"/>
      <c r="K10" s="57"/>
      <c r="L10" s="57"/>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row>
    <row r="12" spans="1:66" x14ac:dyDescent="0.3">
      <c r="B12" s="31" t="s">
        <v>140</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4" spans="1:66" outlineLevel="1" x14ac:dyDescent="0.3">
      <c r="B14" t="s">
        <v>141</v>
      </c>
      <c r="F14" s="29" t="s">
        <v>142</v>
      </c>
      <c r="G14" s="418" t="str">
        <f>+IFERROR(G15+G16+G17+G18,"--")</f>
        <v>--</v>
      </c>
    </row>
    <row r="15" spans="1:66" outlineLevel="1" x14ac:dyDescent="0.3">
      <c r="B15" s="28" t="s">
        <v>143</v>
      </c>
      <c r="F15" s="29" t="s">
        <v>142</v>
      </c>
      <c r="G15" s="418" t="str">
        <f>+G46</f>
        <v>--</v>
      </c>
    </row>
    <row r="16" spans="1:66" outlineLevel="1" x14ac:dyDescent="0.3">
      <c r="B16" s="28" t="s">
        <v>144</v>
      </c>
      <c r="F16" s="29" t="s">
        <v>142</v>
      </c>
      <c r="G16" s="418" t="str">
        <f>+G74</f>
        <v>--</v>
      </c>
    </row>
    <row r="17" spans="2:66" outlineLevel="1" x14ac:dyDescent="0.3">
      <c r="B17" s="28" t="s">
        <v>145</v>
      </c>
      <c r="F17" s="29" t="s">
        <v>142</v>
      </c>
      <c r="G17" s="418">
        <f>+G92</f>
        <v>4.1071447170051414E-2</v>
      </c>
    </row>
    <row r="18" spans="2:66" outlineLevel="1" x14ac:dyDescent="0.3">
      <c r="B18" s="28" t="s">
        <v>146</v>
      </c>
      <c r="F18" s="29" t="s">
        <v>142</v>
      </c>
      <c r="G18" s="418" t="str">
        <f>+G111</f>
        <v>--</v>
      </c>
    </row>
    <row r="19" spans="2:66" outlineLevel="1" x14ac:dyDescent="0.3"/>
    <row r="20" spans="2:66" outlineLevel="1" x14ac:dyDescent="0.3">
      <c r="B20" t="s">
        <v>147</v>
      </c>
      <c r="F20" s="29" t="s">
        <v>148</v>
      </c>
      <c r="G20" s="420" t="str">
        <f>+G45</f>
        <v>--</v>
      </c>
    </row>
    <row r="21" spans="2:66" outlineLevel="1" x14ac:dyDescent="0.3"/>
    <row r="22" spans="2:66" outlineLevel="1" x14ac:dyDescent="0.3"/>
    <row r="23" spans="2:66" x14ac:dyDescent="0.3">
      <c r="B23" s="31" t="s">
        <v>149</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5" spans="2:66" x14ac:dyDescent="0.3">
      <c r="B25" s="33" t="s">
        <v>150</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row>
    <row r="27" spans="2:66" outlineLevel="1" x14ac:dyDescent="0.3">
      <c r="B27" s="3" t="s">
        <v>151</v>
      </c>
      <c r="C27" s="4"/>
      <c r="D27" s="4"/>
      <c r="E27" s="4"/>
      <c r="F27" s="4"/>
      <c r="G27" s="4"/>
      <c r="J27" s="3" t="s">
        <v>152</v>
      </c>
      <c r="K27" s="3"/>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row>
    <row r="28" spans="2:66" outlineLevel="1" x14ac:dyDescent="0.3"/>
    <row r="29" spans="2:66" outlineLevel="1" x14ac:dyDescent="0.3">
      <c r="B29" t="s">
        <v>153</v>
      </c>
      <c r="F29" s="29" t="s">
        <v>154</v>
      </c>
      <c r="G29" s="348"/>
      <c r="J29" s="2"/>
      <c r="K29" s="1" t="s">
        <v>155</v>
      </c>
      <c r="L29" s="39">
        <f>+G37</f>
        <v>0</v>
      </c>
      <c r="M29" s="40" t="str">
        <f t="shared" ref="M29:BN29" si="0">+IF(L29="","",IF(L29+1-$G$37&gt;$G$31,"",L29+1))</f>
        <v/>
      </c>
      <c r="N29" s="40" t="str">
        <f t="shared" si="0"/>
        <v/>
      </c>
      <c r="O29" s="40" t="str">
        <f t="shared" si="0"/>
        <v/>
      </c>
      <c r="P29" s="40" t="str">
        <f t="shared" si="0"/>
        <v/>
      </c>
      <c r="Q29" s="40" t="str">
        <f t="shared" si="0"/>
        <v/>
      </c>
      <c r="R29" s="40" t="str">
        <f t="shared" si="0"/>
        <v/>
      </c>
      <c r="S29" s="40" t="str">
        <f t="shared" si="0"/>
        <v/>
      </c>
      <c r="T29" s="40" t="str">
        <f t="shared" si="0"/>
        <v/>
      </c>
      <c r="U29" s="40" t="str">
        <f t="shared" si="0"/>
        <v/>
      </c>
      <c r="V29" s="40" t="str">
        <f t="shared" si="0"/>
        <v/>
      </c>
      <c r="W29" s="40" t="str">
        <f t="shared" si="0"/>
        <v/>
      </c>
      <c r="X29" s="40" t="str">
        <f t="shared" si="0"/>
        <v/>
      </c>
      <c r="Y29" s="40" t="str">
        <f t="shared" si="0"/>
        <v/>
      </c>
      <c r="Z29" s="40" t="str">
        <f t="shared" si="0"/>
        <v/>
      </c>
      <c r="AA29" s="40" t="str">
        <f t="shared" si="0"/>
        <v/>
      </c>
      <c r="AB29" s="40" t="str">
        <f t="shared" si="0"/>
        <v/>
      </c>
      <c r="AC29" s="40" t="str">
        <f t="shared" si="0"/>
        <v/>
      </c>
      <c r="AD29" s="40" t="str">
        <f t="shared" si="0"/>
        <v/>
      </c>
      <c r="AE29" s="40" t="str">
        <f t="shared" si="0"/>
        <v/>
      </c>
      <c r="AF29" s="40" t="str">
        <f t="shared" si="0"/>
        <v/>
      </c>
      <c r="AG29" s="40" t="str">
        <f t="shared" si="0"/>
        <v/>
      </c>
      <c r="AH29" s="40" t="str">
        <f t="shared" si="0"/>
        <v/>
      </c>
      <c r="AI29" s="40" t="str">
        <f t="shared" si="0"/>
        <v/>
      </c>
      <c r="AJ29" s="40" t="str">
        <f t="shared" si="0"/>
        <v/>
      </c>
      <c r="AK29" s="40" t="str">
        <f t="shared" si="0"/>
        <v/>
      </c>
      <c r="AL29" s="40" t="str">
        <f t="shared" si="0"/>
        <v/>
      </c>
      <c r="AM29" s="40" t="str">
        <f t="shared" si="0"/>
        <v/>
      </c>
      <c r="AN29" s="40" t="str">
        <f t="shared" si="0"/>
        <v/>
      </c>
      <c r="AO29" s="40" t="str">
        <f t="shared" si="0"/>
        <v/>
      </c>
      <c r="AP29" s="40" t="str">
        <f t="shared" si="0"/>
        <v/>
      </c>
      <c r="AQ29" s="40" t="str">
        <f t="shared" si="0"/>
        <v/>
      </c>
      <c r="AR29" s="40" t="str">
        <f t="shared" si="0"/>
        <v/>
      </c>
      <c r="AS29" s="40" t="str">
        <f t="shared" si="0"/>
        <v/>
      </c>
      <c r="AT29" s="40" t="str">
        <f t="shared" si="0"/>
        <v/>
      </c>
      <c r="AU29" s="40" t="str">
        <f t="shared" si="0"/>
        <v/>
      </c>
      <c r="AV29" s="40" t="str">
        <f t="shared" si="0"/>
        <v/>
      </c>
      <c r="AW29" s="40" t="str">
        <f t="shared" si="0"/>
        <v/>
      </c>
      <c r="AX29" s="40" t="str">
        <f t="shared" si="0"/>
        <v/>
      </c>
      <c r="AY29" s="40" t="str">
        <f t="shared" si="0"/>
        <v/>
      </c>
      <c r="AZ29" s="40" t="str">
        <f t="shared" si="0"/>
        <v/>
      </c>
      <c r="BA29" s="40" t="str">
        <f t="shared" si="0"/>
        <v/>
      </c>
      <c r="BB29" s="40" t="str">
        <f t="shared" si="0"/>
        <v/>
      </c>
      <c r="BC29" s="40" t="str">
        <f t="shared" si="0"/>
        <v/>
      </c>
      <c r="BD29" s="40" t="str">
        <f t="shared" si="0"/>
        <v/>
      </c>
      <c r="BE29" s="40" t="str">
        <f t="shared" si="0"/>
        <v/>
      </c>
      <c r="BF29" s="40" t="str">
        <f t="shared" si="0"/>
        <v/>
      </c>
      <c r="BG29" s="40" t="str">
        <f t="shared" si="0"/>
        <v/>
      </c>
      <c r="BH29" s="40" t="str">
        <f t="shared" si="0"/>
        <v/>
      </c>
      <c r="BI29" s="40" t="str">
        <f t="shared" si="0"/>
        <v/>
      </c>
      <c r="BJ29" s="40" t="str">
        <f t="shared" si="0"/>
        <v/>
      </c>
      <c r="BK29" s="40" t="str">
        <f t="shared" si="0"/>
        <v/>
      </c>
      <c r="BL29" s="40" t="str">
        <f t="shared" si="0"/>
        <v/>
      </c>
      <c r="BM29" s="40" t="str">
        <f t="shared" si="0"/>
        <v/>
      </c>
      <c r="BN29" s="40" t="str">
        <f t="shared" si="0"/>
        <v/>
      </c>
    </row>
    <row r="30" spans="2:66" outlineLevel="1" x14ac:dyDescent="0.3">
      <c r="B30" t="s">
        <v>156</v>
      </c>
      <c r="F30" s="29" t="s">
        <v>157</v>
      </c>
      <c r="G30" s="349"/>
    </row>
    <row r="31" spans="2:66" outlineLevel="1" x14ac:dyDescent="0.3">
      <c r="B31" t="s">
        <v>158</v>
      </c>
      <c r="F31" s="29" t="s">
        <v>159</v>
      </c>
      <c r="G31" s="349"/>
      <c r="J31" s="3" t="s">
        <v>160</v>
      </c>
      <c r="K31" s="35" t="s">
        <v>154</v>
      </c>
      <c r="L31" s="421">
        <f>+IF(L29&lt;&gt;"",L32+L33+L34,"")</f>
        <v>0</v>
      </c>
      <c r="M31" s="421" t="str">
        <f t="shared" ref="M31:BN31" si="1">+IF(M29&lt;&gt;"",M32+M33+M34,"")</f>
        <v/>
      </c>
      <c r="N31" s="421" t="str">
        <f t="shared" si="1"/>
        <v/>
      </c>
      <c r="O31" s="421" t="str">
        <f t="shared" si="1"/>
        <v/>
      </c>
      <c r="P31" s="421" t="str">
        <f t="shared" si="1"/>
        <v/>
      </c>
      <c r="Q31" s="421" t="str">
        <f t="shared" si="1"/>
        <v/>
      </c>
      <c r="R31" s="421" t="str">
        <f t="shared" si="1"/>
        <v/>
      </c>
      <c r="S31" s="421" t="str">
        <f t="shared" si="1"/>
        <v/>
      </c>
      <c r="T31" s="421" t="str">
        <f t="shared" si="1"/>
        <v/>
      </c>
      <c r="U31" s="421" t="str">
        <f t="shared" si="1"/>
        <v/>
      </c>
      <c r="V31" s="421" t="str">
        <f t="shared" si="1"/>
        <v/>
      </c>
      <c r="W31" s="421" t="str">
        <f t="shared" si="1"/>
        <v/>
      </c>
      <c r="X31" s="421" t="str">
        <f t="shared" si="1"/>
        <v/>
      </c>
      <c r="Y31" s="421" t="str">
        <f t="shared" si="1"/>
        <v/>
      </c>
      <c r="Z31" s="421" t="str">
        <f t="shared" si="1"/>
        <v/>
      </c>
      <c r="AA31" s="421" t="str">
        <f t="shared" si="1"/>
        <v/>
      </c>
      <c r="AB31" s="421" t="str">
        <f t="shared" si="1"/>
        <v/>
      </c>
      <c r="AC31" s="421" t="str">
        <f t="shared" si="1"/>
        <v/>
      </c>
      <c r="AD31" s="421" t="str">
        <f t="shared" si="1"/>
        <v/>
      </c>
      <c r="AE31" s="421" t="str">
        <f t="shared" si="1"/>
        <v/>
      </c>
      <c r="AF31" s="421" t="str">
        <f t="shared" si="1"/>
        <v/>
      </c>
      <c r="AG31" s="36" t="str">
        <f t="shared" si="1"/>
        <v/>
      </c>
      <c r="AH31" s="36" t="str">
        <f t="shared" si="1"/>
        <v/>
      </c>
      <c r="AI31" s="36" t="str">
        <f t="shared" si="1"/>
        <v/>
      </c>
      <c r="AJ31" s="36" t="str">
        <f t="shared" si="1"/>
        <v/>
      </c>
      <c r="AK31" s="36" t="str">
        <f t="shared" si="1"/>
        <v/>
      </c>
      <c r="AL31" s="36" t="str">
        <f t="shared" si="1"/>
        <v/>
      </c>
      <c r="AM31" s="36" t="str">
        <f t="shared" si="1"/>
        <v/>
      </c>
      <c r="AN31" s="37" t="str">
        <f t="shared" si="1"/>
        <v/>
      </c>
      <c r="AO31" s="37" t="str">
        <f t="shared" si="1"/>
        <v/>
      </c>
      <c r="AP31" s="37" t="str">
        <f t="shared" si="1"/>
        <v/>
      </c>
      <c r="AQ31" s="37" t="str">
        <f t="shared" si="1"/>
        <v/>
      </c>
      <c r="AR31" s="37" t="str">
        <f t="shared" si="1"/>
        <v/>
      </c>
      <c r="AS31" s="37" t="str">
        <f t="shared" si="1"/>
        <v/>
      </c>
      <c r="AT31" s="37" t="str">
        <f t="shared" si="1"/>
        <v/>
      </c>
      <c r="AU31" s="37" t="str">
        <f t="shared" si="1"/>
        <v/>
      </c>
      <c r="AV31" s="37" t="str">
        <f t="shared" si="1"/>
        <v/>
      </c>
      <c r="AW31" s="37" t="str">
        <f t="shared" si="1"/>
        <v/>
      </c>
      <c r="AX31" s="37" t="str">
        <f t="shared" si="1"/>
        <v/>
      </c>
      <c r="AY31" s="37" t="str">
        <f t="shared" si="1"/>
        <v/>
      </c>
      <c r="AZ31" s="37" t="str">
        <f t="shared" si="1"/>
        <v/>
      </c>
      <c r="BA31" s="37" t="str">
        <f t="shared" si="1"/>
        <v/>
      </c>
      <c r="BB31" s="37" t="str">
        <f t="shared" si="1"/>
        <v/>
      </c>
      <c r="BC31" s="37" t="str">
        <f t="shared" si="1"/>
        <v/>
      </c>
      <c r="BD31" s="37" t="str">
        <f t="shared" si="1"/>
        <v/>
      </c>
      <c r="BE31" s="37" t="str">
        <f t="shared" si="1"/>
        <v/>
      </c>
      <c r="BF31" s="37" t="str">
        <f t="shared" si="1"/>
        <v/>
      </c>
      <c r="BG31" s="37" t="str">
        <f t="shared" si="1"/>
        <v/>
      </c>
      <c r="BH31" s="37" t="str">
        <f t="shared" si="1"/>
        <v/>
      </c>
      <c r="BI31" s="37" t="str">
        <f t="shared" si="1"/>
        <v/>
      </c>
      <c r="BJ31" s="37" t="str">
        <f t="shared" si="1"/>
        <v/>
      </c>
      <c r="BK31" s="37" t="str">
        <f t="shared" si="1"/>
        <v/>
      </c>
      <c r="BL31" s="37" t="str">
        <f t="shared" si="1"/>
        <v/>
      </c>
      <c r="BM31" s="37" t="str">
        <f t="shared" si="1"/>
        <v/>
      </c>
      <c r="BN31" s="37" t="str">
        <f t="shared" si="1"/>
        <v/>
      </c>
    </row>
    <row r="32" spans="2:66" outlineLevel="1" x14ac:dyDescent="0.3">
      <c r="B32" t="s">
        <v>161</v>
      </c>
      <c r="F32" s="29" t="s">
        <v>148</v>
      </c>
      <c r="G32" s="350"/>
      <c r="J32" s="28" t="s">
        <v>162</v>
      </c>
      <c r="K32" s="29" t="s">
        <v>154</v>
      </c>
      <c r="L32" s="422">
        <f>+IF(L29&lt;&gt;"",$G$29,"")</f>
        <v>0</v>
      </c>
      <c r="M32" s="423"/>
      <c r="N32" s="423"/>
      <c r="O32" s="423"/>
      <c r="P32" s="423"/>
      <c r="Q32" s="423"/>
      <c r="R32" s="423"/>
      <c r="S32" s="423"/>
      <c r="T32" s="423"/>
      <c r="U32" s="423"/>
      <c r="V32" s="423"/>
      <c r="W32" s="423"/>
      <c r="X32" s="423"/>
      <c r="Y32" s="423"/>
      <c r="Z32" s="423"/>
      <c r="AA32" s="423"/>
      <c r="AB32" s="423"/>
      <c r="AC32" s="423"/>
      <c r="AD32" s="423"/>
      <c r="AE32" s="423"/>
      <c r="AF32" s="423"/>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row>
    <row r="33" spans="2:66" outlineLevel="1" x14ac:dyDescent="0.3">
      <c r="B33" t="s">
        <v>163</v>
      </c>
      <c r="F33" s="29" t="s">
        <v>164</v>
      </c>
      <c r="G33" s="348"/>
      <c r="J33" s="28" t="s">
        <v>165</v>
      </c>
      <c r="K33" s="29" t="s">
        <v>154</v>
      </c>
      <c r="L33" s="423"/>
      <c r="M33" s="422" t="str">
        <f>+IF(M29&lt;&gt;"",$G$32*$L$32,"")</f>
        <v/>
      </c>
      <c r="N33" s="422" t="str">
        <f t="shared" ref="N33:BN33" si="2">+IF(N29&lt;&gt;"",$G$32*$L$32,"")</f>
        <v/>
      </c>
      <c r="O33" s="422" t="str">
        <f t="shared" si="2"/>
        <v/>
      </c>
      <c r="P33" s="422" t="str">
        <f t="shared" si="2"/>
        <v/>
      </c>
      <c r="Q33" s="422" t="str">
        <f t="shared" si="2"/>
        <v/>
      </c>
      <c r="R33" s="422" t="str">
        <f t="shared" si="2"/>
        <v/>
      </c>
      <c r="S33" s="422" t="str">
        <f t="shared" si="2"/>
        <v/>
      </c>
      <c r="T33" s="422" t="str">
        <f t="shared" si="2"/>
        <v/>
      </c>
      <c r="U33" s="422" t="str">
        <f t="shared" si="2"/>
        <v/>
      </c>
      <c r="V33" s="422" t="str">
        <f t="shared" si="2"/>
        <v/>
      </c>
      <c r="W33" s="422" t="str">
        <f t="shared" si="2"/>
        <v/>
      </c>
      <c r="X33" s="422" t="str">
        <f t="shared" si="2"/>
        <v/>
      </c>
      <c r="Y33" s="422" t="str">
        <f t="shared" si="2"/>
        <v/>
      </c>
      <c r="Z33" s="422" t="str">
        <f t="shared" si="2"/>
        <v/>
      </c>
      <c r="AA33" s="422" t="str">
        <f t="shared" si="2"/>
        <v/>
      </c>
      <c r="AB33" s="422" t="str">
        <f t="shared" si="2"/>
        <v/>
      </c>
      <c r="AC33" s="422" t="str">
        <f t="shared" si="2"/>
        <v/>
      </c>
      <c r="AD33" s="422" t="str">
        <f t="shared" si="2"/>
        <v/>
      </c>
      <c r="AE33" s="422" t="str">
        <f t="shared" si="2"/>
        <v/>
      </c>
      <c r="AF33" s="422" t="str">
        <f t="shared" si="2"/>
        <v/>
      </c>
      <c r="AG33" s="83" t="str">
        <f t="shared" si="2"/>
        <v/>
      </c>
      <c r="AH33" s="83" t="str">
        <f t="shared" si="2"/>
        <v/>
      </c>
      <c r="AI33" s="83" t="str">
        <f t="shared" si="2"/>
        <v/>
      </c>
      <c r="AJ33" s="83" t="str">
        <f t="shared" si="2"/>
        <v/>
      </c>
      <c r="AK33" s="83" t="str">
        <f t="shared" si="2"/>
        <v/>
      </c>
      <c r="AL33" s="83" t="str">
        <f t="shared" si="2"/>
        <v/>
      </c>
      <c r="AM33" s="83" t="str">
        <f t="shared" si="2"/>
        <v/>
      </c>
      <c r="AN33" s="83" t="str">
        <f t="shared" si="2"/>
        <v/>
      </c>
      <c r="AO33" s="83" t="str">
        <f t="shared" si="2"/>
        <v/>
      </c>
      <c r="AP33" s="83" t="str">
        <f t="shared" si="2"/>
        <v/>
      </c>
      <c r="AQ33" s="83" t="str">
        <f t="shared" si="2"/>
        <v/>
      </c>
      <c r="AR33" s="83" t="str">
        <f t="shared" si="2"/>
        <v/>
      </c>
      <c r="AS33" s="83" t="str">
        <f t="shared" si="2"/>
        <v/>
      </c>
      <c r="AT33" s="83" t="str">
        <f t="shared" si="2"/>
        <v/>
      </c>
      <c r="AU33" s="83" t="str">
        <f t="shared" si="2"/>
        <v/>
      </c>
      <c r="AV33" s="83" t="str">
        <f t="shared" si="2"/>
        <v/>
      </c>
      <c r="AW33" s="83" t="str">
        <f t="shared" si="2"/>
        <v/>
      </c>
      <c r="AX33" s="83" t="str">
        <f t="shared" si="2"/>
        <v/>
      </c>
      <c r="AY33" s="83" t="str">
        <f t="shared" si="2"/>
        <v/>
      </c>
      <c r="AZ33" s="83" t="str">
        <f t="shared" si="2"/>
        <v/>
      </c>
      <c r="BA33" s="83" t="str">
        <f t="shared" si="2"/>
        <v/>
      </c>
      <c r="BB33" s="83" t="str">
        <f t="shared" si="2"/>
        <v/>
      </c>
      <c r="BC33" s="83" t="str">
        <f t="shared" si="2"/>
        <v/>
      </c>
      <c r="BD33" s="83" t="str">
        <f t="shared" si="2"/>
        <v/>
      </c>
      <c r="BE33" s="83" t="str">
        <f t="shared" si="2"/>
        <v/>
      </c>
      <c r="BF33" s="83" t="str">
        <f t="shared" si="2"/>
        <v/>
      </c>
      <c r="BG33" s="83" t="str">
        <f t="shared" si="2"/>
        <v/>
      </c>
      <c r="BH33" s="83" t="str">
        <f t="shared" si="2"/>
        <v/>
      </c>
      <c r="BI33" s="83" t="str">
        <f t="shared" si="2"/>
        <v/>
      </c>
      <c r="BJ33" s="83" t="str">
        <f t="shared" si="2"/>
        <v/>
      </c>
      <c r="BK33" s="83" t="str">
        <f t="shared" si="2"/>
        <v/>
      </c>
      <c r="BL33" s="83" t="str">
        <f t="shared" si="2"/>
        <v/>
      </c>
      <c r="BM33" s="83" t="str">
        <f t="shared" si="2"/>
        <v/>
      </c>
      <c r="BN33" s="83" t="str">
        <f t="shared" si="2"/>
        <v/>
      </c>
    </row>
    <row r="34" spans="2:66" outlineLevel="1" x14ac:dyDescent="0.3">
      <c r="B34" t="s">
        <v>166</v>
      </c>
      <c r="F34" s="29" t="s">
        <v>167</v>
      </c>
      <c r="G34" s="348"/>
      <c r="J34" s="28" t="s">
        <v>168</v>
      </c>
      <c r="K34" s="29" t="s">
        <v>154</v>
      </c>
      <c r="L34" s="423"/>
      <c r="M34" s="422" t="str">
        <f>+IF(M29&lt;&gt;"",$G$30*$G$35*$G$33/1000000,"")</f>
        <v/>
      </c>
      <c r="N34" s="422" t="str">
        <f t="shared" ref="N34:BN34" si="3">+IF(N29&lt;&gt;"",$G$30*$G$35*$G$33/1000000,"")</f>
        <v/>
      </c>
      <c r="O34" s="422" t="str">
        <f t="shared" si="3"/>
        <v/>
      </c>
      <c r="P34" s="422" t="str">
        <f t="shared" si="3"/>
        <v/>
      </c>
      <c r="Q34" s="422" t="str">
        <f t="shared" si="3"/>
        <v/>
      </c>
      <c r="R34" s="422" t="str">
        <f t="shared" si="3"/>
        <v/>
      </c>
      <c r="S34" s="422" t="str">
        <f t="shared" si="3"/>
        <v/>
      </c>
      <c r="T34" s="422" t="str">
        <f t="shared" si="3"/>
        <v/>
      </c>
      <c r="U34" s="422" t="str">
        <f t="shared" si="3"/>
        <v/>
      </c>
      <c r="V34" s="422" t="str">
        <f t="shared" si="3"/>
        <v/>
      </c>
      <c r="W34" s="422" t="str">
        <f t="shared" si="3"/>
        <v/>
      </c>
      <c r="X34" s="422" t="str">
        <f t="shared" si="3"/>
        <v/>
      </c>
      <c r="Y34" s="422" t="str">
        <f t="shared" si="3"/>
        <v/>
      </c>
      <c r="Z34" s="422" t="str">
        <f t="shared" si="3"/>
        <v/>
      </c>
      <c r="AA34" s="422" t="str">
        <f t="shared" si="3"/>
        <v/>
      </c>
      <c r="AB34" s="422" t="str">
        <f t="shared" si="3"/>
        <v/>
      </c>
      <c r="AC34" s="422" t="str">
        <f t="shared" si="3"/>
        <v/>
      </c>
      <c r="AD34" s="422" t="str">
        <f t="shared" si="3"/>
        <v/>
      </c>
      <c r="AE34" s="422" t="str">
        <f t="shared" si="3"/>
        <v/>
      </c>
      <c r="AF34" s="422" t="str">
        <f t="shared" si="3"/>
        <v/>
      </c>
      <c r="AG34" s="83" t="str">
        <f t="shared" si="3"/>
        <v/>
      </c>
      <c r="AH34" s="83" t="str">
        <f t="shared" si="3"/>
        <v/>
      </c>
      <c r="AI34" s="83" t="str">
        <f t="shared" si="3"/>
        <v/>
      </c>
      <c r="AJ34" s="83" t="str">
        <f t="shared" si="3"/>
        <v/>
      </c>
      <c r="AK34" s="83" t="str">
        <f t="shared" si="3"/>
        <v/>
      </c>
      <c r="AL34" s="83" t="str">
        <f t="shared" si="3"/>
        <v/>
      </c>
      <c r="AM34" s="83" t="str">
        <f t="shared" si="3"/>
        <v/>
      </c>
      <c r="AN34" s="83" t="str">
        <f t="shared" si="3"/>
        <v/>
      </c>
      <c r="AO34" s="83" t="str">
        <f t="shared" si="3"/>
        <v/>
      </c>
      <c r="AP34" s="83" t="str">
        <f t="shared" si="3"/>
        <v/>
      </c>
      <c r="AQ34" s="83" t="str">
        <f t="shared" si="3"/>
        <v/>
      </c>
      <c r="AR34" s="83" t="str">
        <f t="shared" si="3"/>
        <v/>
      </c>
      <c r="AS34" s="83" t="str">
        <f t="shared" si="3"/>
        <v/>
      </c>
      <c r="AT34" s="83" t="str">
        <f t="shared" si="3"/>
        <v/>
      </c>
      <c r="AU34" s="83" t="str">
        <f t="shared" si="3"/>
        <v/>
      </c>
      <c r="AV34" s="83" t="str">
        <f t="shared" si="3"/>
        <v/>
      </c>
      <c r="AW34" s="83" t="str">
        <f t="shared" si="3"/>
        <v/>
      </c>
      <c r="AX34" s="83" t="str">
        <f t="shared" si="3"/>
        <v/>
      </c>
      <c r="AY34" s="83" t="str">
        <f t="shared" si="3"/>
        <v/>
      </c>
      <c r="AZ34" s="83" t="str">
        <f t="shared" si="3"/>
        <v/>
      </c>
      <c r="BA34" s="83" t="str">
        <f t="shared" si="3"/>
        <v/>
      </c>
      <c r="BB34" s="83" t="str">
        <f t="shared" si="3"/>
        <v/>
      </c>
      <c r="BC34" s="83" t="str">
        <f t="shared" si="3"/>
        <v/>
      </c>
      <c r="BD34" s="83" t="str">
        <f t="shared" si="3"/>
        <v/>
      </c>
      <c r="BE34" s="83" t="str">
        <f t="shared" si="3"/>
        <v/>
      </c>
      <c r="BF34" s="83" t="str">
        <f t="shared" si="3"/>
        <v/>
      </c>
      <c r="BG34" s="83" t="str">
        <f t="shared" si="3"/>
        <v/>
      </c>
      <c r="BH34" s="83" t="str">
        <f t="shared" si="3"/>
        <v/>
      </c>
      <c r="BI34" s="83" t="str">
        <f t="shared" si="3"/>
        <v/>
      </c>
      <c r="BJ34" s="83" t="str">
        <f t="shared" si="3"/>
        <v/>
      </c>
      <c r="BK34" s="83" t="str">
        <f t="shared" si="3"/>
        <v/>
      </c>
      <c r="BL34" s="83" t="str">
        <f t="shared" si="3"/>
        <v/>
      </c>
      <c r="BM34" s="83" t="str">
        <f t="shared" si="3"/>
        <v/>
      </c>
      <c r="BN34" s="83" t="str">
        <f t="shared" si="3"/>
        <v/>
      </c>
    </row>
    <row r="35" spans="2:66" outlineLevel="1" x14ac:dyDescent="0.3">
      <c r="B35" t="s">
        <v>169</v>
      </c>
      <c r="F35" s="29" t="s">
        <v>170</v>
      </c>
      <c r="G35" s="351"/>
      <c r="L35" s="423"/>
      <c r="M35" s="423"/>
      <c r="N35" s="423"/>
      <c r="O35" s="423"/>
      <c r="P35" s="423"/>
      <c r="Q35" s="423"/>
      <c r="R35" s="423"/>
      <c r="S35" s="423"/>
      <c r="T35" s="423"/>
      <c r="U35" s="423"/>
      <c r="V35" s="423"/>
      <c r="W35" s="423"/>
      <c r="X35" s="423"/>
      <c r="Y35" s="423"/>
      <c r="Z35" s="423"/>
      <c r="AA35" s="423"/>
      <c r="AB35" s="423"/>
      <c r="AC35" s="423"/>
      <c r="AD35" s="423"/>
      <c r="AE35" s="423"/>
      <c r="AF35" s="423"/>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row>
    <row r="36" spans="2:66" outlineLevel="1" x14ac:dyDescent="0.3">
      <c r="B36" t="s">
        <v>171</v>
      </c>
      <c r="D36" s="581" t="s">
        <v>232</v>
      </c>
      <c r="E36" s="582"/>
      <c r="F36" s="29" t="s">
        <v>142</v>
      </c>
      <c r="G36" s="351"/>
      <c r="J36" s="2" t="s">
        <v>172</v>
      </c>
      <c r="K36" s="29" t="s">
        <v>173</v>
      </c>
      <c r="L36" s="424"/>
      <c r="M36" s="425" t="str">
        <f>+IF(M29&lt;&gt;"",$G$35*(1/$G$34)*$G$30,"")</f>
        <v/>
      </c>
      <c r="N36" s="425" t="str">
        <f t="shared" ref="N36:BN36" si="4">+IF(N29&lt;&gt;"",$G$35*(1/$G$34)*$G$30,"")</f>
        <v/>
      </c>
      <c r="O36" s="425" t="str">
        <f t="shared" si="4"/>
        <v/>
      </c>
      <c r="P36" s="425" t="str">
        <f t="shared" si="4"/>
        <v/>
      </c>
      <c r="Q36" s="425" t="str">
        <f t="shared" si="4"/>
        <v/>
      </c>
      <c r="R36" s="425" t="str">
        <f t="shared" si="4"/>
        <v/>
      </c>
      <c r="S36" s="425" t="str">
        <f t="shared" si="4"/>
        <v/>
      </c>
      <c r="T36" s="425" t="str">
        <f t="shared" si="4"/>
        <v/>
      </c>
      <c r="U36" s="425" t="str">
        <f t="shared" si="4"/>
        <v/>
      </c>
      <c r="V36" s="425" t="str">
        <f t="shared" si="4"/>
        <v/>
      </c>
      <c r="W36" s="425" t="str">
        <f t="shared" si="4"/>
        <v/>
      </c>
      <c r="X36" s="425" t="str">
        <f t="shared" si="4"/>
        <v/>
      </c>
      <c r="Y36" s="425" t="str">
        <f t="shared" si="4"/>
        <v/>
      </c>
      <c r="Z36" s="425" t="str">
        <f t="shared" si="4"/>
        <v/>
      </c>
      <c r="AA36" s="425" t="str">
        <f t="shared" si="4"/>
        <v/>
      </c>
      <c r="AB36" s="425" t="str">
        <f t="shared" si="4"/>
        <v/>
      </c>
      <c r="AC36" s="425" t="str">
        <f t="shared" si="4"/>
        <v/>
      </c>
      <c r="AD36" s="425" t="str">
        <f t="shared" si="4"/>
        <v/>
      </c>
      <c r="AE36" s="425" t="str">
        <f t="shared" si="4"/>
        <v/>
      </c>
      <c r="AF36" s="425" t="str">
        <f t="shared" si="4"/>
        <v/>
      </c>
      <c r="AG36" s="425" t="str">
        <f t="shared" si="4"/>
        <v/>
      </c>
      <c r="AH36" s="425" t="str">
        <f t="shared" si="4"/>
        <v/>
      </c>
      <c r="AI36" s="425" t="str">
        <f t="shared" si="4"/>
        <v/>
      </c>
      <c r="AJ36" s="425" t="str">
        <f t="shared" si="4"/>
        <v/>
      </c>
      <c r="AK36" s="425" t="str">
        <f t="shared" si="4"/>
        <v/>
      </c>
      <c r="AL36" s="425" t="str">
        <f t="shared" si="4"/>
        <v/>
      </c>
      <c r="AM36" s="425" t="str">
        <f t="shared" si="4"/>
        <v/>
      </c>
      <c r="AN36" s="425" t="str">
        <f t="shared" si="4"/>
        <v/>
      </c>
      <c r="AO36" s="425" t="str">
        <f t="shared" si="4"/>
        <v/>
      </c>
      <c r="AP36" s="425" t="str">
        <f t="shared" si="4"/>
        <v/>
      </c>
      <c r="AQ36" s="425" t="str">
        <f t="shared" si="4"/>
        <v/>
      </c>
      <c r="AR36" s="425" t="str">
        <f t="shared" si="4"/>
        <v/>
      </c>
      <c r="AS36" s="425" t="str">
        <f t="shared" si="4"/>
        <v/>
      </c>
      <c r="AT36" s="425" t="str">
        <f t="shared" si="4"/>
        <v/>
      </c>
      <c r="AU36" s="425" t="str">
        <f t="shared" si="4"/>
        <v/>
      </c>
      <c r="AV36" s="425" t="str">
        <f t="shared" si="4"/>
        <v/>
      </c>
      <c r="AW36" s="425" t="str">
        <f t="shared" si="4"/>
        <v/>
      </c>
      <c r="AX36" s="425" t="str">
        <f t="shared" si="4"/>
        <v/>
      </c>
      <c r="AY36" s="425" t="str">
        <f t="shared" si="4"/>
        <v/>
      </c>
      <c r="AZ36" s="425" t="str">
        <f t="shared" si="4"/>
        <v/>
      </c>
      <c r="BA36" s="425" t="str">
        <f t="shared" si="4"/>
        <v/>
      </c>
      <c r="BB36" s="425" t="str">
        <f t="shared" si="4"/>
        <v/>
      </c>
      <c r="BC36" s="425" t="str">
        <f t="shared" si="4"/>
        <v/>
      </c>
      <c r="BD36" s="425" t="str">
        <f t="shared" si="4"/>
        <v/>
      </c>
      <c r="BE36" s="425" t="str">
        <f t="shared" si="4"/>
        <v/>
      </c>
      <c r="BF36" s="425" t="str">
        <f t="shared" si="4"/>
        <v/>
      </c>
      <c r="BG36" s="425" t="str">
        <f t="shared" si="4"/>
        <v/>
      </c>
      <c r="BH36" s="425" t="str">
        <f t="shared" si="4"/>
        <v/>
      </c>
      <c r="BI36" s="425" t="str">
        <f t="shared" si="4"/>
        <v/>
      </c>
      <c r="BJ36" s="425" t="str">
        <f t="shared" si="4"/>
        <v/>
      </c>
      <c r="BK36" s="425" t="str">
        <f t="shared" si="4"/>
        <v/>
      </c>
      <c r="BL36" s="425" t="str">
        <f t="shared" si="4"/>
        <v/>
      </c>
      <c r="BM36" s="425" t="str">
        <f t="shared" si="4"/>
        <v/>
      </c>
      <c r="BN36" s="425" t="str">
        <f t="shared" si="4"/>
        <v/>
      </c>
    </row>
    <row r="37" spans="2:66" outlineLevel="1" x14ac:dyDescent="0.3">
      <c r="B37" t="s">
        <v>174</v>
      </c>
      <c r="D37" s="583"/>
      <c r="E37" s="583"/>
      <c r="G37" s="349"/>
      <c r="L37" s="423"/>
      <c r="M37" s="423"/>
      <c r="N37" s="423"/>
      <c r="O37" s="423"/>
      <c r="P37" s="423"/>
      <c r="Q37" s="423"/>
      <c r="R37" s="423"/>
      <c r="S37" s="423"/>
      <c r="T37" s="423"/>
      <c r="U37" s="423"/>
      <c r="V37" s="423"/>
      <c r="W37" s="423"/>
      <c r="X37" s="423"/>
      <c r="Y37" s="423"/>
      <c r="Z37" s="423"/>
      <c r="AA37" s="423"/>
      <c r="AB37" s="423"/>
      <c r="AC37" s="423"/>
      <c r="AD37" s="423"/>
      <c r="AE37" s="423"/>
      <c r="AF37" s="423"/>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row>
    <row r="38" spans="2:66" outlineLevel="1" x14ac:dyDescent="0.3">
      <c r="B38" t="s">
        <v>175</v>
      </c>
      <c r="F38" s="29" t="s">
        <v>148</v>
      </c>
      <c r="G38" s="352"/>
      <c r="J38" s="2" t="s">
        <v>176</v>
      </c>
      <c r="K38" s="29" t="s">
        <v>154</v>
      </c>
      <c r="L38" s="424"/>
      <c r="M38" s="425" t="str">
        <f>+IF(M29&lt;&gt;"",M36*$G$36/1000,"")</f>
        <v/>
      </c>
      <c r="N38" s="425" t="str">
        <f t="shared" ref="N38:BN38" si="5">+IF(N29&lt;&gt;"",N36*$G$36/1000,"")</f>
        <v/>
      </c>
      <c r="O38" s="425" t="str">
        <f t="shared" si="5"/>
        <v/>
      </c>
      <c r="P38" s="425" t="str">
        <f t="shared" si="5"/>
        <v/>
      </c>
      <c r="Q38" s="425" t="str">
        <f t="shared" si="5"/>
        <v/>
      </c>
      <c r="R38" s="425" t="str">
        <f t="shared" si="5"/>
        <v/>
      </c>
      <c r="S38" s="425" t="str">
        <f t="shared" si="5"/>
        <v/>
      </c>
      <c r="T38" s="425" t="str">
        <f t="shared" si="5"/>
        <v/>
      </c>
      <c r="U38" s="425" t="str">
        <f t="shared" si="5"/>
        <v/>
      </c>
      <c r="V38" s="425" t="str">
        <f t="shared" si="5"/>
        <v/>
      </c>
      <c r="W38" s="425" t="str">
        <f t="shared" si="5"/>
        <v/>
      </c>
      <c r="X38" s="425" t="str">
        <f t="shared" si="5"/>
        <v/>
      </c>
      <c r="Y38" s="425" t="str">
        <f t="shared" si="5"/>
        <v/>
      </c>
      <c r="Z38" s="425" t="str">
        <f t="shared" si="5"/>
        <v/>
      </c>
      <c r="AA38" s="425" t="str">
        <f t="shared" si="5"/>
        <v/>
      </c>
      <c r="AB38" s="425" t="str">
        <f t="shared" si="5"/>
        <v/>
      </c>
      <c r="AC38" s="425" t="str">
        <f t="shared" si="5"/>
        <v/>
      </c>
      <c r="AD38" s="425" t="str">
        <f t="shared" si="5"/>
        <v/>
      </c>
      <c r="AE38" s="425" t="str">
        <f t="shared" si="5"/>
        <v/>
      </c>
      <c r="AF38" s="425" t="str">
        <f t="shared" si="5"/>
        <v/>
      </c>
      <c r="AG38" s="34" t="str">
        <f t="shared" si="5"/>
        <v/>
      </c>
      <c r="AH38" s="34" t="str">
        <f t="shared" si="5"/>
        <v/>
      </c>
      <c r="AI38" s="34" t="str">
        <f t="shared" si="5"/>
        <v/>
      </c>
      <c r="AJ38" s="34" t="str">
        <f t="shared" si="5"/>
        <v/>
      </c>
      <c r="AK38" s="34" t="str">
        <f t="shared" si="5"/>
        <v/>
      </c>
      <c r="AL38" s="34" t="str">
        <f t="shared" si="5"/>
        <v/>
      </c>
      <c r="AM38" s="34" t="str">
        <f t="shared" si="5"/>
        <v/>
      </c>
      <c r="AN38" s="34" t="str">
        <f t="shared" si="5"/>
        <v/>
      </c>
      <c r="AO38" s="34" t="str">
        <f t="shared" si="5"/>
        <v/>
      </c>
      <c r="AP38" s="34" t="str">
        <f t="shared" si="5"/>
        <v/>
      </c>
      <c r="AQ38" s="34" t="str">
        <f t="shared" si="5"/>
        <v/>
      </c>
      <c r="AR38" s="34" t="str">
        <f t="shared" si="5"/>
        <v/>
      </c>
      <c r="AS38" s="34" t="str">
        <f t="shared" si="5"/>
        <v/>
      </c>
      <c r="AT38" s="34" t="str">
        <f t="shared" si="5"/>
        <v/>
      </c>
      <c r="AU38" s="34" t="str">
        <f t="shared" si="5"/>
        <v/>
      </c>
      <c r="AV38" s="34" t="str">
        <f t="shared" si="5"/>
        <v/>
      </c>
      <c r="AW38" s="34" t="str">
        <f t="shared" si="5"/>
        <v/>
      </c>
      <c r="AX38" s="34" t="str">
        <f t="shared" si="5"/>
        <v/>
      </c>
      <c r="AY38" s="34" t="str">
        <f t="shared" si="5"/>
        <v/>
      </c>
      <c r="AZ38" s="34" t="str">
        <f t="shared" si="5"/>
        <v/>
      </c>
      <c r="BA38" s="34" t="str">
        <f t="shared" si="5"/>
        <v/>
      </c>
      <c r="BB38" s="34" t="str">
        <f t="shared" si="5"/>
        <v/>
      </c>
      <c r="BC38" s="34" t="str">
        <f t="shared" si="5"/>
        <v/>
      </c>
      <c r="BD38" s="34" t="str">
        <f t="shared" si="5"/>
        <v/>
      </c>
      <c r="BE38" s="34" t="str">
        <f t="shared" si="5"/>
        <v/>
      </c>
      <c r="BF38" s="34" t="str">
        <f t="shared" si="5"/>
        <v/>
      </c>
      <c r="BG38" s="34" t="str">
        <f t="shared" si="5"/>
        <v/>
      </c>
      <c r="BH38" s="34" t="str">
        <f t="shared" si="5"/>
        <v/>
      </c>
      <c r="BI38" s="34" t="str">
        <f t="shared" si="5"/>
        <v/>
      </c>
      <c r="BJ38" s="34" t="str">
        <f t="shared" si="5"/>
        <v/>
      </c>
      <c r="BK38" s="34" t="str">
        <f t="shared" si="5"/>
        <v/>
      </c>
      <c r="BL38" s="34" t="str">
        <f t="shared" si="5"/>
        <v/>
      </c>
      <c r="BM38" s="34" t="str">
        <f t="shared" si="5"/>
        <v/>
      </c>
      <c r="BN38" s="34" t="str">
        <f t="shared" si="5"/>
        <v/>
      </c>
    </row>
    <row r="39" spans="2:66" outlineLevel="1" x14ac:dyDescent="0.3">
      <c r="B39" t="s">
        <v>177</v>
      </c>
      <c r="F39" s="29" t="s">
        <v>148</v>
      </c>
      <c r="G39" s="352"/>
      <c r="L39" s="426"/>
      <c r="M39" s="426"/>
      <c r="N39" s="426"/>
      <c r="O39" s="426"/>
      <c r="P39" s="426"/>
      <c r="Q39" s="426"/>
      <c r="R39" s="426"/>
      <c r="S39" s="426"/>
      <c r="T39" s="426"/>
      <c r="U39" s="426"/>
      <c r="V39" s="426"/>
      <c r="W39" s="426"/>
      <c r="X39" s="426"/>
      <c r="Y39" s="426"/>
      <c r="Z39" s="426"/>
      <c r="AA39" s="426"/>
      <c r="AB39" s="426"/>
      <c r="AC39" s="426"/>
      <c r="AD39" s="426"/>
      <c r="AE39" s="426"/>
      <c r="AF39" s="426"/>
    </row>
    <row r="40" spans="2:66" outlineLevel="1" x14ac:dyDescent="0.3">
      <c r="C40" s="2"/>
      <c r="D40" s="2"/>
      <c r="E40" s="2"/>
      <c r="F40" s="29"/>
      <c r="J40" s="2" t="s">
        <v>180</v>
      </c>
      <c r="K40" s="29" t="s">
        <v>154</v>
      </c>
      <c r="L40" s="425">
        <f t="shared" ref="L40:BN40" si="6">+IF(L29&lt;&gt;"",L38-L31,"")</f>
        <v>0</v>
      </c>
      <c r="M40" s="425" t="str">
        <f t="shared" si="6"/>
        <v/>
      </c>
      <c r="N40" s="425" t="str">
        <f t="shared" si="6"/>
        <v/>
      </c>
      <c r="O40" s="425" t="str">
        <f t="shared" si="6"/>
        <v/>
      </c>
      <c r="P40" s="425" t="str">
        <f t="shared" si="6"/>
        <v/>
      </c>
      <c r="Q40" s="425" t="str">
        <f t="shared" si="6"/>
        <v/>
      </c>
      <c r="R40" s="425" t="str">
        <f t="shared" si="6"/>
        <v/>
      </c>
      <c r="S40" s="425" t="str">
        <f t="shared" si="6"/>
        <v/>
      </c>
      <c r="T40" s="425" t="str">
        <f t="shared" si="6"/>
        <v/>
      </c>
      <c r="U40" s="425" t="str">
        <f t="shared" si="6"/>
        <v/>
      </c>
      <c r="V40" s="425" t="str">
        <f t="shared" si="6"/>
        <v/>
      </c>
      <c r="W40" s="425" t="str">
        <f t="shared" si="6"/>
        <v/>
      </c>
      <c r="X40" s="425" t="str">
        <f t="shared" si="6"/>
        <v/>
      </c>
      <c r="Y40" s="425" t="str">
        <f t="shared" si="6"/>
        <v/>
      </c>
      <c r="Z40" s="425" t="str">
        <f t="shared" si="6"/>
        <v/>
      </c>
      <c r="AA40" s="425" t="str">
        <f t="shared" si="6"/>
        <v/>
      </c>
      <c r="AB40" s="425" t="str">
        <f t="shared" si="6"/>
        <v/>
      </c>
      <c r="AC40" s="425" t="str">
        <f t="shared" si="6"/>
        <v/>
      </c>
      <c r="AD40" s="425" t="str">
        <f t="shared" si="6"/>
        <v/>
      </c>
      <c r="AE40" s="425" t="str">
        <f t="shared" si="6"/>
        <v/>
      </c>
      <c r="AF40" s="425" t="str">
        <f t="shared" si="6"/>
        <v/>
      </c>
      <c r="AG40" s="34" t="str">
        <f t="shared" si="6"/>
        <v/>
      </c>
      <c r="AH40" s="34" t="str">
        <f t="shared" si="6"/>
        <v/>
      </c>
      <c r="AI40" s="34" t="str">
        <f t="shared" si="6"/>
        <v/>
      </c>
      <c r="AJ40" s="34" t="str">
        <f t="shared" si="6"/>
        <v/>
      </c>
      <c r="AK40" s="34" t="str">
        <f t="shared" si="6"/>
        <v/>
      </c>
      <c r="AL40" s="34" t="str">
        <f t="shared" si="6"/>
        <v/>
      </c>
      <c r="AM40" s="34" t="str">
        <f t="shared" si="6"/>
        <v/>
      </c>
      <c r="AN40" s="34" t="str">
        <f t="shared" si="6"/>
        <v/>
      </c>
      <c r="AO40" s="34" t="str">
        <f t="shared" si="6"/>
        <v/>
      </c>
      <c r="AP40" s="34" t="str">
        <f t="shared" si="6"/>
        <v/>
      </c>
      <c r="AQ40" s="34" t="str">
        <f t="shared" si="6"/>
        <v/>
      </c>
      <c r="AR40" s="34" t="str">
        <f t="shared" si="6"/>
        <v/>
      </c>
      <c r="AS40" s="34" t="str">
        <f t="shared" si="6"/>
        <v/>
      </c>
      <c r="AT40" s="34" t="str">
        <f t="shared" si="6"/>
        <v/>
      </c>
      <c r="AU40" s="34" t="str">
        <f t="shared" si="6"/>
        <v/>
      </c>
      <c r="AV40" s="34" t="str">
        <f t="shared" si="6"/>
        <v/>
      </c>
      <c r="AW40" s="34" t="str">
        <f t="shared" si="6"/>
        <v/>
      </c>
      <c r="AX40" s="34" t="str">
        <f t="shared" si="6"/>
        <v/>
      </c>
      <c r="AY40" s="34" t="str">
        <f t="shared" si="6"/>
        <v/>
      </c>
      <c r="AZ40" s="34" t="str">
        <f t="shared" si="6"/>
        <v/>
      </c>
      <c r="BA40" s="34" t="str">
        <f t="shared" si="6"/>
        <v/>
      </c>
      <c r="BB40" s="34" t="str">
        <f t="shared" si="6"/>
        <v/>
      </c>
      <c r="BC40" s="34" t="str">
        <f t="shared" si="6"/>
        <v/>
      </c>
      <c r="BD40" s="34" t="str">
        <f t="shared" si="6"/>
        <v/>
      </c>
      <c r="BE40" s="34" t="str">
        <f t="shared" si="6"/>
        <v/>
      </c>
      <c r="BF40" s="34" t="str">
        <f t="shared" si="6"/>
        <v/>
      </c>
      <c r="BG40" s="34" t="str">
        <f t="shared" si="6"/>
        <v/>
      </c>
      <c r="BH40" s="34" t="str">
        <f t="shared" si="6"/>
        <v/>
      </c>
      <c r="BI40" s="34" t="str">
        <f t="shared" si="6"/>
        <v/>
      </c>
      <c r="BJ40" s="34" t="str">
        <f t="shared" si="6"/>
        <v/>
      </c>
      <c r="BK40" s="34" t="str">
        <f t="shared" si="6"/>
        <v/>
      </c>
      <c r="BL40" s="34" t="str">
        <f t="shared" si="6"/>
        <v/>
      </c>
      <c r="BM40" s="34" t="str">
        <f t="shared" si="6"/>
        <v/>
      </c>
      <c r="BN40" s="34" t="str">
        <f t="shared" si="6"/>
        <v/>
      </c>
    </row>
    <row r="41" spans="2:66" outlineLevel="1" x14ac:dyDescent="0.3">
      <c r="L41" s="426"/>
      <c r="M41" s="426"/>
      <c r="N41" s="426"/>
      <c r="O41" s="426"/>
      <c r="P41" s="426"/>
      <c r="Q41" s="426"/>
      <c r="R41" s="426"/>
      <c r="S41" s="426"/>
      <c r="T41" s="426"/>
      <c r="U41" s="426"/>
      <c r="V41" s="426"/>
      <c r="W41" s="426"/>
      <c r="X41" s="426"/>
      <c r="Y41" s="426"/>
      <c r="Z41" s="426"/>
      <c r="AA41" s="426"/>
      <c r="AB41" s="426"/>
      <c r="AC41" s="426"/>
      <c r="AD41" s="426"/>
      <c r="AE41" s="426"/>
      <c r="AF41" s="426"/>
    </row>
    <row r="42" spans="2:66" outlineLevel="1" x14ac:dyDescent="0.3">
      <c r="J42" s="2" t="s">
        <v>181</v>
      </c>
      <c r="K42" s="29" t="s">
        <v>154</v>
      </c>
      <c r="L42" s="424"/>
      <c r="M42" s="425" t="str">
        <f t="shared" ref="M42:BN42" si="7">+IF(M29&lt;&gt;"",$L$32/$G$31,"")</f>
        <v/>
      </c>
      <c r="N42" s="425" t="str">
        <f t="shared" si="7"/>
        <v/>
      </c>
      <c r="O42" s="425" t="str">
        <f t="shared" si="7"/>
        <v/>
      </c>
      <c r="P42" s="425" t="str">
        <f t="shared" si="7"/>
        <v/>
      </c>
      <c r="Q42" s="425" t="str">
        <f t="shared" si="7"/>
        <v/>
      </c>
      <c r="R42" s="425" t="str">
        <f t="shared" si="7"/>
        <v/>
      </c>
      <c r="S42" s="425" t="str">
        <f t="shared" si="7"/>
        <v/>
      </c>
      <c r="T42" s="425" t="str">
        <f t="shared" si="7"/>
        <v/>
      </c>
      <c r="U42" s="425" t="str">
        <f t="shared" si="7"/>
        <v/>
      </c>
      <c r="V42" s="425" t="str">
        <f t="shared" si="7"/>
        <v/>
      </c>
      <c r="W42" s="425" t="str">
        <f t="shared" si="7"/>
        <v/>
      </c>
      <c r="X42" s="425" t="str">
        <f t="shared" si="7"/>
        <v/>
      </c>
      <c r="Y42" s="425" t="str">
        <f t="shared" si="7"/>
        <v/>
      </c>
      <c r="Z42" s="425" t="str">
        <f t="shared" si="7"/>
        <v/>
      </c>
      <c r="AA42" s="425" t="str">
        <f t="shared" si="7"/>
        <v/>
      </c>
      <c r="AB42" s="425" t="str">
        <f t="shared" si="7"/>
        <v/>
      </c>
      <c r="AC42" s="425" t="str">
        <f t="shared" si="7"/>
        <v/>
      </c>
      <c r="AD42" s="425" t="str">
        <f t="shared" si="7"/>
        <v/>
      </c>
      <c r="AE42" s="425" t="str">
        <f t="shared" si="7"/>
        <v/>
      </c>
      <c r="AF42" s="425" t="str">
        <f t="shared" si="7"/>
        <v/>
      </c>
      <c r="AG42" s="34" t="str">
        <f t="shared" si="7"/>
        <v/>
      </c>
      <c r="AH42" s="34" t="str">
        <f t="shared" si="7"/>
        <v/>
      </c>
      <c r="AI42" s="34" t="str">
        <f t="shared" si="7"/>
        <v/>
      </c>
      <c r="AJ42" s="34" t="str">
        <f t="shared" si="7"/>
        <v/>
      </c>
      <c r="AK42" s="34" t="str">
        <f t="shared" si="7"/>
        <v/>
      </c>
      <c r="AL42" s="34" t="str">
        <f t="shared" si="7"/>
        <v/>
      </c>
      <c r="AM42" s="34" t="str">
        <f t="shared" si="7"/>
        <v/>
      </c>
      <c r="AN42" s="34" t="str">
        <f t="shared" si="7"/>
        <v/>
      </c>
      <c r="AO42" s="34" t="str">
        <f t="shared" si="7"/>
        <v/>
      </c>
      <c r="AP42" s="34" t="str">
        <f t="shared" si="7"/>
        <v/>
      </c>
      <c r="AQ42" s="34" t="str">
        <f t="shared" si="7"/>
        <v/>
      </c>
      <c r="AR42" s="34" t="str">
        <f t="shared" si="7"/>
        <v/>
      </c>
      <c r="AS42" s="34" t="str">
        <f t="shared" si="7"/>
        <v/>
      </c>
      <c r="AT42" s="34" t="str">
        <f t="shared" si="7"/>
        <v/>
      </c>
      <c r="AU42" s="34" t="str">
        <f t="shared" si="7"/>
        <v/>
      </c>
      <c r="AV42" s="34" t="str">
        <f t="shared" si="7"/>
        <v/>
      </c>
      <c r="AW42" s="34" t="str">
        <f t="shared" si="7"/>
        <v/>
      </c>
      <c r="AX42" s="34" t="str">
        <f t="shared" si="7"/>
        <v/>
      </c>
      <c r="AY42" s="34" t="str">
        <f t="shared" si="7"/>
        <v/>
      </c>
      <c r="AZ42" s="34" t="str">
        <f t="shared" si="7"/>
        <v/>
      </c>
      <c r="BA42" s="34" t="str">
        <f t="shared" si="7"/>
        <v/>
      </c>
      <c r="BB42" s="34" t="str">
        <f t="shared" si="7"/>
        <v/>
      </c>
      <c r="BC42" s="34" t="str">
        <f t="shared" si="7"/>
        <v/>
      </c>
      <c r="BD42" s="34" t="str">
        <f t="shared" si="7"/>
        <v/>
      </c>
      <c r="BE42" s="34" t="str">
        <f t="shared" si="7"/>
        <v/>
      </c>
      <c r="BF42" s="34" t="str">
        <f t="shared" si="7"/>
        <v/>
      </c>
      <c r="BG42" s="34" t="str">
        <f t="shared" si="7"/>
        <v/>
      </c>
      <c r="BH42" s="34" t="str">
        <f t="shared" si="7"/>
        <v/>
      </c>
      <c r="BI42" s="34" t="str">
        <f t="shared" si="7"/>
        <v/>
      </c>
      <c r="BJ42" s="34" t="str">
        <f t="shared" si="7"/>
        <v/>
      </c>
      <c r="BK42" s="34" t="str">
        <f t="shared" si="7"/>
        <v/>
      </c>
      <c r="BL42" s="34" t="str">
        <f t="shared" si="7"/>
        <v/>
      </c>
      <c r="BM42" s="34" t="str">
        <f t="shared" si="7"/>
        <v/>
      </c>
      <c r="BN42" s="34" t="str">
        <f t="shared" si="7"/>
        <v/>
      </c>
    </row>
    <row r="43" spans="2:66" outlineLevel="1" x14ac:dyDescent="0.3">
      <c r="B43" s="3" t="s">
        <v>182</v>
      </c>
      <c r="C43" s="4"/>
      <c r="D43" s="4"/>
      <c r="E43" s="4"/>
      <c r="F43" s="4"/>
      <c r="G43" s="4"/>
      <c r="L43" s="426"/>
      <c r="M43" s="426"/>
      <c r="N43" s="426"/>
      <c r="O43" s="426"/>
      <c r="P43" s="426"/>
      <c r="Q43" s="426"/>
      <c r="R43" s="426"/>
      <c r="S43" s="426"/>
      <c r="T43" s="426"/>
      <c r="U43" s="426"/>
      <c r="V43" s="426"/>
      <c r="W43" s="426"/>
      <c r="X43" s="426"/>
      <c r="Y43" s="426"/>
      <c r="Z43" s="426"/>
      <c r="AA43" s="426"/>
      <c r="AB43" s="426"/>
      <c r="AC43" s="426"/>
      <c r="AD43" s="426"/>
      <c r="AE43" s="426"/>
      <c r="AF43" s="426"/>
    </row>
    <row r="44" spans="2:66" outlineLevel="1" x14ac:dyDescent="0.3">
      <c r="J44" s="2" t="s">
        <v>183</v>
      </c>
      <c r="K44" s="29" t="s">
        <v>154</v>
      </c>
      <c r="L44" s="425">
        <f>+IF(L29&lt;&gt;"",L40,"")</f>
        <v>0</v>
      </c>
      <c r="M44" s="425" t="str">
        <f>+IF(M29&lt;&gt;"",M40,"")</f>
        <v/>
      </c>
      <c r="N44" s="425" t="str">
        <f t="shared" ref="N44:BN44" si="8">+IF(N29&lt;&gt;"",N40,"")</f>
        <v/>
      </c>
      <c r="O44" s="425" t="str">
        <f t="shared" si="8"/>
        <v/>
      </c>
      <c r="P44" s="425" t="str">
        <f t="shared" si="8"/>
        <v/>
      </c>
      <c r="Q44" s="425" t="str">
        <f t="shared" si="8"/>
        <v/>
      </c>
      <c r="R44" s="425" t="str">
        <f t="shared" si="8"/>
        <v/>
      </c>
      <c r="S44" s="425" t="str">
        <f t="shared" si="8"/>
        <v/>
      </c>
      <c r="T44" s="425" t="str">
        <f t="shared" si="8"/>
        <v/>
      </c>
      <c r="U44" s="425" t="str">
        <f t="shared" si="8"/>
        <v/>
      </c>
      <c r="V44" s="425" t="str">
        <f t="shared" si="8"/>
        <v/>
      </c>
      <c r="W44" s="425" t="str">
        <f t="shared" si="8"/>
        <v/>
      </c>
      <c r="X44" s="425" t="str">
        <f t="shared" si="8"/>
        <v/>
      </c>
      <c r="Y44" s="425" t="str">
        <f t="shared" si="8"/>
        <v/>
      </c>
      <c r="Z44" s="425" t="str">
        <f t="shared" si="8"/>
        <v/>
      </c>
      <c r="AA44" s="425" t="str">
        <f t="shared" si="8"/>
        <v/>
      </c>
      <c r="AB44" s="425" t="str">
        <f t="shared" si="8"/>
        <v/>
      </c>
      <c r="AC44" s="425" t="str">
        <f t="shared" si="8"/>
        <v/>
      </c>
      <c r="AD44" s="425" t="str">
        <f t="shared" si="8"/>
        <v/>
      </c>
      <c r="AE44" s="425" t="str">
        <f t="shared" si="8"/>
        <v/>
      </c>
      <c r="AF44" s="425" t="str">
        <f t="shared" si="8"/>
        <v/>
      </c>
      <c r="AG44" s="425" t="str">
        <f t="shared" si="8"/>
        <v/>
      </c>
      <c r="AH44" s="425" t="str">
        <f t="shared" si="8"/>
        <v/>
      </c>
      <c r="AI44" s="425" t="str">
        <f t="shared" si="8"/>
        <v/>
      </c>
      <c r="AJ44" s="425" t="str">
        <f t="shared" si="8"/>
        <v/>
      </c>
      <c r="AK44" s="425" t="str">
        <f t="shared" si="8"/>
        <v/>
      </c>
      <c r="AL44" s="425" t="str">
        <f t="shared" si="8"/>
        <v/>
      </c>
      <c r="AM44" s="425" t="str">
        <f t="shared" si="8"/>
        <v/>
      </c>
      <c r="AN44" s="425" t="str">
        <f t="shared" si="8"/>
        <v/>
      </c>
      <c r="AO44" s="425" t="str">
        <f t="shared" si="8"/>
        <v/>
      </c>
      <c r="AP44" s="425" t="str">
        <f t="shared" si="8"/>
        <v/>
      </c>
      <c r="AQ44" s="425" t="str">
        <f t="shared" si="8"/>
        <v/>
      </c>
      <c r="AR44" s="425" t="str">
        <f t="shared" si="8"/>
        <v/>
      </c>
      <c r="AS44" s="425" t="str">
        <f t="shared" si="8"/>
        <v/>
      </c>
      <c r="AT44" s="425" t="str">
        <f t="shared" si="8"/>
        <v/>
      </c>
      <c r="AU44" s="425" t="str">
        <f t="shared" si="8"/>
        <v/>
      </c>
      <c r="AV44" s="425" t="str">
        <f t="shared" si="8"/>
        <v/>
      </c>
      <c r="AW44" s="425" t="str">
        <f t="shared" si="8"/>
        <v/>
      </c>
      <c r="AX44" s="425" t="str">
        <f t="shared" si="8"/>
        <v/>
      </c>
      <c r="AY44" s="425" t="str">
        <f t="shared" si="8"/>
        <v/>
      </c>
      <c r="AZ44" s="425" t="str">
        <f t="shared" si="8"/>
        <v/>
      </c>
      <c r="BA44" s="425" t="str">
        <f t="shared" si="8"/>
        <v/>
      </c>
      <c r="BB44" s="425" t="str">
        <f t="shared" si="8"/>
        <v/>
      </c>
      <c r="BC44" s="425" t="str">
        <f t="shared" si="8"/>
        <v/>
      </c>
      <c r="BD44" s="425" t="str">
        <f t="shared" si="8"/>
        <v/>
      </c>
      <c r="BE44" s="425" t="str">
        <f t="shared" si="8"/>
        <v/>
      </c>
      <c r="BF44" s="425" t="str">
        <f t="shared" si="8"/>
        <v/>
      </c>
      <c r="BG44" s="425" t="str">
        <f t="shared" si="8"/>
        <v/>
      </c>
      <c r="BH44" s="425" t="str">
        <f t="shared" si="8"/>
        <v/>
      </c>
      <c r="BI44" s="425" t="str">
        <f t="shared" si="8"/>
        <v/>
      </c>
      <c r="BJ44" s="425" t="str">
        <f t="shared" si="8"/>
        <v/>
      </c>
      <c r="BK44" s="425" t="str">
        <f t="shared" si="8"/>
        <v/>
      </c>
      <c r="BL44" s="425" t="str">
        <f t="shared" si="8"/>
        <v/>
      </c>
      <c r="BM44" s="425" t="str">
        <f t="shared" si="8"/>
        <v/>
      </c>
      <c r="BN44" s="425" t="str">
        <f t="shared" si="8"/>
        <v/>
      </c>
    </row>
    <row r="45" spans="2:66" outlineLevel="1" x14ac:dyDescent="0.3">
      <c r="B45" t="s">
        <v>147</v>
      </c>
      <c r="F45" s="29" t="s">
        <v>148</v>
      </c>
      <c r="G45" s="506" t="str">
        <f>+IFERROR(IRR(L48:XFD48),"--")</f>
        <v>--</v>
      </c>
      <c r="J45" s="28" t="s">
        <v>184</v>
      </c>
      <c r="K45" s="29" t="s">
        <v>154</v>
      </c>
      <c r="L45" s="427">
        <f t="shared" ref="L45:BN45" si="9">+IF(L29&lt;&gt;"",IF(L44&gt;0,-L44*$G$39,0),"")</f>
        <v>0</v>
      </c>
      <c r="M45" s="427" t="str">
        <f t="shared" si="9"/>
        <v/>
      </c>
      <c r="N45" s="427" t="str">
        <f t="shared" si="9"/>
        <v/>
      </c>
      <c r="O45" s="427" t="str">
        <f t="shared" si="9"/>
        <v/>
      </c>
      <c r="P45" s="427" t="str">
        <f t="shared" si="9"/>
        <v/>
      </c>
      <c r="Q45" s="427" t="str">
        <f t="shared" si="9"/>
        <v/>
      </c>
      <c r="R45" s="427" t="str">
        <f t="shared" si="9"/>
        <v/>
      </c>
      <c r="S45" s="427" t="str">
        <f t="shared" si="9"/>
        <v/>
      </c>
      <c r="T45" s="427" t="str">
        <f t="shared" si="9"/>
        <v/>
      </c>
      <c r="U45" s="427" t="str">
        <f t="shared" si="9"/>
        <v/>
      </c>
      <c r="V45" s="427" t="str">
        <f t="shared" si="9"/>
        <v/>
      </c>
      <c r="W45" s="427" t="str">
        <f t="shared" si="9"/>
        <v/>
      </c>
      <c r="X45" s="427" t="str">
        <f t="shared" si="9"/>
        <v/>
      </c>
      <c r="Y45" s="427" t="str">
        <f t="shared" si="9"/>
        <v/>
      </c>
      <c r="Z45" s="427" t="str">
        <f t="shared" si="9"/>
        <v/>
      </c>
      <c r="AA45" s="427" t="str">
        <f t="shared" si="9"/>
        <v/>
      </c>
      <c r="AB45" s="427" t="str">
        <f t="shared" si="9"/>
        <v/>
      </c>
      <c r="AC45" s="427" t="str">
        <f t="shared" si="9"/>
        <v/>
      </c>
      <c r="AD45" s="427" t="str">
        <f t="shared" si="9"/>
        <v/>
      </c>
      <c r="AE45" s="427" t="str">
        <f t="shared" si="9"/>
        <v/>
      </c>
      <c r="AF45" s="427" t="str">
        <f t="shared" si="9"/>
        <v/>
      </c>
      <c r="AG45" s="38" t="str">
        <f t="shared" si="9"/>
        <v/>
      </c>
      <c r="AH45" s="38" t="str">
        <f t="shared" si="9"/>
        <v/>
      </c>
      <c r="AI45" s="38" t="str">
        <f t="shared" si="9"/>
        <v/>
      </c>
      <c r="AJ45" s="38" t="str">
        <f t="shared" si="9"/>
        <v/>
      </c>
      <c r="AK45" s="38" t="str">
        <f t="shared" si="9"/>
        <v/>
      </c>
      <c r="AL45" s="38" t="str">
        <f t="shared" si="9"/>
        <v/>
      </c>
      <c r="AM45" s="38" t="str">
        <f t="shared" si="9"/>
        <v/>
      </c>
      <c r="AN45" s="38" t="str">
        <f t="shared" si="9"/>
        <v/>
      </c>
      <c r="AO45" s="38" t="str">
        <f t="shared" si="9"/>
        <v/>
      </c>
      <c r="AP45" s="38" t="str">
        <f t="shared" si="9"/>
        <v/>
      </c>
      <c r="AQ45" s="38" t="str">
        <f t="shared" si="9"/>
        <v/>
      </c>
      <c r="AR45" s="38" t="str">
        <f t="shared" si="9"/>
        <v/>
      </c>
      <c r="AS45" s="38" t="str">
        <f t="shared" si="9"/>
        <v/>
      </c>
      <c r="AT45" s="38" t="str">
        <f t="shared" si="9"/>
        <v/>
      </c>
      <c r="AU45" s="38" t="str">
        <f t="shared" si="9"/>
        <v/>
      </c>
      <c r="AV45" s="38" t="str">
        <f t="shared" si="9"/>
        <v/>
      </c>
      <c r="AW45" s="38" t="str">
        <f t="shared" si="9"/>
        <v/>
      </c>
      <c r="AX45" s="38" t="str">
        <f t="shared" si="9"/>
        <v/>
      </c>
      <c r="AY45" s="38" t="str">
        <f t="shared" si="9"/>
        <v/>
      </c>
      <c r="AZ45" s="38" t="str">
        <f t="shared" si="9"/>
        <v/>
      </c>
      <c r="BA45" s="38" t="str">
        <f t="shared" si="9"/>
        <v/>
      </c>
      <c r="BB45" s="38" t="str">
        <f t="shared" si="9"/>
        <v/>
      </c>
      <c r="BC45" s="38" t="str">
        <f t="shared" si="9"/>
        <v/>
      </c>
      <c r="BD45" s="38" t="str">
        <f t="shared" si="9"/>
        <v/>
      </c>
      <c r="BE45" s="38" t="str">
        <f t="shared" si="9"/>
        <v/>
      </c>
      <c r="BF45" s="38" t="str">
        <f t="shared" si="9"/>
        <v/>
      </c>
      <c r="BG45" s="38" t="str">
        <f t="shared" si="9"/>
        <v/>
      </c>
      <c r="BH45" s="38" t="str">
        <f t="shared" si="9"/>
        <v/>
      </c>
      <c r="BI45" s="38" t="str">
        <f t="shared" si="9"/>
        <v/>
      </c>
      <c r="BJ45" s="38" t="str">
        <f t="shared" si="9"/>
        <v/>
      </c>
      <c r="BK45" s="38" t="str">
        <f t="shared" si="9"/>
        <v/>
      </c>
      <c r="BL45" s="38" t="str">
        <f t="shared" si="9"/>
        <v/>
      </c>
      <c r="BM45" s="38" t="str">
        <f t="shared" si="9"/>
        <v/>
      </c>
      <c r="BN45" s="38" t="str">
        <f t="shared" si="9"/>
        <v/>
      </c>
    </row>
    <row r="46" spans="2:66" outlineLevel="1" x14ac:dyDescent="0.3">
      <c r="B46" t="s">
        <v>185</v>
      </c>
      <c r="F46" s="29" t="s">
        <v>142</v>
      </c>
      <c r="G46" s="418" t="str">
        <f>+IFERROR((NPV(G38,M31:BN31)+L31)*1000000/(NPV(G38,M36:BN36)*1000),"--")</f>
        <v>--</v>
      </c>
      <c r="L46" s="426"/>
      <c r="M46" s="426"/>
      <c r="N46" s="426"/>
      <c r="O46" s="426"/>
      <c r="P46" s="426"/>
      <c r="Q46" s="426"/>
      <c r="R46" s="426"/>
      <c r="S46" s="426"/>
      <c r="T46" s="426"/>
      <c r="U46" s="426"/>
      <c r="V46" s="426"/>
      <c r="W46" s="426"/>
      <c r="X46" s="426"/>
      <c r="Y46" s="426"/>
      <c r="Z46" s="426"/>
      <c r="AA46" s="426"/>
      <c r="AB46" s="426"/>
      <c r="AC46" s="426"/>
      <c r="AD46" s="426"/>
      <c r="AE46" s="426"/>
      <c r="AF46" s="426"/>
    </row>
    <row r="47" spans="2:66" outlineLevel="1" x14ac:dyDescent="0.3">
      <c r="G47" s="91"/>
      <c r="H47" s="92"/>
      <c r="J47" s="2" t="s">
        <v>186</v>
      </c>
      <c r="K47" s="29" t="s">
        <v>154</v>
      </c>
      <c r="L47" s="425">
        <f>+IF(L29&lt;&gt;"",L44+L45,"")</f>
        <v>0</v>
      </c>
      <c r="M47" s="425" t="str">
        <f>+IF(M29&lt;&gt;"",M44+M45,"")</f>
        <v/>
      </c>
      <c r="N47" s="425" t="str">
        <f t="shared" ref="N47:BN47" si="10">+IF(N29&lt;&gt;"",N44+N45,"")</f>
        <v/>
      </c>
      <c r="O47" s="425" t="str">
        <f t="shared" si="10"/>
        <v/>
      </c>
      <c r="P47" s="425" t="str">
        <f t="shared" si="10"/>
        <v/>
      </c>
      <c r="Q47" s="425" t="str">
        <f t="shared" si="10"/>
        <v/>
      </c>
      <c r="R47" s="425" t="str">
        <f t="shared" si="10"/>
        <v/>
      </c>
      <c r="S47" s="425" t="str">
        <f t="shared" si="10"/>
        <v/>
      </c>
      <c r="T47" s="425" t="str">
        <f t="shared" si="10"/>
        <v/>
      </c>
      <c r="U47" s="425" t="str">
        <f t="shared" si="10"/>
        <v/>
      </c>
      <c r="V47" s="425" t="str">
        <f t="shared" si="10"/>
        <v/>
      </c>
      <c r="W47" s="425" t="str">
        <f t="shared" si="10"/>
        <v/>
      </c>
      <c r="X47" s="425" t="str">
        <f t="shared" si="10"/>
        <v/>
      </c>
      <c r="Y47" s="425" t="str">
        <f t="shared" si="10"/>
        <v/>
      </c>
      <c r="Z47" s="425" t="str">
        <f t="shared" si="10"/>
        <v/>
      </c>
      <c r="AA47" s="425" t="str">
        <f t="shared" si="10"/>
        <v/>
      </c>
      <c r="AB47" s="425" t="str">
        <f t="shared" si="10"/>
        <v/>
      </c>
      <c r="AC47" s="425" t="str">
        <f t="shared" si="10"/>
        <v/>
      </c>
      <c r="AD47" s="425" t="str">
        <f t="shared" si="10"/>
        <v/>
      </c>
      <c r="AE47" s="425" t="str">
        <f t="shared" si="10"/>
        <v/>
      </c>
      <c r="AF47" s="425" t="str">
        <f t="shared" si="10"/>
        <v/>
      </c>
      <c r="AG47" s="34" t="str">
        <f t="shared" si="10"/>
        <v/>
      </c>
      <c r="AH47" s="34" t="str">
        <f t="shared" si="10"/>
        <v/>
      </c>
      <c r="AI47" s="34" t="str">
        <f t="shared" si="10"/>
        <v/>
      </c>
      <c r="AJ47" s="34" t="str">
        <f t="shared" si="10"/>
        <v/>
      </c>
      <c r="AK47" s="34" t="str">
        <f t="shared" si="10"/>
        <v/>
      </c>
      <c r="AL47" s="34" t="str">
        <f t="shared" si="10"/>
        <v/>
      </c>
      <c r="AM47" s="34" t="str">
        <f t="shared" si="10"/>
        <v/>
      </c>
      <c r="AN47" s="34" t="str">
        <f t="shared" si="10"/>
        <v/>
      </c>
      <c r="AO47" s="34" t="str">
        <f t="shared" si="10"/>
        <v/>
      </c>
      <c r="AP47" s="34" t="str">
        <f t="shared" si="10"/>
        <v/>
      </c>
      <c r="AQ47" s="34" t="str">
        <f t="shared" si="10"/>
        <v/>
      </c>
      <c r="AR47" s="34" t="str">
        <f t="shared" si="10"/>
        <v/>
      </c>
      <c r="AS47" s="34" t="str">
        <f t="shared" si="10"/>
        <v/>
      </c>
      <c r="AT47" s="34" t="str">
        <f t="shared" si="10"/>
        <v/>
      </c>
      <c r="AU47" s="34" t="str">
        <f t="shared" si="10"/>
        <v/>
      </c>
      <c r="AV47" s="34" t="str">
        <f t="shared" si="10"/>
        <v/>
      </c>
      <c r="AW47" s="34" t="str">
        <f t="shared" si="10"/>
        <v/>
      </c>
      <c r="AX47" s="34" t="str">
        <f t="shared" si="10"/>
        <v/>
      </c>
      <c r="AY47" s="34" t="str">
        <f t="shared" si="10"/>
        <v/>
      </c>
      <c r="AZ47" s="34" t="str">
        <f t="shared" si="10"/>
        <v/>
      </c>
      <c r="BA47" s="34" t="str">
        <f t="shared" si="10"/>
        <v/>
      </c>
      <c r="BB47" s="34" t="str">
        <f t="shared" si="10"/>
        <v/>
      </c>
      <c r="BC47" s="34" t="str">
        <f t="shared" si="10"/>
        <v/>
      </c>
      <c r="BD47" s="34" t="str">
        <f t="shared" si="10"/>
        <v/>
      </c>
      <c r="BE47" s="34" t="str">
        <f t="shared" si="10"/>
        <v/>
      </c>
      <c r="BF47" s="34" t="str">
        <f t="shared" si="10"/>
        <v/>
      </c>
      <c r="BG47" s="34" t="str">
        <f t="shared" si="10"/>
        <v/>
      </c>
      <c r="BH47" s="34" t="str">
        <f t="shared" si="10"/>
        <v/>
      </c>
      <c r="BI47" s="34" t="str">
        <f t="shared" si="10"/>
        <v/>
      </c>
      <c r="BJ47" s="34" t="str">
        <f t="shared" si="10"/>
        <v/>
      </c>
      <c r="BK47" s="34" t="str">
        <f t="shared" si="10"/>
        <v/>
      </c>
      <c r="BL47" s="34" t="str">
        <f t="shared" si="10"/>
        <v/>
      </c>
      <c r="BM47" s="34" t="str">
        <f t="shared" si="10"/>
        <v/>
      </c>
      <c r="BN47" s="34" t="str">
        <f t="shared" si="10"/>
        <v/>
      </c>
    </row>
    <row r="48" spans="2:66" outlineLevel="1" x14ac:dyDescent="0.3">
      <c r="G48" s="91"/>
      <c r="H48" s="92"/>
      <c r="J48" s="2" t="s">
        <v>187</v>
      </c>
      <c r="K48" s="29" t="s">
        <v>154</v>
      </c>
      <c r="L48" s="425">
        <f>+IF(L29&lt;&gt;"",L47/(1+$G$38)^(COUNT($L$29:L29)-1),"")</f>
        <v>0</v>
      </c>
      <c r="M48" s="425" t="str">
        <f>+IF(M29&lt;&gt;"",M47/(1+$G$38)^(COUNT($L$29:M29)-1),"")</f>
        <v/>
      </c>
      <c r="N48" s="425" t="str">
        <f>+IF(N29&lt;&gt;"",N47/(1+$G$38)^(COUNT($L$29:N29)-1),"")</f>
        <v/>
      </c>
      <c r="O48" s="425" t="str">
        <f>+IF(O29&lt;&gt;"",O47/(1+$G$38)^(COUNT($L$29:O29)-1),"")</f>
        <v/>
      </c>
      <c r="P48" s="425" t="str">
        <f>+IF(P29&lt;&gt;"",P47/(1+$G$38)^(COUNT($L$29:P29)-1),"")</f>
        <v/>
      </c>
      <c r="Q48" s="425" t="str">
        <f>+IF(Q29&lt;&gt;"",Q47/(1+$G$38)^(COUNT($L$29:Q29)-1),"")</f>
        <v/>
      </c>
      <c r="R48" s="425" t="str">
        <f>+IF(R29&lt;&gt;"",R47/(1+$G$38)^(COUNT($L$29:R29)-1),"")</f>
        <v/>
      </c>
      <c r="S48" s="425" t="str">
        <f>+IF(S29&lt;&gt;"",S47/(1+$G$38)^(COUNT($L$29:S29)-1),"")</f>
        <v/>
      </c>
      <c r="T48" s="425" t="str">
        <f>+IF(T29&lt;&gt;"",T47/(1+$G$38)^(COUNT($L$29:T29)-1),"")</f>
        <v/>
      </c>
      <c r="U48" s="425" t="str">
        <f>+IF(U29&lt;&gt;"",U47/(1+$G$38)^(COUNT($L$29:U29)-1),"")</f>
        <v/>
      </c>
      <c r="V48" s="425" t="str">
        <f>+IF(V29&lt;&gt;"",V47/(1+$G$38)^(COUNT($L$29:V29)-1),"")</f>
        <v/>
      </c>
      <c r="W48" s="425" t="str">
        <f>+IF(W29&lt;&gt;"",W47/(1+$G$38)^(COUNT($L$29:W29)-1),"")</f>
        <v/>
      </c>
      <c r="X48" s="425" t="str">
        <f>+IF(X29&lt;&gt;"",X47/(1+$G$38)^(COUNT($L$29:X29)-1),"")</f>
        <v/>
      </c>
      <c r="Y48" s="425" t="str">
        <f>+IF(Y29&lt;&gt;"",Y47/(1+$G$38)^(COUNT($L$29:Y29)-1),"")</f>
        <v/>
      </c>
      <c r="Z48" s="425" t="str">
        <f>+IF(Z29&lt;&gt;"",Z47/(1+$G$38)^(COUNT($L$29:Z29)-1),"")</f>
        <v/>
      </c>
      <c r="AA48" s="425" t="str">
        <f>+IF(AA29&lt;&gt;"",AA47/(1+$G$38)^(COUNT($L$29:AA29)-1),"")</f>
        <v/>
      </c>
      <c r="AB48" s="425" t="str">
        <f>+IF(AB29&lt;&gt;"",AB47/(1+$G$38)^(COUNT($L$29:AB29)-1),"")</f>
        <v/>
      </c>
      <c r="AC48" s="425" t="str">
        <f>+IF(AC29&lt;&gt;"",AC47/(1+$G$38)^(COUNT($L$29:AC29)-1),"")</f>
        <v/>
      </c>
      <c r="AD48" s="425" t="str">
        <f>+IF(AD29&lt;&gt;"",AD47/(1+$G$38)^(COUNT($L$29:AD29)-1),"")</f>
        <v/>
      </c>
      <c r="AE48" s="425" t="str">
        <f>+IF(AE29&lt;&gt;"",AE47/(1+$G$38)^(COUNT($L$29:AE29)-1),"")</f>
        <v/>
      </c>
      <c r="AF48" s="425" t="str">
        <f>+IF(AF29&lt;&gt;"",AF47/(1+$G$38)^(COUNT($L$29:AF29)-1),"")</f>
        <v/>
      </c>
      <c r="AG48" s="34" t="str">
        <f>+IF(AG29&lt;&gt;"",AG47/(1+$G$38)^(COUNT($L$29:AG29)-1),"")</f>
        <v/>
      </c>
      <c r="AH48" s="34" t="str">
        <f>+IF(AH29&lt;&gt;"",AH47/(1+$G$38)^(COUNT($L$29:AH29)-1),"")</f>
        <v/>
      </c>
      <c r="AI48" s="34" t="str">
        <f>+IF(AI29&lt;&gt;"",AI47/(1+$G$38)^(COUNT($L$29:AI29)-1),"")</f>
        <v/>
      </c>
      <c r="AJ48" s="34" t="str">
        <f>+IF(AJ29&lt;&gt;"",AJ47/(1+$G$38)^(COUNT($L$29:AJ29)-1),"")</f>
        <v/>
      </c>
      <c r="AK48" s="34" t="str">
        <f>+IF(AK29&lt;&gt;"",AK47/(1+$G$38)^(COUNT($L$29:AK29)-1),"")</f>
        <v/>
      </c>
      <c r="AL48" s="34" t="str">
        <f>+IF(AL29&lt;&gt;"",AL47/(1+$G$38)^(COUNT($L$29:AL29)-1),"")</f>
        <v/>
      </c>
      <c r="AM48" s="34" t="str">
        <f>+IF(AM29&lt;&gt;"",AM47/(1+$G$38)^(COUNT($L$29:AM29)-1),"")</f>
        <v/>
      </c>
      <c r="AN48" s="34" t="str">
        <f>+IF(AN29&lt;&gt;"",AN47/(1+$G$38)^(COUNT($L$29:AN29)-1),"")</f>
        <v/>
      </c>
      <c r="AO48" s="34" t="str">
        <f>+IF(AO29&lt;&gt;"",AO47/(1+$G$38)^(COUNT($L$29:AO29)-1),"")</f>
        <v/>
      </c>
      <c r="AP48" s="34" t="str">
        <f>+IF(AP29&lt;&gt;"",AP47/(1+$G$38)^(COUNT($L$29:AP29)-1),"")</f>
        <v/>
      </c>
      <c r="AQ48" s="34" t="str">
        <f>+IF(AQ29&lt;&gt;"",AQ47/(1+$G$38)^(COUNT($L$29:AQ29)-1),"")</f>
        <v/>
      </c>
      <c r="AR48" s="34" t="str">
        <f>+IF(AR29&lt;&gt;"",AR47/(1+$G$38)^(COUNT($L$29:AR29)-1),"")</f>
        <v/>
      </c>
      <c r="AS48" s="34" t="str">
        <f>+IF(AS29&lt;&gt;"",AS47/(1+$G$38)^(COUNT($L$29:AS29)-1),"")</f>
        <v/>
      </c>
      <c r="AT48" s="34" t="str">
        <f>+IF(AT29&lt;&gt;"",AT47/(1+$G$38)^(COUNT($L$29:AT29)-1),"")</f>
        <v/>
      </c>
      <c r="AU48" s="34" t="str">
        <f>+IF(AU29&lt;&gt;"",AU47/(1+$G$38)^(COUNT($L$29:AU29)-1),"")</f>
        <v/>
      </c>
      <c r="AV48" s="34" t="str">
        <f>+IF(AV29&lt;&gt;"",AV47/(1+$G$38)^(COUNT($L$29:AV29)-1),"")</f>
        <v/>
      </c>
      <c r="AW48" s="34" t="str">
        <f>+IF(AW29&lt;&gt;"",AW47/(1+$G$38)^(COUNT($L$29:AW29)-1),"")</f>
        <v/>
      </c>
      <c r="AX48" s="34" t="str">
        <f>+IF(AX29&lt;&gt;"",AX47/(1+$G$38)^(COUNT($L$29:AX29)-1),"")</f>
        <v/>
      </c>
      <c r="AY48" s="34" t="str">
        <f>+IF(AY29&lt;&gt;"",AY47/(1+$G$38)^(COUNT($L$29:AY29)-1),"")</f>
        <v/>
      </c>
      <c r="AZ48" s="34" t="str">
        <f>+IF(AZ29&lt;&gt;"",AZ47/(1+$G$38)^(COUNT($L$29:AZ29)-1),"")</f>
        <v/>
      </c>
      <c r="BA48" s="34" t="str">
        <f>+IF(BA29&lt;&gt;"",BA47/(1+$G$38)^(COUNT($L$29:BA29)-1),"")</f>
        <v/>
      </c>
      <c r="BB48" s="34" t="str">
        <f>+IF(BB29&lt;&gt;"",BB47/(1+$G$38)^(COUNT($L$29:BB29)-1),"")</f>
        <v/>
      </c>
      <c r="BC48" s="34" t="str">
        <f>+IF(BC29&lt;&gt;"",BC47/(1+$G$38)^(COUNT($L$29:BC29)-1),"")</f>
        <v/>
      </c>
      <c r="BD48" s="34" t="str">
        <f>+IF(BD29&lt;&gt;"",BD47/(1+$G$38)^(COUNT($L$29:BD29)-1),"")</f>
        <v/>
      </c>
      <c r="BE48" s="34" t="str">
        <f>+IF(BE29&lt;&gt;"",BE47/(1+$G$38)^(COUNT($L$29:BE29)-1),"")</f>
        <v/>
      </c>
      <c r="BF48" s="34" t="str">
        <f>+IF(BF29&lt;&gt;"",BF47/(1+$G$38)^(COUNT($L$29:BF29)-1),"")</f>
        <v/>
      </c>
      <c r="BG48" s="34" t="str">
        <f>+IF(BG29&lt;&gt;"",BG47/(1+$G$38)^(COUNT($L$29:BG29)-1),"")</f>
        <v/>
      </c>
      <c r="BH48" s="34" t="str">
        <f>+IF(BH29&lt;&gt;"",BH47/(1+$G$38)^(COUNT($L$29:BH29)-1),"")</f>
        <v/>
      </c>
      <c r="BI48" s="34" t="str">
        <f>+IF(BI29&lt;&gt;"",BI47/(1+$G$38)^(COUNT($L$29:BI29)-1),"")</f>
        <v/>
      </c>
      <c r="BJ48" s="34" t="str">
        <f>+IF(BJ29&lt;&gt;"",BJ47/(1+$G$38)^(COUNT($L$29:BJ29)-1),"")</f>
        <v/>
      </c>
      <c r="BK48" s="34" t="str">
        <f>+IF(BK29&lt;&gt;"",BK47/(1+$G$38)^(COUNT($L$29:BK29)-1),"")</f>
        <v/>
      </c>
      <c r="BL48" s="34" t="str">
        <f>+IF(BL29&lt;&gt;"",BL47/(1+$G$38)^(COUNT($L$29:BL29)-1),"")</f>
        <v/>
      </c>
      <c r="BM48" s="34" t="str">
        <f>+IF(BM29&lt;&gt;"",BM47/(1+$G$38)^(COUNT($L$29:BM29)-1),"")</f>
        <v/>
      </c>
      <c r="BN48" s="34" t="str">
        <f>+IF(BN29&lt;&gt;"",BN47/(1+$G$38)^(COUNT($L$29:BN29)-1),"")</f>
        <v/>
      </c>
    </row>
    <row r="49" spans="2:66" outlineLevel="1" x14ac:dyDescent="0.3">
      <c r="G49" s="91"/>
      <c r="H49" s="92"/>
    </row>
    <row r="50" spans="2:66" outlineLevel="1" x14ac:dyDescent="0.3"/>
    <row r="51" spans="2:66" x14ac:dyDescent="0.3">
      <c r="B51" s="33" t="s">
        <v>188</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row>
    <row r="53" spans="2:66" x14ac:dyDescent="0.3">
      <c r="B53" s="41" t="s">
        <v>189</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2:66" outlineLevel="1" x14ac:dyDescent="0.3"/>
    <row r="55" spans="2:66" outlineLevel="1" x14ac:dyDescent="0.3">
      <c r="B55" s="3" t="s">
        <v>151</v>
      </c>
      <c r="C55" s="4"/>
      <c r="D55" s="4"/>
      <c r="E55" s="4"/>
      <c r="F55" s="4"/>
      <c r="G55" s="4"/>
      <c r="J55" s="3" t="s">
        <v>152</v>
      </c>
      <c r="K55" s="3"/>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row>
    <row r="56" spans="2:66" outlineLevel="1" x14ac:dyDescent="0.3"/>
    <row r="57" spans="2:66" outlineLevel="1" x14ac:dyDescent="0.3">
      <c r="B57" t="s">
        <v>190</v>
      </c>
      <c r="F57" s="29" t="s">
        <v>191</v>
      </c>
      <c r="G57" s="353">
        <v>2</v>
      </c>
      <c r="J57" s="2"/>
      <c r="K57" s="1" t="s">
        <v>155</v>
      </c>
      <c r="L57" s="39">
        <f>+G68</f>
        <v>2021</v>
      </c>
      <c r="M57" s="40">
        <f t="shared" ref="M57:BN57" si="11">+IF(L57="","",IF(L57+1-$G$68&gt;$G$59,"",L57+1))</f>
        <v>2022</v>
      </c>
      <c r="N57" s="40">
        <f t="shared" si="11"/>
        <v>2023</v>
      </c>
      <c r="O57" s="40">
        <f t="shared" si="11"/>
        <v>2024</v>
      </c>
      <c r="P57" s="40">
        <f t="shared" si="11"/>
        <v>2025</v>
      </c>
      <c r="Q57" s="40">
        <f t="shared" si="11"/>
        <v>2026</v>
      </c>
      <c r="R57" s="40">
        <f t="shared" si="11"/>
        <v>2027</v>
      </c>
      <c r="S57" s="40">
        <f t="shared" si="11"/>
        <v>2028</v>
      </c>
      <c r="T57" s="40">
        <f t="shared" si="11"/>
        <v>2029</v>
      </c>
      <c r="U57" s="40">
        <f t="shared" si="11"/>
        <v>2030</v>
      </c>
      <c r="V57" s="40">
        <f t="shared" si="11"/>
        <v>2031</v>
      </c>
      <c r="W57" s="40">
        <f t="shared" si="11"/>
        <v>2032</v>
      </c>
      <c r="X57" s="40">
        <f t="shared" si="11"/>
        <v>2033</v>
      </c>
      <c r="Y57" s="40">
        <f t="shared" si="11"/>
        <v>2034</v>
      </c>
      <c r="Z57" s="40">
        <f t="shared" si="11"/>
        <v>2035</v>
      </c>
      <c r="AA57" s="40">
        <f t="shared" si="11"/>
        <v>2036</v>
      </c>
      <c r="AB57" s="40" t="str">
        <f t="shared" si="11"/>
        <v/>
      </c>
      <c r="AC57" s="40" t="str">
        <f t="shared" si="11"/>
        <v/>
      </c>
      <c r="AD57" s="40" t="str">
        <f t="shared" si="11"/>
        <v/>
      </c>
      <c r="AE57" s="40" t="str">
        <f t="shared" si="11"/>
        <v/>
      </c>
      <c r="AF57" s="40" t="str">
        <f t="shared" si="11"/>
        <v/>
      </c>
      <c r="AG57" s="40" t="str">
        <f t="shared" si="11"/>
        <v/>
      </c>
      <c r="AH57" s="40" t="str">
        <f t="shared" si="11"/>
        <v/>
      </c>
      <c r="AI57" s="40" t="str">
        <f t="shared" si="11"/>
        <v/>
      </c>
      <c r="AJ57" s="40" t="str">
        <f t="shared" si="11"/>
        <v/>
      </c>
      <c r="AK57" s="40" t="str">
        <f t="shared" si="11"/>
        <v/>
      </c>
      <c r="AL57" s="40" t="str">
        <f t="shared" si="11"/>
        <v/>
      </c>
      <c r="AM57" s="40" t="str">
        <f t="shared" si="11"/>
        <v/>
      </c>
      <c r="AN57" s="40" t="str">
        <f t="shared" si="11"/>
        <v/>
      </c>
      <c r="AO57" s="40" t="str">
        <f t="shared" si="11"/>
        <v/>
      </c>
      <c r="AP57" s="40" t="str">
        <f t="shared" si="11"/>
        <v/>
      </c>
      <c r="AQ57" s="40" t="str">
        <f t="shared" si="11"/>
        <v/>
      </c>
      <c r="AR57" s="40" t="str">
        <f t="shared" si="11"/>
        <v/>
      </c>
      <c r="AS57" s="40" t="str">
        <f t="shared" si="11"/>
        <v/>
      </c>
      <c r="AT57" s="40" t="str">
        <f t="shared" si="11"/>
        <v/>
      </c>
      <c r="AU57" s="40" t="str">
        <f t="shared" si="11"/>
        <v/>
      </c>
      <c r="AV57" s="40" t="str">
        <f t="shared" si="11"/>
        <v/>
      </c>
      <c r="AW57" s="40" t="str">
        <f t="shared" si="11"/>
        <v/>
      </c>
      <c r="AX57" s="40" t="str">
        <f t="shared" si="11"/>
        <v/>
      </c>
      <c r="AY57" s="40" t="str">
        <f t="shared" si="11"/>
        <v/>
      </c>
      <c r="AZ57" s="40" t="str">
        <f t="shared" si="11"/>
        <v/>
      </c>
      <c r="BA57" s="40" t="str">
        <f t="shared" si="11"/>
        <v/>
      </c>
      <c r="BB57" s="40" t="str">
        <f t="shared" si="11"/>
        <v/>
      </c>
      <c r="BC57" s="40" t="str">
        <f t="shared" si="11"/>
        <v/>
      </c>
      <c r="BD57" s="40" t="str">
        <f t="shared" si="11"/>
        <v/>
      </c>
      <c r="BE57" s="40" t="str">
        <f t="shared" si="11"/>
        <v/>
      </c>
      <c r="BF57" s="40" t="str">
        <f t="shared" si="11"/>
        <v/>
      </c>
      <c r="BG57" s="40" t="str">
        <f t="shared" si="11"/>
        <v/>
      </c>
      <c r="BH57" s="40" t="str">
        <f t="shared" si="11"/>
        <v/>
      </c>
      <c r="BI57" s="40" t="str">
        <f t="shared" si="11"/>
        <v/>
      </c>
      <c r="BJ57" s="40" t="str">
        <f t="shared" si="11"/>
        <v/>
      </c>
      <c r="BK57" s="40" t="str">
        <f t="shared" si="11"/>
        <v/>
      </c>
      <c r="BL57" s="40" t="str">
        <f t="shared" si="11"/>
        <v/>
      </c>
      <c r="BM57" s="40" t="str">
        <f t="shared" si="11"/>
        <v/>
      </c>
      <c r="BN57" s="40" t="str">
        <f t="shared" si="11"/>
        <v/>
      </c>
    </row>
    <row r="58" spans="2:66" outlineLevel="1" x14ac:dyDescent="0.3">
      <c r="B58" t="s">
        <v>192</v>
      </c>
      <c r="F58" s="29" t="s">
        <v>193</v>
      </c>
      <c r="G58" s="351"/>
    </row>
    <row r="59" spans="2:66" ht="15" outlineLevel="1" thickBot="1" x14ac:dyDescent="0.35">
      <c r="B59" t="s">
        <v>194</v>
      </c>
      <c r="F59" s="29" t="s">
        <v>159</v>
      </c>
      <c r="G59" s="354">
        <v>15</v>
      </c>
      <c r="J59" s="3" t="s">
        <v>160</v>
      </c>
      <c r="K59" s="35" t="s">
        <v>154</v>
      </c>
      <c r="L59" s="421">
        <f>+IF(L57&lt;&gt;"",L60+L61+L62+L63,"")</f>
        <v>0</v>
      </c>
      <c r="M59" s="421">
        <f t="shared" ref="M59:BN59" si="12">+IF(M57&lt;&gt;"",M60+M61+M62+M63,"")</f>
        <v>0.8</v>
      </c>
      <c r="N59" s="421">
        <f t="shared" si="12"/>
        <v>0.8</v>
      </c>
      <c r="O59" s="421">
        <f t="shared" si="12"/>
        <v>0.8</v>
      </c>
      <c r="P59" s="421">
        <f t="shared" si="12"/>
        <v>0.8</v>
      </c>
      <c r="Q59" s="421">
        <f t="shared" si="12"/>
        <v>0.8</v>
      </c>
      <c r="R59" s="421">
        <f t="shared" si="12"/>
        <v>0</v>
      </c>
      <c r="S59" s="421">
        <f t="shared" si="12"/>
        <v>0</v>
      </c>
      <c r="T59" s="421">
        <f t="shared" si="12"/>
        <v>0</v>
      </c>
      <c r="U59" s="421">
        <f t="shared" si="12"/>
        <v>0</v>
      </c>
      <c r="V59" s="421">
        <f t="shared" si="12"/>
        <v>0</v>
      </c>
      <c r="W59" s="421">
        <f t="shared" si="12"/>
        <v>0</v>
      </c>
      <c r="X59" s="421">
        <f t="shared" si="12"/>
        <v>0</v>
      </c>
      <c r="Y59" s="421">
        <f t="shared" si="12"/>
        <v>0</v>
      </c>
      <c r="Z59" s="421">
        <f t="shared" si="12"/>
        <v>0</v>
      </c>
      <c r="AA59" s="421">
        <f t="shared" si="12"/>
        <v>0</v>
      </c>
      <c r="AB59" s="36" t="str">
        <f t="shared" si="12"/>
        <v/>
      </c>
      <c r="AC59" s="36" t="str">
        <f t="shared" si="12"/>
        <v/>
      </c>
      <c r="AD59" s="36" t="str">
        <f t="shared" si="12"/>
        <v/>
      </c>
      <c r="AE59" s="36" t="str">
        <f t="shared" si="12"/>
        <v/>
      </c>
      <c r="AF59" s="36" t="str">
        <f t="shared" si="12"/>
        <v/>
      </c>
      <c r="AG59" s="36" t="str">
        <f t="shared" si="12"/>
        <v/>
      </c>
      <c r="AH59" s="36" t="str">
        <f t="shared" si="12"/>
        <v/>
      </c>
      <c r="AI59" s="36" t="str">
        <f t="shared" si="12"/>
        <v/>
      </c>
      <c r="AJ59" s="36" t="str">
        <f t="shared" si="12"/>
        <v/>
      </c>
      <c r="AK59" s="36" t="str">
        <f t="shared" si="12"/>
        <v/>
      </c>
      <c r="AL59" s="36" t="str">
        <f t="shared" si="12"/>
        <v/>
      </c>
      <c r="AM59" s="36" t="str">
        <f t="shared" si="12"/>
        <v/>
      </c>
      <c r="AN59" s="37" t="str">
        <f t="shared" si="12"/>
        <v/>
      </c>
      <c r="AO59" s="37" t="str">
        <f t="shared" si="12"/>
        <v/>
      </c>
      <c r="AP59" s="37" t="str">
        <f t="shared" si="12"/>
        <v/>
      </c>
      <c r="AQ59" s="37" t="str">
        <f t="shared" si="12"/>
        <v/>
      </c>
      <c r="AR59" s="37" t="str">
        <f t="shared" si="12"/>
        <v/>
      </c>
      <c r="AS59" s="37" t="str">
        <f t="shared" si="12"/>
        <v/>
      </c>
      <c r="AT59" s="37" t="str">
        <f t="shared" si="12"/>
        <v/>
      </c>
      <c r="AU59" s="37" t="str">
        <f t="shared" si="12"/>
        <v/>
      </c>
      <c r="AV59" s="37" t="str">
        <f t="shared" si="12"/>
        <v/>
      </c>
      <c r="AW59" s="37" t="str">
        <f t="shared" si="12"/>
        <v/>
      </c>
      <c r="AX59" s="37" t="str">
        <f t="shared" si="12"/>
        <v/>
      </c>
      <c r="AY59" s="37" t="str">
        <f t="shared" si="12"/>
        <v/>
      </c>
      <c r="AZ59" s="37" t="str">
        <f t="shared" si="12"/>
        <v/>
      </c>
      <c r="BA59" s="37" t="str">
        <f t="shared" si="12"/>
        <v/>
      </c>
      <c r="BB59" s="37" t="str">
        <f t="shared" si="12"/>
        <v/>
      </c>
      <c r="BC59" s="37" t="str">
        <f t="shared" si="12"/>
        <v/>
      </c>
      <c r="BD59" s="37" t="str">
        <f t="shared" si="12"/>
        <v/>
      </c>
      <c r="BE59" s="37" t="str">
        <f t="shared" si="12"/>
        <v/>
      </c>
      <c r="BF59" s="37" t="str">
        <f t="shared" si="12"/>
        <v/>
      </c>
      <c r="BG59" s="37" t="str">
        <f t="shared" si="12"/>
        <v/>
      </c>
      <c r="BH59" s="37" t="str">
        <f t="shared" si="12"/>
        <v/>
      </c>
      <c r="BI59" s="37" t="str">
        <f t="shared" si="12"/>
        <v/>
      </c>
      <c r="BJ59" s="37" t="str">
        <f t="shared" si="12"/>
        <v/>
      </c>
      <c r="BK59" s="37" t="str">
        <f t="shared" si="12"/>
        <v/>
      </c>
      <c r="BL59" s="37" t="str">
        <f t="shared" si="12"/>
        <v/>
      </c>
      <c r="BM59" s="37" t="str">
        <f t="shared" si="12"/>
        <v/>
      </c>
      <c r="BN59" s="37" t="str">
        <f t="shared" si="12"/>
        <v/>
      </c>
    </row>
    <row r="60" spans="2:66" ht="15" outlineLevel="1" thickBot="1" x14ac:dyDescent="0.35">
      <c r="B60" t="s">
        <v>195</v>
      </c>
      <c r="G60" s="355" t="s">
        <v>48</v>
      </c>
      <c r="J60" s="28" t="s">
        <v>162</v>
      </c>
      <c r="K60" s="29" t="s">
        <v>154</v>
      </c>
      <c r="L60" s="422">
        <f>+IF(L57&lt;&gt;"",IF(G60="No",G57*$G$61,0),"")</f>
        <v>0</v>
      </c>
      <c r="M60" s="423"/>
      <c r="N60" s="423"/>
      <c r="O60" s="423"/>
      <c r="P60" s="423"/>
      <c r="Q60" s="423"/>
      <c r="R60" s="423"/>
      <c r="S60" s="423"/>
      <c r="T60" s="423"/>
      <c r="U60" s="423"/>
      <c r="V60" s="423"/>
      <c r="W60" s="423"/>
      <c r="X60" s="423"/>
      <c r="Y60" s="423"/>
      <c r="Z60" s="423"/>
      <c r="AA60" s="423"/>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row>
    <row r="61" spans="2:66" outlineLevel="1" x14ac:dyDescent="0.3">
      <c r="B61" s="194" t="s">
        <v>196</v>
      </c>
      <c r="F61" s="29" t="s">
        <v>154</v>
      </c>
      <c r="G61" s="356">
        <v>1</v>
      </c>
      <c r="J61" s="28" t="s">
        <v>165</v>
      </c>
      <c r="K61" s="29" t="s">
        <v>154</v>
      </c>
      <c r="L61" s="423"/>
      <c r="M61" s="422">
        <f t="shared" ref="M61:BN61" si="13">+IF(M57&lt;&gt;"",$G$67*$L$60,"")</f>
        <v>0</v>
      </c>
      <c r="N61" s="422">
        <f t="shared" si="13"/>
        <v>0</v>
      </c>
      <c r="O61" s="422">
        <f t="shared" si="13"/>
        <v>0</v>
      </c>
      <c r="P61" s="422">
        <f t="shared" si="13"/>
        <v>0</v>
      </c>
      <c r="Q61" s="422">
        <f t="shared" si="13"/>
        <v>0</v>
      </c>
      <c r="R61" s="422">
        <f t="shared" si="13"/>
        <v>0</v>
      </c>
      <c r="S61" s="422">
        <f t="shared" si="13"/>
        <v>0</v>
      </c>
      <c r="T61" s="422">
        <f t="shared" si="13"/>
        <v>0</v>
      </c>
      <c r="U61" s="422">
        <f t="shared" si="13"/>
        <v>0</v>
      </c>
      <c r="V61" s="422">
        <f t="shared" si="13"/>
        <v>0</v>
      </c>
      <c r="W61" s="422">
        <f t="shared" si="13"/>
        <v>0</v>
      </c>
      <c r="X61" s="422">
        <f t="shared" si="13"/>
        <v>0</v>
      </c>
      <c r="Y61" s="422">
        <f t="shared" si="13"/>
        <v>0</v>
      </c>
      <c r="Z61" s="422">
        <f t="shared" si="13"/>
        <v>0</v>
      </c>
      <c r="AA61" s="422">
        <f t="shared" si="13"/>
        <v>0</v>
      </c>
      <c r="AB61" s="83" t="str">
        <f t="shared" si="13"/>
        <v/>
      </c>
      <c r="AC61" s="83" t="str">
        <f t="shared" si="13"/>
        <v/>
      </c>
      <c r="AD61" s="83" t="str">
        <f t="shared" si="13"/>
        <v/>
      </c>
      <c r="AE61" s="83" t="str">
        <f t="shared" si="13"/>
        <v/>
      </c>
      <c r="AF61" s="83" t="str">
        <f t="shared" si="13"/>
        <v/>
      </c>
      <c r="AG61" s="83" t="str">
        <f t="shared" si="13"/>
        <v/>
      </c>
      <c r="AH61" s="83" t="str">
        <f t="shared" si="13"/>
        <v/>
      </c>
      <c r="AI61" s="83" t="str">
        <f t="shared" si="13"/>
        <v/>
      </c>
      <c r="AJ61" s="83" t="str">
        <f t="shared" si="13"/>
        <v/>
      </c>
      <c r="AK61" s="83" t="str">
        <f t="shared" si="13"/>
        <v/>
      </c>
      <c r="AL61" s="83" t="str">
        <f t="shared" si="13"/>
        <v/>
      </c>
      <c r="AM61" s="83" t="str">
        <f t="shared" si="13"/>
        <v/>
      </c>
      <c r="AN61" s="83" t="str">
        <f t="shared" si="13"/>
        <v/>
      </c>
      <c r="AO61" s="83" t="str">
        <f t="shared" si="13"/>
        <v/>
      </c>
      <c r="AP61" s="83" t="str">
        <f t="shared" si="13"/>
        <v/>
      </c>
      <c r="AQ61" s="83" t="str">
        <f t="shared" si="13"/>
        <v/>
      </c>
      <c r="AR61" s="83" t="str">
        <f t="shared" si="13"/>
        <v/>
      </c>
      <c r="AS61" s="83" t="str">
        <f t="shared" si="13"/>
        <v/>
      </c>
      <c r="AT61" s="83" t="str">
        <f t="shared" si="13"/>
        <v/>
      </c>
      <c r="AU61" s="83" t="str">
        <f t="shared" si="13"/>
        <v/>
      </c>
      <c r="AV61" s="83" t="str">
        <f t="shared" si="13"/>
        <v/>
      </c>
      <c r="AW61" s="83" t="str">
        <f t="shared" si="13"/>
        <v/>
      </c>
      <c r="AX61" s="83" t="str">
        <f t="shared" si="13"/>
        <v/>
      </c>
      <c r="AY61" s="83" t="str">
        <f t="shared" si="13"/>
        <v/>
      </c>
      <c r="AZ61" s="83" t="str">
        <f t="shared" si="13"/>
        <v/>
      </c>
      <c r="BA61" s="83" t="str">
        <f t="shared" si="13"/>
        <v/>
      </c>
      <c r="BB61" s="83" t="str">
        <f t="shared" si="13"/>
        <v/>
      </c>
      <c r="BC61" s="83" t="str">
        <f t="shared" si="13"/>
        <v/>
      </c>
      <c r="BD61" s="83" t="str">
        <f t="shared" si="13"/>
        <v/>
      </c>
      <c r="BE61" s="83" t="str">
        <f t="shared" si="13"/>
        <v/>
      </c>
      <c r="BF61" s="83" t="str">
        <f t="shared" si="13"/>
        <v/>
      </c>
      <c r="BG61" s="83" t="str">
        <f t="shared" si="13"/>
        <v/>
      </c>
      <c r="BH61" s="83" t="str">
        <f t="shared" si="13"/>
        <v/>
      </c>
      <c r="BI61" s="83" t="str">
        <f t="shared" si="13"/>
        <v/>
      </c>
      <c r="BJ61" s="83" t="str">
        <f t="shared" si="13"/>
        <v/>
      </c>
      <c r="BK61" s="83" t="str">
        <f t="shared" si="13"/>
        <v/>
      </c>
      <c r="BL61" s="83" t="str">
        <f t="shared" si="13"/>
        <v/>
      </c>
      <c r="BM61" s="83" t="str">
        <f t="shared" si="13"/>
        <v/>
      </c>
      <c r="BN61" s="83" t="str">
        <f t="shared" si="13"/>
        <v/>
      </c>
    </row>
    <row r="62" spans="2:66" outlineLevel="1" x14ac:dyDescent="0.3">
      <c r="B62" s="194" t="s">
        <v>197</v>
      </c>
      <c r="F62" s="29" t="s">
        <v>154</v>
      </c>
      <c r="G62" s="356">
        <v>2</v>
      </c>
      <c r="J62" s="28" t="s">
        <v>198</v>
      </c>
      <c r="K62" s="29" t="s">
        <v>154</v>
      </c>
      <c r="L62" s="423"/>
      <c r="M62" s="422">
        <f>+IF(M57&lt;&gt;"",IF($G$60="Sí",IF(M57-$G$68&gt;$G$63,0,$G$57*$G$62/$G$63),0),"")</f>
        <v>0.8</v>
      </c>
      <c r="N62" s="422">
        <f t="shared" ref="N62:BN62" si="14">+IF(N57&lt;&gt;"",IF($G$60="Sí",IF(N57-$G$68&gt;$G$63,0,$G$57*$G$62/$G$63),0),"")</f>
        <v>0.8</v>
      </c>
      <c r="O62" s="422">
        <f t="shared" si="14"/>
        <v>0.8</v>
      </c>
      <c r="P62" s="422">
        <f t="shared" si="14"/>
        <v>0.8</v>
      </c>
      <c r="Q62" s="422">
        <f t="shared" si="14"/>
        <v>0.8</v>
      </c>
      <c r="R62" s="422">
        <f t="shared" si="14"/>
        <v>0</v>
      </c>
      <c r="S62" s="422">
        <f t="shared" si="14"/>
        <v>0</v>
      </c>
      <c r="T62" s="422">
        <f t="shared" si="14"/>
        <v>0</v>
      </c>
      <c r="U62" s="422">
        <f t="shared" si="14"/>
        <v>0</v>
      </c>
      <c r="V62" s="422">
        <f t="shared" si="14"/>
        <v>0</v>
      </c>
      <c r="W62" s="422">
        <f t="shared" si="14"/>
        <v>0</v>
      </c>
      <c r="X62" s="422">
        <f t="shared" si="14"/>
        <v>0</v>
      </c>
      <c r="Y62" s="422">
        <f t="shared" si="14"/>
        <v>0</v>
      </c>
      <c r="Z62" s="422">
        <f t="shared" si="14"/>
        <v>0</v>
      </c>
      <c r="AA62" s="422">
        <f t="shared" si="14"/>
        <v>0</v>
      </c>
      <c r="AB62" s="83" t="str">
        <f t="shared" si="14"/>
        <v/>
      </c>
      <c r="AC62" s="83" t="str">
        <f t="shared" si="14"/>
        <v/>
      </c>
      <c r="AD62" s="83" t="str">
        <f t="shared" si="14"/>
        <v/>
      </c>
      <c r="AE62" s="83" t="str">
        <f t="shared" si="14"/>
        <v/>
      </c>
      <c r="AF62" s="83" t="str">
        <f t="shared" si="14"/>
        <v/>
      </c>
      <c r="AG62" s="83" t="str">
        <f t="shared" si="14"/>
        <v/>
      </c>
      <c r="AH62" s="83" t="str">
        <f t="shared" si="14"/>
        <v/>
      </c>
      <c r="AI62" s="83" t="str">
        <f t="shared" si="14"/>
        <v/>
      </c>
      <c r="AJ62" s="83" t="str">
        <f t="shared" si="14"/>
        <v/>
      </c>
      <c r="AK62" s="83" t="str">
        <f t="shared" si="14"/>
        <v/>
      </c>
      <c r="AL62" s="83" t="str">
        <f t="shared" si="14"/>
        <v/>
      </c>
      <c r="AM62" s="83" t="str">
        <f t="shared" si="14"/>
        <v/>
      </c>
      <c r="AN62" s="83" t="str">
        <f t="shared" si="14"/>
        <v/>
      </c>
      <c r="AO62" s="83" t="str">
        <f t="shared" si="14"/>
        <v/>
      </c>
      <c r="AP62" s="83" t="str">
        <f t="shared" si="14"/>
        <v/>
      </c>
      <c r="AQ62" s="83" t="str">
        <f t="shared" si="14"/>
        <v/>
      </c>
      <c r="AR62" s="83" t="str">
        <f t="shared" si="14"/>
        <v/>
      </c>
      <c r="AS62" s="83" t="str">
        <f t="shared" si="14"/>
        <v/>
      </c>
      <c r="AT62" s="83" t="str">
        <f t="shared" si="14"/>
        <v/>
      </c>
      <c r="AU62" s="83" t="str">
        <f t="shared" si="14"/>
        <v/>
      </c>
      <c r="AV62" s="83" t="str">
        <f t="shared" si="14"/>
        <v/>
      </c>
      <c r="AW62" s="83" t="str">
        <f t="shared" si="14"/>
        <v/>
      </c>
      <c r="AX62" s="83" t="str">
        <f t="shared" si="14"/>
        <v/>
      </c>
      <c r="AY62" s="83" t="str">
        <f t="shared" si="14"/>
        <v/>
      </c>
      <c r="AZ62" s="83" t="str">
        <f t="shared" si="14"/>
        <v/>
      </c>
      <c r="BA62" s="83" t="str">
        <f t="shared" si="14"/>
        <v/>
      </c>
      <c r="BB62" s="83" t="str">
        <f t="shared" si="14"/>
        <v/>
      </c>
      <c r="BC62" s="83" t="str">
        <f t="shared" si="14"/>
        <v/>
      </c>
      <c r="BD62" s="83" t="str">
        <f t="shared" si="14"/>
        <v/>
      </c>
      <c r="BE62" s="83" t="str">
        <f t="shared" si="14"/>
        <v/>
      </c>
      <c r="BF62" s="83" t="str">
        <f t="shared" si="14"/>
        <v/>
      </c>
      <c r="BG62" s="83" t="str">
        <f t="shared" si="14"/>
        <v/>
      </c>
      <c r="BH62" s="83" t="str">
        <f t="shared" si="14"/>
        <v/>
      </c>
      <c r="BI62" s="83" t="str">
        <f t="shared" si="14"/>
        <v/>
      </c>
      <c r="BJ62" s="83" t="str">
        <f t="shared" si="14"/>
        <v/>
      </c>
      <c r="BK62" s="83" t="str">
        <f t="shared" si="14"/>
        <v/>
      </c>
      <c r="BL62" s="83" t="str">
        <f t="shared" si="14"/>
        <v/>
      </c>
      <c r="BM62" s="83" t="str">
        <f t="shared" si="14"/>
        <v/>
      </c>
      <c r="BN62" s="83" t="str">
        <f t="shared" si="14"/>
        <v/>
      </c>
    </row>
    <row r="63" spans="2:66" outlineLevel="1" x14ac:dyDescent="0.3">
      <c r="B63" s="194" t="s">
        <v>199</v>
      </c>
      <c r="F63" s="29" t="s">
        <v>159</v>
      </c>
      <c r="G63" s="356">
        <v>5</v>
      </c>
      <c r="J63" s="28" t="s">
        <v>200</v>
      </c>
      <c r="K63" s="29" t="s">
        <v>154</v>
      </c>
      <c r="L63" s="423"/>
      <c r="M63" s="422">
        <f t="shared" ref="M63:BN63" si="15">+IF(M57&lt;&gt;"",$G$64*$G$65*$G$69/(100*1000000),"")</f>
        <v>0</v>
      </c>
      <c r="N63" s="422">
        <f t="shared" si="15"/>
        <v>0</v>
      </c>
      <c r="O63" s="422">
        <f t="shared" si="15"/>
        <v>0</v>
      </c>
      <c r="P63" s="422">
        <f t="shared" si="15"/>
        <v>0</v>
      </c>
      <c r="Q63" s="422">
        <f t="shared" si="15"/>
        <v>0</v>
      </c>
      <c r="R63" s="422">
        <f t="shared" si="15"/>
        <v>0</v>
      </c>
      <c r="S63" s="422">
        <f t="shared" si="15"/>
        <v>0</v>
      </c>
      <c r="T63" s="422">
        <f t="shared" si="15"/>
        <v>0</v>
      </c>
      <c r="U63" s="422">
        <f t="shared" si="15"/>
        <v>0</v>
      </c>
      <c r="V63" s="422">
        <f t="shared" si="15"/>
        <v>0</v>
      </c>
      <c r="W63" s="422">
        <f t="shared" si="15"/>
        <v>0</v>
      </c>
      <c r="X63" s="422">
        <f t="shared" si="15"/>
        <v>0</v>
      </c>
      <c r="Y63" s="422">
        <f t="shared" si="15"/>
        <v>0</v>
      </c>
      <c r="Z63" s="422">
        <f t="shared" si="15"/>
        <v>0</v>
      </c>
      <c r="AA63" s="422">
        <f t="shared" si="15"/>
        <v>0</v>
      </c>
      <c r="AB63" s="83" t="str">
        <f t="shared" si="15"/>
        <v/>
      </c>
      <c r="AC63" s="83" t="str">
        <f t="shared" si="15"/>
        <v/>
      </c>
      <c r="AD63" s="83" t="str">
        <f t="shared" si="15"/>
        <v/>
      </c>
      <c r="AE63" s="83" t="str">
        <f t="shared" si="15"/>
        <v/>
      </c>
      <c r="AF63" s="83" t="str">
        <f t="shared" si="15"/>
        <v/>
      </c>
      <c r="AG63" s="83" t="str">
        <f t="shared" si="15"/>
        <v/>
      </c>
      <c r="AH63" s="83" t="str">
        <f t="shared" si="15"/>
        <v/>
      </c>
      <c r="AI63" s="83" t="str">
        <f t="shared" si="15"/>
        <v/>
      </c>
      <c r="AJ63" s="83" t="str">
        <f t="shared" si="15"/>
        <v/>
      </c>
      <c r="AK63" s="83" t="str">
        <f t="shared" si="15"/>
        <v/>
      </c>
      <c r="AL63" s="83" t="str">
        <f t="shared" si="15"/>
        <v/>
      </c>
      <c r="AM63" s="83" t="str">
        <f t="shared" si="15"/>
        <v/>
      </c>
      <c r="AN63" s="83" t="str">
        <f t="shared" si="15"/>
        <v/>
      </c>
      <c r="AO63" s="83" t="str">
        <f t="shared" si="15"/>
        <v/>
      </c>
      <c r="AP63" s="83" t="str">
        <f t="shared" si="15"/>
        <v/>
      </c>
      <c r="AQ63" s="83" t="str">
        <f t="shared" si="15"/>
        <v/>
      </c>
      <c r="AR63" s="83" t="str">
        <f t="shared" si="15"/>
        <v/>
      </c>
      <c r="AS63" s="83" t="str">
        <f t="shared" si="15"/>
        <v/>
      </c>
      <c r="AT63" s="83" t="str">
        <f t="shared" si="15"/>
        <v/>
      </c>
      <c r="AU63" s="83" t="str">
        <f t="shared" si="15"/>
        <v/>
      </c>
      <c r="AV63" s="83" t="str">
        <f t="shared" si="15"/>
        <v/>
      </c>
      <c r="AW63" s="83" t="str">
        <f t="shared" si="15"/>
        <v/>
      </c>
      <c r="AX63" s="83" t="str">
        <f t="shared" si="15"/>
        <v/>
      </c>
      <c r="AY63" s="83" t="str">
        <f t="shared" si="15"/>
        <v/>
      </c>
      <c r="AZ63" s="83" t="str">
        <f t="shared" si="15"/>
        <v/>
      </c>
      <c r="BA63" s="83" t="str">
        <f t="shared" si="15"/>
        <v/>
      </c>
      <c r="BB63" s="83" t="str">
        <f t="shared" si="15"/>
        <v/>
      </c>
      <c r="BC63" s="83" t="str">
        <f t="shared" si="15"/>
        <v/>
      </c>
      <c r="BD63" s="83" t="str">
        <f t="shared" si="15"/>
        <v/>
      </c>
      <c r="BE63" s="83" t="str">
        <f t="shared" si="15"/>
        <v/>
      </c>
      <c r="BF63" s="83" t="str">
        <f t="shared" si="15"/>
        <v/>
      </c>
      <c r="BG63" s="83" t="str">
        <f t="shared" si="15"/>
        <v/>
      </c>
      <c r="BH63" s="83" t="str">
        <f t="shared" si="15"/>
        <v/>
      </c>
      <c r="BI63" s="83" t="str">
        <f t="shared" si="15"/>
        <v/>
      </c>
      <c r="BJ63" s="83" t="str">
        <f t="shared" si="15"/>
        <v/>
      </c>
      <c r="BK63" s="83" t="str">
        <f t="shared" si="15"/>
        <v/>
      </c>
      <c r="BL63" s="83" t="str">
        <f t="shared" si="15"/>
        <v/>
      </c>
      <c r="BM63" s="83" t="str">
        <f t="shared" si="15"/>
        <v/>
      </c>
      <c r="BN63" s="83" t="str">
        <f t="shared" si="15"/>
        <v/>
      </c>
    </row>
    <row r="64" spans="2:66" outlineLevel="1" x14ac:dyDescent="0.3">
      <c r="B64" t="s">
        <v>201</v>
      </c>
      <c r="F64" s="29" t="s">
        <v>202</v>
      </c>
      <c r="G64" s="348"/>
      <c r="L64" s="426"/>
      <c r="M64" s="426"/>
      <c r="N64" s="426"/>
      <c r="O64" s="426"/>
      <c r="P64" s="426"/>
      <c r="Q64" s="426"/>
      <c r="R64" s="426"/>
      <c r="S64" s="426"/>
      <c r="T64" s="426"/>
      <c r="U64" s="426"/>
      <c r="V64" s="426"/>
      <c r="W64" s="426"/>
      <c r="X64" s="426"/>
      <c r="Y64" s="426"/>
      <c r="Z64" s="426"/>
      <c r="AA64" s="426"/>
    </row>
    <row r="65" spans="2:66" outlineLevel="1" x14ac:dyDescent="0.3">
      <c r="B65" t="s">
        <v>203</v>
      </c>
      <c r="F65" s="29" t="s">
        <v>204</v>
      </c>
      <c r="G65" s="348"/>
      <c r="J65" s="2" t="s">
        <v>205</v>
      </c>
      <c r="K65" s="29" t="s">
        <v>173</v>
      </c>
      <c r="L65" s="424"/>
      <c r="M65" s="425">
        <f t="shared" ref="M65:BN65" si="16">+IF(M57&lt;&gt;"",IFERROR($G$57*$G$58*$G$64/(2*$G$66*1000),0),"")</f>
        <v>0</v>
      </c>
      <c r="N65" s="425">
        <f t="shared" si="16"/>
        <v>0</v>
      </c>
      <c r="O65" s="425">
        <f t="shared" si="16"/>
        <v>0</v>
      </c>
      <c r="P65" s="425">
        <f t="shared" si="16"/>
        <v>0</v>
      </c>
      <c r="Q65" s="425">
        <f t="shared" si="16"/>
        <v>0</v>
      </c>
      <c r="R65" s="425">
        <f t="shared" si="16"/>
        <v>0</v>
      </c>
      <c r="S65" s="425">
        <f t="shared" si="16"/>
        <v>0</v>
      </c>
      <c r="T65" s="425">
        <f t="shared" si="16"/>
        <v>0</v>
      </c>
      <c r="U65" s="425">
        <f t="shared" si="16"/>
        <v>0</v>
      </c>
      <c r="V65" s="425">
        <f t="shared" si="16"/>
        <v>0</v>
      </c>
      <c r="W65" s="425">
        <f t="shared" si="16"/>
        <v>0</v>
      </c>
      <c r="X65" s="425">
        <f t="shared" si="16"/>
        <v>0</v>
      </c>
      <c r="Y65" s="425">
        <f t="shared" si="16"/>
        <v>0</v>
      </c>
      <c r="Z65" s="425">
        <f t="shared" si="16"/>
        <v>0</v>
      </c>
      <c r="AA65" s="425">
        <f t="shared" si="16"/>
        <v>0</v>
      </c>
      <c r="AB65" s="34" t="str">
        <f t="shared" si="16"/>
        <v/>
      </c>
      <c r="AC65" s="34" t="str">
        <f t="shared" si="16"/>
        <v/>
      </c>
      <c r="AD65" s="34" t="str">
        <f t="shared" si="16"/>
        <v/>
      </c>
      <c r="AE65" s="34" t="str">
        <f t="shared" si="16"/>
        <v/>
      </c>
      <c r="AF65" s="34" t="str">
        <f t="shared" si="16"/>
        <v/>
      </c>
      <c r="AG65" s="34" t="str">
        <f t="shared" si="16"/>
        <v/>
      </c>
      <c r="AH65" s="34" t="str">
        <f t="shared" si="16"/>
        <v/>
      </c>
      <c r="AI65" s="34" t="str">
        <f t="shared" si="16"/>
        <v/>
      </c>
      <c r="AJ65" s="34" t="str">
        <f t="shared" si="16"/>
        <v/>
      </c>
      <c r="AK65" s="34" t="str">
        <f t="shared" si="16"/>
        <v/>
      </c>
      <c r="AL65" s="34" t="str">
        <f t="shared" si="16"/>
        <v/>
      </c>
      <c r="AM65" s="34" t="str">
        <f t="shared" si="16"/>
        <v/>
      </c>
      <c r="AN65" s="34" t="str">
        <f t="shared" si="16"/>
        <v/>
      </c>
      <c r="AO65" s="34" t="str">
        <f t="shared" si="16"/>
        <v/>
      </c>
      <c r="AP65" s="34" t="str">
        <f t="shared" si="16"/>
        <v/>
      </c>
      <c r="AQ65" s="34" t="str">
        <f t="shared" si="16"/>
        <v/>
      </c>
      <c r="AR65" s="34" t="str">
        <f t="shared" si="16"/>
        <v/>
      </c>
      <c r="AS65" s="34" t="str">
        <f t="shared" si="16"/>
        <v/>
      </c>
      <c r="AT65" s="34" t="str">
        <f t="shared" si="16"/>
        <v/>
      </c>
      <c r="AU65" s="34" t="str">
        <f t="shared" si="16"/>
        <v/>
      </c>
      <c r="AV65" s="34" t="str">
        <f t="shared" si="16"/>
        <v/>
      </c>
      <c r="AW65" s="34" t="str">
        <f t="shared" si="16"/>
        <v/>
      </c>
      <c r="AX65" s="34" t="str">
        <f t="shared" si="16"/>
        <v/>
      </c>
      <c r="AY65" s="34" t="str">
        <f t="shared" si="16"/>
        <v/>
      </c>
      <c r="AZ65" s="34" t="str">
        <f t="shared" si="16"/>
        <v/>
      </c>
      <c r="BA65" s="34" t="str">
        <f t="shared" si="16"/>
        <v/>
      </c>
      <c r="BB65" s="34" t="str">
        <f t="shared" si="16"/>
        <v/>
      </c>
      <c r="BC65" s="34" t="str">
        <f t="shared" si="16"/>
        <v/>
      </c>
      <c r="BD65" s="34" t="str">
        <f t="shared" si="16"/>
        <v/>
      </c>
      <c r="BE65" s="34" t="str">
        <f t="shared" si="16"/>
        <v/>
      </c>
      <c r="BF65" s="34" t="str">
        <f t="shared" si="16"/>
        <v/>
      </c>
      <c r="BG65" s="34" t="str">
        <f t="shared" si="16"/>
        <v/>
      </c>
      <c r="BH65" s="34" t="str">
        <f t="shared" si="16"/>
        <v/>
      </c>
      <c r="BI65" s="34" t="str">
        <f t="shared" si="16"/>
        <v/>
      </c>
      <c r="BJ65" s="34" t="str">
        <f t="shared" si="16"/>
        <v/>
      </c>
      <c r="BK65" s="34" t="str">
        <f t="shared" si="16"/>
        <v/>
      </c>
      <c r="BL65" s="34" t="str">
        <f t="shared" si="16"/>
        <v/>
      </c>
      <c r="BM65" s="34" t="str">
        <f t="shared" si="16"/>
        <v/>
      </c>
      <c r="BN65" s="34" t="str">
        <f t="shared" si="16"/>
        <v/>
      </c>
    </row>
    <row r="66" spans="2:66" outlineLevel="1" x14ac:dyDescent="0.3">
      <c r="B66" t="s">
        <v>206</v>
      </c>
      <c r="F66" s="29" t="s">
        <v>202</v>
      </c>
      <c r="G66" s="351"/>
      <c r="J66" s="2"/>
      <c r="K66" s="29"/>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row>
    <row r="67" spans="2:66" outlineLevel="1" x14ac:dyDescent="0.3">
      <c r="B67" t="s">
        <v>207</v>
      </c>
      <c r="F67" s="29" t="s">
        <v>148</v>
      </c>
      <c r="G67" s="352"/>
    </row>
    <row r="68" spans="2:66" outlineLevel="1" x14ac:dyDescent="0.3">
      <c r="B68" t="s">
        <v>174</v>
      </c>
      <c r="G68" s="349">
        <v>2021</v>
      </c>
      <c r="J68" s="2"/>
      <c r="K68" s="29"/>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row>
    <row r="69" spans="2:66" outlineLevel="1" x14ac:dyDescent="0.3">
      <c r="B69" t="s">
        <v>208</v>
      </c>
      <c r="F69" s="29" t="s">
        <v>209</v>
      </c>
      <c r="G69" s="418">
        <f>+Referencias!D37</f>
        <v>1.2250000000000001</v>
      </c>
      <c r="J69" s="2"/>
      <c r="K69" s="29"/>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row>
    <row r="70" spans="2:66" outlineLevel="1" x14ac:dyDescent="0.3">
      <c r="B70" t="s">
        <v>175</v>
      </c>
      <c r="F70" s="29" t="s">
        <v>148</v>
      </c>
      <c r="G70" s="352">
        <v>0.06</v>
      </c>
      <c r="J70" s="192" t="s">
        <v>48</v>
      </c>
    </row>
    <row r="71" spans="2:66" outlineLevel="1" x14ac:dyDescent="0.3">
      <c r="J71" s="192" t="s">
        <v>51</v>
      </c>
      <c r="K71" s="29"/>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row>
    <row r="72" spans="2:66" outlineLevel="1" x14ac:dyDescent="0.3">
      <c r="B72" s="3" t="s">
        <v>182</v>
      </c>
      <c r="C72" s="4"/>
      <c r="D72" s="4"/>
      <c r="E72" s="4"/>
      <c r="F72" s="4"/>
      <c r="G72" s="4"/>
      <c r="J72" s="2"/>
      <c r="K72" s="29"/>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row>
    <row r="73" spans="2:66" outlineLevel="1" x14ac:dyDescent="0.3">
      <c r="J73" s="28"/>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row>
    <row r="74" spans="2:66" outlineLevel="1" x14ac:dyDescent="0.3">
      <c r="B74" t="s">
        <v>210</v>
      </c>
      <c r="F74" s="29" t="s">
        <v>142</v>
      </c>
      <c r="G74" s="418" t="str">
        <f>+IFERROR((L59+NPV(G70,M59:BN59))*1000000/(NPV(G70,M65:BN65)*1000),"--")</f>
        <v>--</v>
      </c>
      <c r="J74" s="28"/>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row>
    <row r="75" spans="2:66" outlineLevel="1" x14ac:dyDescent="0.3">
      <c r="J75" s="28"/>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row>
    <row r="76" spans="2:66" x14ac:dyDescent="0.3">
      <c r="J76" s="28"/>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row>
    <row r="77" spans="2:66" x14ac:dyDescent="0.3">
      <c r="B77" s="41" t="s">
        <v>211</v>
      </c>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row>
    <row r="78" spans="2:66" outlineLevel="1" x14ac:dyDescent="0.3"/>
    <row r="79" spans="2:66" outlineLevel="1" x14ac:dyDescent="0.3">
      <c r="B79" s="3" t="s">
        <v>151</v>
      </c>
      <c r="C79" s="4"/>
      <c r="D79" s="4"/>
      <c r="E79" s="4"/>
      <c r="F79" s="4"/>
      <c r="G79" s="4"/>
      <c r="J79" s="3" t="s">
        <v>152</v>
      </c>
      <c r="K79" s="3"/>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row>
    <row r="80" spans="2:66" outlineLevel="1" x14ac:dyDescent="0.3"/>
    <row r="81" spans="2:66" outlineLevel="1" x14ac:dyDescent="0.3">
      <c r="B81" t="s">
        <v>212</v>
      </c>
      <c r="F81" s="29" t="s">
        <v>213</v>
      </c>
      <c r="G81" s="348">
        <v>5.4777043478260873E-2</v>
      </c>
      <c r="J81" s="2"/>
      <c r="K81" s="1" t="s">
        <v>155</v>
      </c>
      <c r="L81" s="39">
        <f>+G86</f>
        <v>2026</v>
      </c>
      <c r="M81" s="40">
        <f t="shared" ref="M81:BN81" si="17">+IF(L81="","",IF(L81+1-$G$86&gt;$G$84,"",L81+1))</f>
        <v>2027</v>
      </c>
      <c r="N81" s="40">
        <f t="shared" si="17"/>
        <v>2028</v>
      </c>
      <c r="O81" s="40">
        <f t="shared" si="17"/>
        <v>2029</v>
      </c>
      <c r="P81" s="40">
        <f t="shared" si="17"/>
        <v>2030</v>
      </c>
      <c r="Q81" s="40">
        <f t="shared" si="17"/>
        <v>2031</v>
      </c>
      <c r="R81" s="40">
        <f t="shared" si="17"/>
        <v>2032</v>
      </c>
      <c r="S81" s="40">
        <f t="shared" si="17"/>
        <v>2033</v>
      </c>
      <c r="T81" s="40">
        <f t="shared" si="17"/>
        <v>2034</v>
      </c>
      <c r="U81" s="40">
        <f t="shared" si="17"/>
        <v>2035</v>
      </c>
      <c r="V81" s="40">
        <f t="shared" si="17"/>
        <v>2036</v>
      </c>
      <c r="W81" s="40">
        <f t="shared" si="17"/>
        <v>2037</v>
      </c>
      <c r="X81" s="40">
        <f t="shared" si="17"/>
        <v>2038</v>
      </c>
      <c r="Y81" s="40">
        <f t="shared" si="17"/>
        <v>2039</v>
      </c>
      <c r="Z81" s="40">
        <f t="shared" si="17"/>
        <v>2040</v>
      </c>
      <c r="AA81" s="40">
        <f t="shared" si="17"/>
        <v>2041</v>
      </c>
      <c r="AB81" s="40">
        <f t="shared" si="17"/>
        <v>2042</v>
      </c>
      <c r="AC81" s="40">
        <f t="shared" si="17"/>
        <v>2043</v>
      </c>
      <c r="AD81" s="40">
        <f t="shared" si="17"/>
        <v>2044</v>
      </c>
      <c r="AE81" s="40">
        <f t="shared" si="17"/>
        <v>2045</v>
      </c>
      <c r="AF81" s="40">
        <f t="shared" si="17"/>
        <v>2046</v>
      </c>
      <c r="AG81" s="40">
        <f t="shared" si="17"/>
        <v>2047</v>
      </c>
      <c r="AH81" s="40">
        <f t="shared" si="17"/>
        <v>2048</v>
      </c>
      <c r="AI81" s="40">
        <f t="shared" si="17"/>
        <v>2049</v>
      </c>
      <c r="AJ81" s="40">
        <f t="shared" si="17"/>
        <v>2050</v>
      </c>
      <c r="AK81" s="40">
        <f t="shared" si="17"/>
        <v>2051</v>
      </c>
      <c r="AL81" s="40">
        <f t="shared" si="17"/>
        <v>2052</v>
      </c>
      <c r="AM81" s="40">
        <f t="shared" si="17"/>
        <v>2053</v>
      </c>
      <c r="AN81" s="40">
        <f t="shared" si="17"/>
        <v>2054</v>
      </c>
      <c r="AO81" s="40">
        <f t="shared" si="17"/>
        <v>2055</v>
      </c>
      <c r="AP81" s="40">
        <f t="shared" si="17"/>
        <v>2056</v>
      </c>
      <c r="AQ81" s="40">
        <f t="shared" si="17"/>
        <v>2057</v>
      </c>
      <c r="AR81" s="40">
        <f t="shared" si="17"/>
        <v>2058</v>
      </c>
      <c r="AS81" s="40">
        <f t="shared" si="17"/>
        <v>2059</v>
      </c>
      <c r="AT81" s="40">
        <f t="shared" si="17"/>
        <v>2060</v>
      </c>
      <c r="AU81" s="40">
        <f t="shared" si="17"/>
        <v>2061</v>
      </c>
      <c r="AV81" s="40" t="str">
        <f t="shared" si="17"/>
        <v/>
      </c>
      <c r="AW81" s="40" t="str">
        <f t="shared" si="17"/>
        <v/>
      </c>
      <c r="AX81" s="40" t="str">
        <f t="shared" si="17"/>
        <v/>
      </c>
      <c r="AY81" s="40" t="str">
        <f t="shared" si="17"/>
        <v/>
      </c>
      <c r="AZ81" s="40" t="str">
        <f t="shared" si="17"/>
        <v/>
      </c>
      <c r="BA81" s="40" t="str">
        <f t="shared" si="17"/>
        <v/>
      </c>
      <c r="BB81" s="40" t="str">
        <f t="shared" si="17"/>
        <v/>
      </c>
      <c r="BC81" s="40" t="str">
        <f t="shared" si="17"/>
        <v/>
      </c>
      <c r="BD81" s="40" t="str">
        <f t="shared" si="17"/>
        <v/>
      </c>
      <c r="BE81" s="40" t="str">
        <f t="shared" si="17"/>
        <v/>
      </c>
      <c r="BF81" s="40" t="str">
        <f t="shared" si="17"/>
        <v/>
      </c>
      <c r="BG81" s="40" t="str">
        <f t="shared" si="17"/>
        <v/>
      </c>
      <c r="BH81" s="40" t="str">
        <f t="shared" si="17"/>
        <v/>
      </c>
      <c r="BI81" s="40" t="str">
        <f t="shared" si="17"/>
        <v/>
      </c>
      <c r="BJ81" s="40" t="str">
        <f t="shared" si="17"/>
        <v/>
      </c>
      <c r="BK81" s="40" t="str">
        <f t="shared" si="17"/>
        <v/>
      </c>
      <c r="BL81" s="40" t="str">
        <f t="shared" si="17"/>
        <v/>
      </c>
      <c r="BM81" s="40" t="str">
        <f t="shared" si="17"/>
        <v/>
      </c>
      <c r="BN81" s="40" t="str">
        <f t="shared" si="17"/>
        <v/>
      </c>
    </row>
    <row r="82" spans="2:66" outlineLevel="1" x14ac:dyDescent="0.3">
      <c r="B82" t="s">
        <v>214</v>
      </c>
      <c r="F82" s="29" t="s">
        <v>202</v>
      </c>
      <c r="G82" s="351">
        <v>2.2999999999999998</v>
      </c>
    </row>
    <row r="83" spans="2:66" outlineLevel="1" x14ac:dyDescent="0.3">
      <c r="B83" t="s">
        <v>215</v>
      </c>
      <c r="F83" s="29" t="s">
        <v>148</v>
      </c>
      <c r="G83" s="352">
        <v>0.03</v>
      </c>
      <c r="J83" s="3" t="s">
        <v>160</v>
      </c>
      <c r="K83" s="35" t="s">
        <v>154</v>
      </c>
      <c r="L83" s="428">
        <f t="shared" ref="L83:BN83" si="18">+IF(L81&lt;&gt;"",L84+L85,"")</f>
        <v>0.12598719999999999</v>
      </c>
      <c r="M83" s="428">
        <f t="shared" si="18"/>
        <v>3.7796159999999995E-3</v>
      </c>
      <c r="N83" s="428">
        <f t="shared" si="18"/>
        <v>3.7796159999999995E-3</v>
      </c>
      <c r="O83" s="428">
        <f t="shared" si="18"/>
        <v>3.7796159999999995E-3</v>
      </c>
      <c r="P83" s="428">
        <f t="shared" si="18"/>
        <v>3.7796159999999995E-3</v>
      </c>
      <c r="Q83" s="428">
        <f t="shared" si="18"/>
        <v>3.7796159999999995E-3</v>
      </c>
      <c r="R83" s="428">
        <f t="shared" si="18"/>
        <v>3.7796159999999995E-3</v>
      </c>
      <c r="S83" s="428">
        <f t="shared" si="18"/>
        <v>3.7796159999999995E-3</v>
      </c>
      <c r="T83" s="428">
        <f t="shared" si="18"/>
        <v>3.7796159999999995E-3</v>
      </c>
      <c r="U83" s="428">
        <f t="shared" si="18"/>
        <v>3.7796159999999995E-3</v>
      </c>
      <c r="V83" s="428">
        <f t="shared" si="18"/>
        <v>3.7796159999999995E-3</v>
      </c>
      <c r="W83" s="428">
        <f t="shared" si="18"/>
        <v>3.7796159999999995E-3</v>
      </c>
      <c r="X83" s="428">
        <f t="shared" si="18"/>
        <v>3.7796159999999995E-3</v>
      </c>
      <c r="Y83" s="428">
        <f t="shared" si="18"/>
        <v>3.7796159999999995E-3</v>
      </c>
      <c r="Z83" s="428">
        <f t="shared" si="18"/>
        <v>3.7796159999999995E-3</v>
      </c>
      <c r="AA83" s="428">
        <f t="shared" si="18"/>
        <v>3.7796159999999995E-3</v>
      </c>
      <c r="AB83" s="428">
        <f t="shared" si="18"/>
        <v>3.7796159999999995E-3</v>
      </c>
      <c r="AC83" s="428">
        <f t="shared" si="18"/>
        <v>3.7796159999999995E-3</v>
      </c>
      <c r="AD83" s="428">
        <f t="shared" si="18"/>
        <v>3.7796159999999995E-3</v>
      </c>
      <c r="AE83" s="428">
        <f t="shared" si="18"/>
        <v>3.7796159999999995E-3</v>
      </c>
      <c r="AF83" s="428">
        <f t="shared" si="18"/>
        <v>3.7796159999999995E-3</v>
      </c>
      <c r="AG83" s="87">
        <f t="shared" si="18"/>
        <v>3.7796159999999995E-3</v>
      </c>
      <c r="AH83" s="87">
        <f t="shared" si="18"/>
        <v>3.7796159999999995E-3</v>
      </c>
      <c r="AI83" s="87">
        <f t="shared" si="18"/>
        <v>3.7796159999999995E-3</v>
      </c>
      <c r="AJ83" s="87">
        <f t="shared" si="18"/>
        <v>3.7796159999999995E-3</v>
      </c>
      <c r="AK83" s="87">
        <f t="shared" si="18"/>
        <v>3.7796159999999995E-3</v>
      </c>
      <c r="AL83" s="87">
        <f t="shared" si="18"/>
        <v>3.7796159999999995E-3</v>
      </c>
      <c r="AM83" s="87">
        <f t="shared" si="18"/>
        <v>3.7796159999999995E-3</v>
      </c>
      <c r="AN83" s="88">
        <f t="shared" si="18"/>
        <v>3.7796159999999995E-3</v>
      </c>
      <c r="AO83" s="88">
        <f t="shared" si="18"/>
        <v>3.7796159999999995E-3</v>
      </c>
      <c r="AP83" s="88">
        <f t="shared" si="18"/>
        <v>3.7796159999999995E-3</v>
      </c>
      <c r="AQ83" s="88">
        <f t="shared" si="18"/>
        <v>3.7796159999999995E-3</v>
      </c>
      <c r="AR83" s="88">
        <f t="shared" si="18"/>
        <v>3.7796159999999995E-3</v>
      </c>
      <c r="AS83" s="88">
        <f t="shared" si="18"/>
        <v>3.7796159999999995E-3</v>
      </c>
      <c r="AT83" s="88">
        <f t="shared" si="18"/>
        <v>3.7796159999999995E-3</v>
      </c>
      <c r="AU83" s="88">
        <f t="shared" si="18"/>
        <v>3.7796159999999995E-3</v>
      </c>
      <c r="AV83" s="88" t="str">
        <f t="shared" si="18"/>
        <v/>
      </c>
      <c r="AW83" s="88" t="str">
        <f t="shared" si="18"/>
        <v/>
      </c>
      <c r="AX83" s="88" t="str">
        <f t="shared" si="18"/>
        <v/>
      </c>
      <c r="AY83" s="88" t="str">
        <f t="shared" si="18"/>
        <v/>
      </c>
      <c r="AZ83" s="88" t="str">
        <f t="shared" si="18"/>
        <v/>
      </c>
      <c r="BA83" s="88" t="str">
        <f t="shared" si="18"/>
        <v/>
      </c>
      <c r="BB83" s="88" t="str">
        <f t="shared" si="18"/>
        <v/>
      </c>
      <c r="BC83" s="88" t="str">
        <f t="shared" si="18"/>
        <v/>
      </c>
      <c r="BD83" s="88" t="str">
        <f t="shared" si="18"/>
        <v/>
      </c>
      <c r="BE83" s="88" t="str">
        <f t="shared" si="18"/>
        <v/>
      </c>
      <c r="BF83" s="88" t="str">
        <f t="shared" si="18"/>
        <v/>
      </c>
      <c r="BG83" s="88" t="str">
        <f t="shared" si="18"/>
        <v/>
      </c>
      <c r="BH83" s="88" t="str">
        <f t="shared" si="18"/>
        <v/>
      </c>
      <c r="BI83" s="88" t="str">
        <f t="shared" si="18"/>
        <v/>
      </c>
      <c r="BJ83" s="88" t="str">
        <f t="shared" si="18"/>
        <v/>
      </c>
      <c r="BK83" s="88" t="str">
        <f t="shared" si="18"/>
        <v/>
      </c>
      <c r="BL83" s="88" t="str">
        <f t="shared" si="18"/>
        <v/>
      </c>
      <c r="BM83" s="88" t="str">
        <f t="shared" si="18"/>
        <v/>
      </c>
      <c r="BN83" s="88" t="str">
        <f t="shared" si="18"/>
        <v/>
      </c>
    </row>
    <row r="84" spans="2:66" outlineLevel="1" x14ac:dyDescent="0.3">
      <c r="B84" t="s">
        <v>216</v>
      </c>
      <c r="F84" s="29" t="s">
        <v>159</v>
      </c>
      <c r="G84" s="349">
        <v>35</v>
      </c>
      <c r="J84" s="28" t="s">
        <v>162</v>
      </c>
      <c r="K84" s="29" t="s">
        <v>154</v>
      </c>
      <c r="L84" s="429">
        <f>+IF(L81&lt;&gt;"",G81*G82,"")</f>
        <v>0.12598719999999999</v>
      </c>
      <c r="M84" s="430"/>
      <c r="N84" s="430"/>
      <c r="O84" s="430"/>
      <c r="P84" s="430"/>
      <c r="Q84" s="430"/>
      <c r="R84" s="430"/>
      <c r="S84" s="430"/>
      <c r="T84" s="430"/>
      <c r="U84" s="430"/>
      <c r="V84" s="430"/>
      <c r="W84" s="430"/>
      <c r="X84" s="430"/>
      <c r="Y84" s="430"/>
      <c r="Z84" s="430"/>
      <c r="AA84" s="430"/>
      <c r="AB84" s="430"/>
      <c r="AC84" s="430"/>
      <c r="AD84" s="430"/>
      <c r="AE84" s="430"/>
      <c r="AF84" s="43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row>
    <row r="85" spans="2:66" outlineLevel="1" x14ac:dyDescent="0.3">
      <c r="B85" t="s">
        <v>217</v>
      </c>
      <c r="F85" s="29" t="s">
        <v>218</v>
      </c>
      <c r="G85" s="349">
        <v>10.11</v>
      </c>
      <c r="J85" s="28" t="s">
        <v>165</v>
      </c>
      <c r="K85" s="29" t="s">
        <v>154</v>
      </c>
      <c r="L85" s="430"/>
      <c r="M85" s="429">
        <f t="shared" ref="M85:BN85" si="19">+IF(M81&lt;&gt;"",$G$83*$L$84,"")</f>
        <v>3.7796159999999995E-3</v>
      </c>
      <c r="N85" s="429">
        <f t="shared" si="19"/>
        <v>3.7796159999999995E-3</v>
      </c>
      <c r="O85" s="429">
        <f t="shared" si="19"/>
        <v>3.7796159999999995E-3</v>
      </c>
      <c r="P85" s="429">
        <f t="shared" si="19"/>
        <v>3.7796159999999995E-3</v>
      </c>
      <c r="Q85" s="429">
        <f t="shared" si="19"/>
        <v>3.7796159999999995E-3</v>
      </c>
      <c r="R85" s="429">
        <f t="shared" si="19"/>
        <v>3.7796159999999995E-3</v>
      </c>
      <c r="S85" s="429">
        <f t="shared" si="19"/>
        <v>3.7796159999999995E-3</v>
      </c>
      <c r="T85" s="429">
        <f t="shared" si="19"/>
        <v>3.7796159999999995E-3</v>
      </c>
      <c r="U85" s="429">
        <f t="shared" si="19"/>
        <v>3.7796159999999995E-3</v>
      </c>
      <c r="V85" s="429">
        <f t="shared" si="19"/>
        <v>3.7796159999999995E-3</v>
      </c>
      <c r="W85" s="429">
        <f t="shared" si="19"/>
        <v>3.7796159999999995E-3</v>
      </c>
      <c r="X85" s="429">
        <f t="shared" si="19"/>
        <v>3.7796159999999995E-3</v>
      </c>
      <c r="Y85" s="429">
        <f t="shared" si="19"/>
        <v>3.7796159999999995E-3</v>
      </c>
      <c r="Z85" s="429">
        <f t="shared" si="19"/>
        <v>3.7796159999999995E-3</v>
      </c>
      <c r="AA85" s="429">
        <f t="shared" si="19"/>
        <v>3.7796159999999995E-3</v>
      </c>
      <c r="AB85" s="429">
        <f t="shared" si="19"/>
        <v>3.7796159999999995E-3</v>
      </c>
      <c r="AC85" s="429">
        <f t="shared" si="19"/>
        <v>3.7796159999999995E-3</v>
      </c>
      <c r="AD85" s="429">
        <f t="shared" si="19"/>
        <v>3.7796159999999995E-3</v>
      </c>
      <c r="AE85" s="429">
        <f t="shared" si="19"/>
        <v>3.7796159999999995E-3</v>
      </c>
      <c r="AF85" s="429">
        <f t="shared" si="19"/>
        <v>3.7796159999999995E-3</v>
      </c>
      <c r="AG85" s="89">
        <f t="shared" si="19"/>
        <v>3.7796159999999995E-3</v>
      </c>
      <c r="AH85" s="89">
        <f t="shared" si="19"/>
        <v>3.7796159999999995E-3</v>
      </c>
      <c r="AI85" s="89">
        <f t="shared" si="19"/>
        <v>3.7796159999999995E-3</v>
      </c>
      <c r="AJ85" s="89">
        <f t="shared" si="19"/>
        <v>3.7796159999999995E-3</v>
      </c>
      <c r="AK85" s="89">
        <f t="shared" si="19"/>
        <v>3.7796159999999995E-3</v>
      </c>
      <c r="AL85" s="89">
        <f t="shared" si="19"/>
        <v>3.7796159999999995E-3</v>
      </c>
      <c r="AM85" s="89">
        <f t="shared" si="19"/>
        <v>3.7796159999999995E-3</v>
      </c>
      <c r="AN85" s="89">
        <f t="shared" si="19"/>
        <v>3.7796159999999995E-3</v>
      </c>
      <c r="AO85" s="89">
        <f t="shared" si="19"/>
        <v>3.7796159999999995E-3</v>
      </c>
      <c r="AP85" s="89">
        <f t="shared" si="19"/>
        <v>3.7796159999999995E-3</v>
      </c>
      <c r="AQ85" s="89">
        <f t="shared" si="19"/>
        <v>3.7796159999999995E-3</v>
      </c>
      <c r="AR85" s="89">
        <f t="shared" si="19"/>
        <v>3.7796159999999995E-3</v>
      </c>
      <c r="AS85" s="89">
        <f t="shared" si="19"/>
        <v>3.7796159999999995E-3</v>
      </c>
      <c r="AT85" s="89">
        <f t="shared" si="19"/>
        <v>3.7796159999999995E-3</v>
      </c>
      <c r="AU85" s="89">
        <f t="shared" si="19"/>
        <v>3.7796159999999995E-3</v>
      </c>
      <c r="AV85" s="89" t="str">
        <f t="shared" si="19"/>
        <v/>
      </c>
      <c r="AW85" s="89" t="str">
        <f t="shared" si="19"/>
        <v/>
      </c>
      <c r="AX85" s="89" t="str">
        <f t="shared" si="19"/>
        <v/>
      </c>
      <c r="AY85" s="89" t="str">
        <f t="shared" si="19"/>
        <v/>
      </c>
      <c r="AZ85" s="89" t="str">
        <f t="shared" si="19"/>
        <v/>
      </c>
      <c r="BA85" s="89" t="str">
        <f t="shared" si="19"/>
        <v/>
      </c>
      <c r="BB85" s="89" t="str">
        <f t="shared" si="19"/>
        <v/>
      </c>
      <c r="BC85" s="89" t="str">
        <f t="shared" si="19"/>
        <v/>
      </c>
      <c r="BD85" s="89" t="str">
        <f t="shared" si="19"/>
        <v/>
      </c>
      <c r="BE85" s="89" t="str">
        <f t="shared" si="19"/>
        <v/>
      </c>
      <c r="BF85" s="89" t="str">
        <f t="shared" si="19"/>
        <v/>
      </c>
      <c r="BG85" s="89" t="str">
        <f t="shared" si="19"/>
        <v/>
      </c>
      <c r="BH85" s="89" t="str">
        <f t="shared" si="19"/>
        <v/>
      </c>
      <c r="BI85" s="89" t="str">
        <f t="shared" si="19"/>
        <v/>
      </c>
      <c r="BJ85" s="89" t="str">
        <f t="shared" si="19"/>
        <v/>
      </c>
      <c r="BK85" s="89" t="str">
        <f t="shared" si="19"/>
        <v/>
      </c>
      <c r="BL85" s="89" t="str">
        <f t="shared" si="19"/>
        <v/>
      </c>
      <c r="BM85" s="89" t="str">
        <f t="shared" si="19"/>
        <v/>
      </c>
      <c r="BN85" s="89" t="str">
        <f t="shared" si="19"/>
        <v/>
      </c>
    </row>
    <row r="86" spans="2:66" outlineLevel="1" x14ac:dyDescent="0.3">
      <c r="B86" t="s">
        <v>174</v>
      </c>
      <c r="G86" s="349">
        <v>2026</v>
      </c>
      <c r="L86" s="430"/>
      <c r="M86" s="430"/>
      <c r="N86" s="430"/>
      <c r="O86" s="430"/>
      <c r="P86" s="430"/>
      <c r="Q86" s="430"/>
      <c r="R86" s="430"/>
      <c r="S86" s="430"/>
      <c r="T86" s="430"/>
      <c r="U86" s="430"/>
      <c r="V86" s="430"/>
      <c r="W86" s="430"/>
      <c r="X86" s="430"/>
      <c r="Y86" s="430"/>
      <c r="Z86" s="430"/>
      <c r="AA86" s="430"/>
      <c r="AB86" s="430"/>
      <c r="AC86" s="430"/>
      <c r="AD86" s="430"/>
      <c r="AE86" s="430"/>
      <c r="AF86" s="43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row>
    <row r="87" spans="2:66" outlineLevel="1" x14ac:dyDescent="0.3">
      <c r="B87" t="s">
        <v>175</v>
      </c>
      <c r="F87" s="29" t="s">
        <v>148</v>
      </c>
      <c r="G87" s="352">
        <v>0.06</v>
      </c>
      <c r="J87" s="2" t="s">
        <v>219</v>
      </c>
      <c r="K87" s="29" t="s">
        <v>173</v>
      </c>
      <c r="L87" s="431"/>
      <c r="M87" s="425">
        <f t="shared" ref="M87:BN87" si="20">+IF(M81&lt;&gt;"",$G$85*1000000*$G$88/1000,"")</f>
        <v>303.60360360360363</v>
      </c>
      <c r="N87" s="425">
        <f t="shared" si="20"/>
        <v>303.60360360360363</v>
      </c>
      <c r="O87" s="425">
        <f t="shared" si="20"/>
        <v>303.60360360360363</v>
      </c>
      <c r="P87" s="425">
        <f t="shared" si="20"/>
        <v>303.60360360360363</v>
      </c>
      <c r="Q87" s="425">
        <f t="shared" si="20"/>
        <v>303.60360360360363</v>
      </c>
      <c r="R87" s="425">
        <f t="shared" si="20"/>
        <v>303.60360360360363</v>
      </c>
      <c r="S87" s="425">
        <f t="shared" si="20"/>
        <v>303.60360360360363</v>
      </c>
      <c r="T87" s="425">
        <f t="shared" si="20"/>
        <v>303.60360360360363</v>
      </c>
      <c r="U87" s="425">
        <f t="shared" si="20"/>
        <v>303.60360360360363</v>
      </c>
      <c r="V87" s="425">
        <f t="shared" si="20"/>
        <v>303.60360360360363</v>
      </c>
      <c r="W87" s="425">
        <f t="shared" si="20"/>
        <v>303.60360360360363</v>
      </c>
      <c r="X87" s="425">
        <f t="shared" si="20"/>
        <v>303.60360360360363</v>
      </c>
      <c r="Y87" s="425">
        <f t="shared" si="20"/>
        <v>303.60360360360363</v>
      </c>
      <c r="Z87" s="425">
        <f t="shared" si="20"/>
        <v>303.60360360360363</v>
      </c>
      <c r="AA87" s="425">
        <f t="shared" si="20"/>
        <v>303.60360360360363</v>
      </c>
      <c r="AB87" s="425">
        <f t="shared" si="20"/>
        <v>303.60360360360363</v>
      </c>
      <c r="AC87" s="425">
        <f t="shared" si="20"/>
        <v>303.60360360360363</v>
      </c>
      <c r="AD87" s="425">
        <f t="shared" si="20"/>
        <v>303.60360360360363</v>
      </c>
      <c r="AE87" s="425">
        <f t="shared" si="20"/>
        <v>303.60360360360363</v>
      </c>
      <c r="AF87" s="425">
        <f t="shared" si="20"/>
        <v>303.60360360360363</v>
      </c>
      <c r="AG87" s="34">
        <f t="shared" si="20"/>
        <v>303.60360360360363</v>
      </c>
      <c r="AH87" s="34">
        <f t="shared" si="20"/>
        <v>303.60360360360363</v>
      </c>
      <c r="AI87" s="34">
        <f t="shared" si="20"/>
        <v>303.60360360360363</v>
      </c>
      <c r="AJ87" s="34">
        <f t="shared" si="20"/>
        <v>303.60360360360363</v>
      </c>
      <c r="AK87" s="34">
        <f t="shared" si="20"/>
        <v>303.60360360360363</v>
      </c>
      <c r="AL87" s="34">
        <f t="shared" si="20"/>
        <v>303.60360360360363</v>
      </c>
      <c r="AM87" s="34">
        <f t="shared" si="20"/>
        <v>303.60360360360363</v>
      </c>
      <c r="AN87" s="34">
        <f t="shared" si="20"/>
        <v>303.60360360360363</v>
      </c>
      <c r="AO87" s="34">
        <f t="shared" si="20"/>
        <v>303.60360360360363</v>
      </c>
      <c r="AP87" s="34">
        <f t="shared" si="20"/>
        <v>303.60360360360363</v>
      </c>
      <c r="AQ87" s="34">
        <f t="shared" si="20"/>
        <v>303.60360360360363</v>
      </c>
      <c r="AR87" s="34">
        <f t="shared" si="20"/>
        <v>303.60360360360363</v>
      </c>
      <c r="AS87" s="34">
        <f t="shared" si="20"/>
        <v>303.60360360360363</v>
      </c>
      <c r="AT87" s="34">
        <f t="shared" si="20"/>
        <v>303.60360360360363</v>
      </c>
      <c r="AU87" s="34">
        <f t="shared" si="20"/>
        <v>303.60360360360363</v>
      </c>
      <c r="AV87" s="34" t="str">
        <f t="shared" si="20"/>
        <v/>
      </c>
      <c r="AW87" s="34" t="str">
        <f t="shared" si="20"/>
        <v/>
      </c>
      <c r="AX87" s="34" t="str">
        <f t="shared" si="20"/>
        <v/>
      </c>
      <c r="AY87" s="34" t="str">
        <f t="shared" si="20"/>
        <v/>
      </c>
      <c r="AZ87" s="34" t="str">
        <f t="shared" si="20"/>
        <v/>
      </c>
      <c r="BA87" s="34" t="str">
        <f t="shared" si="20"/>
        <v/>
      </c>
      <c r="BB87" s="34" t="str">
        <f t="shared" si="20"/>
        <v/>
      </c>
      <c r="BC87" s="34" t="str">
        <f t="shared" si="20"/>
        <v/>
      </c>
      <c r="BD87" s="34" t="str">
        <f t="shared" si="20"/>
        <v/>
      </c>
      <c r="BE87" s="34" t="str">
        <f t="shared" si="20"/>
        <v/>
      </c>
      <c r="BF87" s="34" t="str">
        <f t="shared" si="20"/>
        <v/>
      </c>
      <c r="BG87" s="34" t="str">
        <f t="shared" si="20"/>
        <v/>
      </c>
      <c r="BH87" s="34" t="str">
        <f t="shared" si="20"/>
        <v/>
      </c>
      <c r="BI87" s="34" t="str">
        <f t="shared" si="20"/>
        <v/>
      </c>
      <c r="BJ87" s="34" t="str">
        <f t="shared" si="20"/>
        <v/>
      </c>
      <c r="BK87" s="34" t="str">
        <f t="shared" si="20"/>
        <v/>
      </c>
      <c r="BL87" s="34" t="str">
        <f t="shared" si="20"/>
        <v/>
      </c>
      <c r="BM87" s="34" t="str">
        <f t="shared" si="20"/>
        <v/>
      </c>
      <c r="BN87" s="34" t="str">
        <f t="shared" si="20"/>
        <v/>
      </c>
    </row>
    <row r="88" spans="2:66" outlineLevel="1" x14ac:dyDescent="0.3">
      <c r="B88" t="s">
        <v>178</v>
      </c>
      <c r="C88" s="2"/>
      <c r="D88" s="2"/>
      <c r="E88" s="2"/>
      <c r="F88" s="29" t="s">
        <v>179</v>
      </c>
      <c r="G88" s="419">
        <f>+(1/(33.3))</f>
        <v>3.0030030030030033E-2</v>
      </c>
      <c r="K88" s="29"/>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row>
    <row r="89" spans="2:66" outlineLevel="1" x14ac:dyDescent="0.3"/>
    <row r="90" spans="2:66" outlineLevel="1" x14ac:dyDescent="0.3">
      <c r="B90" s="3" t="s">
        <v>182</v>
      </c>
      <c r="C90" s="4"/>
      <c r="D90" s="4"/>
      <c r="E90" s="4"/>
      <c r="F90" s="4"/>
      <c r="G90" s="4"/>
      <c r="J90" s="2"/>
      <c r="K90" s="29"/>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row>
    <row r="91" spans="2:66" outlineLevel="1" x14ac:dyDescent="0.3"/>
    <row r="92" spans="2:66" outlineLevel="1" x14ac:dyDescent="0.3">
      <c r="B92" t="s">
        <v>220</v>
      </c>
      <c r="F92" s="29" t="s">
        <v>142</v>
      </c>
      <c r="G92" s="418">
        <f>+IFERROR((L83+NPV(G87,M83:BN83))*1000000/(NPV(G87,M87:BN87)*1000),"--")</f>
        <v>4.1071447170051414E-2</v>
      </c>
      <c r="J92" s="2"/>
      <c r="K92" s="29"/>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row>
    <row r="93" spans="2:66" outlineLevel="1" x14ac:dyDescent="0.3"/>
    <row r="94" spans="2:66" x14ac:dyDescent="0.3">
      <c r="J94" s="2"/>
      <c r="K94" s="29"/>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row>
    <row r="95" spans="2:66" x14ac:dyDescent="0.3">
      <c r="B95" s="41" t="s">
        <v>221</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row>
    <row r="96" spans="2:66" outlineLevel="1" x14ac:dyDescent="0.3"/>
    <row r="97" spans="2:66" outlineLevel="1" x14ac:dyDescent="0.3">
      <c r="B97" s="3" t="s">
        <v>151</v>
      </c>
      <c r="C97" s="4"/>
      <c r="D97" s="4"/>
      <c r="E97" s="4"/>
      <c r="F97" s="4"/>
      <c r="G97" s="4"/>
      <c r="J97" s="3" t="s">
        <v>152</v>
      </c>
      <c r="K97" s="3"/>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row>
    <row r="98" spans="2:66" outlineLevel="1" x14ac:dyDescent="0.3"/>
    <row r="99" spans="2:66" outlineLevel="1" x14ac:dyDescent="0.3">
      <c r="B99" t="s">
        <v>222</v>
      </c>
      <c r="F99" s="29" t="s">
        <v>223</v>
      </c>
      <c r="G99" s="353"/>
      <c r="J99" s="2"/>
      <c r="K99" s="1" t="s">
        <v>155</v>
      </c>
      <c r="L99" s="39">
        <f>+G106</f>
        <v>2021</v>
      </c>
      <c r="M99" s="40">
        <f t="shared" ref="M99:BN99" si="21">+IF(L99="","",IF(L99+1-$G$106&gt;$G$102,"",L99+1))</f>
        <v>2022</v>
      </c>
      <c r="N99" s="40">
        <f t="shared" si="21"/>
        <v>2023</v>
      </c>
      <c r="O99" s="40">
        <f t="shared" si="21"/>
        <v>2024</v>
      </c>
      <c r="P99" s="40">
        <f t="shared" si="21"/>
        <v>2025</v>
      </c>
      <c r="Q99" s="40">
        <f t="shared" si="21"/>
        <v>2026</v>
      </c>
      <c r="R99" s="40">
        <f t="shared" si="21"/>
        <v>2027</v>
      </c>
      <c r="S99" s="40">
        <f t="shared" si="21"/>
        <v>2028</v>
      </c>
      <c r="T99" s="40">
        <f t="shared" si="21"/>
        <v>2029</v>
      </c>
      <c r="U99" s="40">
        <f t="shared" si="21"/>
        <v>2030</v>
      </c>
      <c r="V99" s="40">
        <f t="shared" si="21"/>
        <v>2031</v>
      </c>
      <c r="W99" s="40" t="str">
        <f t="shared" si="21"/>
        <v/>
      </c>
      <c r="X99" s="40" t="str">
        <f t="shared" si="21"/>
        <v/>
      </c>
      <c r="Y99" s="40" t="str">
        <f t="shared" si="21"/>
        <v/>
      </c>
      <c r="Z99" s="40" t="str">
        <f t="shared" si="21"/>
        <v/>
      </c>
      <c r="AA99" s="40" t="str">
        <f t="shared" si="21"/>
        <v/>
      </c>
      <c r="AB99" s="40" t="str">
        <f t="shared" si="21"/>
        <v/>
      </c>
      <c r="AC99" s="40" t="str">
        <f t="shared" si="21"/>
        <v/>
      </c>
      <c r="AD99" s="40" t="str">
        <f t="shared" si="21"/>
        <v/>
      </c>
      <c r="AE99" s="40" t="str">
        <f t="shared" si="21"/>
        <v/>
      </c>
      <c r="AF99" s="40" t="str">
        <f t="shared" si="21"/>
        <v/>
      </c>
      <c r="AG99" s="40" t="str">
        <f t="shared" si="21"/>
        <v/>
      </c>
      <c r="AH99" s="40" t="str">
        <f t="shared" si="21"/>
        <v/>
      </c>
      <c r="AI99" s="40" t="str">
        <f t="shared" si="21"/>
        <v/>
      </c>
      <c r="AJ99" s="40" t="str">
        <f t="shared" si="21"/>
        <v/>
      </c>
      <c r="AK99" s="40" t="str">
        <f t="shared" si="21"/>
        <v/>
      </c>
      <c r="AL99" s="40" t="str">
        <f t="shared" si="21"/>
        <v/>
      </c>
      <c r="AM99" s="40" t="str">
        <f t="shared" si="21"/>
        <v/>
      </c>
      <c r="AN99" s="40" t="str">
        <f t="shared" si="21"/>
        <v/>
      </c>
      <c r="AO99" s="40" t="str">
        <f t="shared" si="21"/>
        <v/>
      </c>
      <c r="AP99" s="40" t="str">
        <f t="shared" si="21"/>
        <v/>
      </c>
      <c r="AQ99" s="40" t="str">
        <f t="shared" si="21"/>
        <v/>
      </c>
      <c r="AR99" s="40" t="str">
        <f t="shared" si="21"/>
        <v/>
      </c>
      <c r="AS99" s="40" t="str">
        <f t="shared" si="21"/>
        <v/>
      </c>
      <c r="AT99" s="40" t="str">
        <f t="shared" si="21"/>
        <v/>
      </c>
      <c r="AU99" s="40" t="str">
        <f t="shared" si="21"/>
        <v/>
      </c>
      <c r="AV99" s="40" t="str">
        <f t="shared" si="21"/>
        <v/>
      </c>
      <c r="AW99" s="40" t="str">
        <f t="shared" si="21"/>
        <v/>
      </c>
      <c r="AX99" s="40" t="str">
        <f t="shared" si="21"/>
        <v/>
      </c>
      <c r="AY99" s="40" t="str">
        <f t="shared" si="21"/>
        <v/>
      </c>
      <c r="AZ99" s="40" t="str">
        <f t="shared" si="21"/>
        <v/>
      </c>
      <c r="BA99" s="40" t="str">
        <f t="shared" si="21"/>
        <v/>
      </c>
      <c r="BB99" s="40" t="str">
        <f t="shared" si="21"/>
        <v/>
      </c>
      <c r="BC99" s="40" t="str">
        <f t="shared" si="21"/>
        <v/>
      </c>
      <c r="BD99" s="40" t="str">
        <f t="shared" si="21"/>
        <v/>
      </c>
      <c r="BE99" s="40" t="str">
        <f t="shared" si="21"/>
        <v/>
      </c>
      <c r="BF99" s="40" t="str">
        <f t="shared" si="21"/>
        <v/>
      </c>
      <c r="BG99" s="40" t="str">
        <f t="shared" si="21"/>
        <v/>
      </c>
      <c r="BH99" s="40" t="str">
        <f t="shared" si="21"/>
        <v/>
      </c>
      <c r="BI99" s="40" t="str">
        <f t="shared" si="21"/>
        <v/>
      </c>
      <c r="BJ99" s="40" t="str">
        <f t="shared" si="21"/>
        <v/>
      </c>
      <c r="BK99" s="40" t="str">
        <f t="shared" si="21"/>
        <v/>
      </c>
      <c r="BL99" s="40" t="str">
        <f t="shared" si="21"/>
        <v/>
      </c>
      <c r="BM99" s="40" t="str">
        <f t="shared" si="21"/>
        <v/>
      </c>
      <c r="BN99" s="40" t="str">
        <f t="shared" si="21"/>
        <v/>
      </c>
    </row>
    <row r="100" spans="2:66" outlineLevel="1" x14ac:dyDescent="0.3">
      <c r="B100" t="s">
        <v>224</v>
      </c>
      <c r="F100" s="29" t="s">
        <v>225</v>
      </c>
      <c r="G100" s="351"/>
    </row>
    <row r="101" spans="2:66" outlineLevel="1" x14ac:dyDescent="0.3">
      <c r="B101" t="s">
        <v>215</v>
      </c>
      <c r="F101" s="29" t="s">
        <v>148</v>
      </c>
      <c r="G101" s="352"/>
      <c r="J101" s="3" t="s">
        <v>160</v>
      </c>
      <c r="K101" s="35" t="s">
        <v>154</v>
      </c>
      <c r="L101" s="432">
        <f>+IF(L99&lt;&gt;"",L102+L103+L104,"")</f>
        <v>0</v>
      </c>
      <c r="M101" s="432">
        <f t="shared" ref="M101:BN101" si="22">+IF(M99&lt;&gt;"",M102+M103+M104,"")</f>
        <v>0</v>
      </c>
      <c r="N101" s="432">
        <f t="shared" si="22"/>
        <v>0</v>
      </c>
      <c r="O101" s="432">
        <f t="shared" si="22"/>
        <v>0</v>
      </c>
      <c r="P101" s="432">
        <f t="shared" si="22"/>
        <v>0</v>
      </c>
      <c r="Q101" s="432">
        <f t="shared" si="22"/>
        <v>0</v>
      </c>
      <c r="R101" s="432">
        <f t="shared" si="22"/>
        <v>0</v>
      </c>
      <c r="S101" s="432">
        <f t="shared" si="22"/>
        <v>0</v>
      </c>
      <c r="T101" s="432">
        <f t="shared" si="22"/>
        <v>0</v>
      </c>
      <c r="U101" s="432">
        <f t="shared" si="22"/>
        <v>0</v>
      </c>
      <c r="V101" s="432">
        <f t="shared" si="22"/>
        <v>0</v>
      </c>
      <c r="W101" s="84" t="str">
        <f t="shared" si="22"/>
        <v/>
      </c>
      <c r="X101" s="84" t="str">
        <f t="shared" si="22"/>
        <v/>
      </c>
      <c r="Y101" s="84" t="str">
        <f t="shared" si="22"/>
        <v/>
      </c>
      <c r="Z101" s="84" t="str">
        <f t="shared" si="22"/>
        <v/>
      </c>
      <c r="AA101" s="84" t="str">
        <f t="shared" si="22"/>
        <v/>
      </c>
      <c r="AB101" s="84" t="str">
        <f t="shared" si="22"/>
        <v/>
      </c>
      <c r="AC101" s="84" t="str">
        <f t="shared" si="22"/>
        <v/>
      </c>
      <c r="AD101" s="84" t="str">
        <f t="shared" si="22"/>
        <v/>
      </c>
      <c r="AE101" s="84" t="str">
        <f t="shared" si="22"/>
        <v/>
      </c>
      <c r="AF101" s="84" t="str">
        <f t="shared" si="22"/>
        <v/>
      </c>
      <c r="AG101" s="84" t="str">
        <f t="shared" si="22"/>
        <v/>
      </c>
      <c r="AH101" s="84" t="str">
        <f t="shared" si="22"/>
        <v/>
      </c>
      <c r="AI101" s="84" t="str">
        <f t="shared" si="22"/>
        <v/>
      </c>
      <c r="AJ101" s="84" t="str">
        <f t="shared" si="22"/>
        <v/>
      </c>
      <c r="AK101" s="84" t="str">
        <f t="shared" si="22"/>
        <v/>
      </c>
      <c r="AL101" s="84" t="str">
        <f t="shared" si="22"/>
        <v/>
      </c>
      <c r="AM101" s="84" t="str">
        <f t="shared" si="22"/>
        <v/>
      </c>
      <c r="AN101" s="85" t="str">
        <f t="shared" si="22"/>
        <v/>
      </c>
      <c r="AO101" s="85" t="str">
        <f t="shared" si="22"/>
        <v/>
      </c>
      <c r="AP101" s="85" t="str">
        <f t="shared" si="22"/>
        <v/>
      </c>
      <c r="AQ101" s="85" t="str">
        <f t="shared" si="22"/>
        <v/>
      </c>
      <c r="AR101" s="85" t="str">
        <f t="shared" si="22"/>
        <v/>
      </c>
      <c r="AS101" s="85" t="str">
        <f t="shared" si="22"/>
        <v/>
      </c>
      <c r="AT101" s="85" t="str">
        <f t="shared" si="22"/>
        <v/>
      </c>
      <c r="AU101" s="85" t="str">
        <f t="shared" si="22"/>
        <v/>
      </c>
      <c r="AV101" s="85" t="str">
        <f t="shared" si="22"/>
        <v/>
      </c>
      <c r="AW101" s="85" t="str">
        <f t="shared" si="22"/>
        <v/>
      </c>
      <c r="AX101" s="85" t="str">
        <f t="shared" si="22"/>
        <v/>
      </c>
      <c r="AY101" s="85" t="str">
        <f t="shared" si="22"/>
        <v/>
      </c>
      <c r="AZ101" s="85" t="str">
        <f t="shared" si="22"/>
        <v/>
      </c>
      <c r="BA101" s="85" t="str">
        <f t="shared" si="22"/>
        <v/>
      </c>
      <c r="BB101" s="85" t="str">
        <f t="shared" si="22"/>
        <v/>
      </c>
      <c r="BC101" s="85" t="str">
        <f t="shared" si="22"/>
        <v/>
      </c>
      <c r="BD101" s="85" t="str">
        <f t="shared" si="22"/>
        <v/>
      </c>
      <c r="BE101" s="85" t="str">
        <f t="shared" si="22"/>
        <v/>
      </c>
      <c r="BF101" s="85" t="str">
        <f t="shared" si="22"/>
        <v/>
      </c>
      <c r="BG101" s="85" t="str">
        <f t="shared" si="22"/>
        <v/>
      </c>
      <c r="BH101" s="85" t="str">
        <f t="shared" si="22"/>
        <v/>
      </c>
      <c r="BI101" s="85" t="str">
        <f t="shared" si="22"/>
        <v/>
      </c>
      <c r="BJ101" s="85" t="str">
        <f t="shared" si="22"/>
        <v/>
      </c>
      <c r="BK101" s="85" t="str">
        <f t="shared" si="22"/>
        <v/>
      </c>
      <c r="BL101" s="85" t="str">
        <f t="shared" si="22"/>
        <v/>
      </c>
      <c r="BM101" s="85" t="str">
        <f t="shared" si="22"/>
        <v/>
      </c>
      <c r="BN101" s="85" t="str">
        <f t="shared" si="22"/>
        <v/>
      </c>
    </row>
    <row r="102" spans="2:66" outlineLevel="1" x14ac:dyDescent="0.3">
      <c r="B102" t="s">
        <v>216</v>
      </c>
      <c r="F102" s="29" t="s">
        <v>159</v>
      </c>
      <c r="G102" s="349">
        <v>10</v>
      </c>
      <c r="J102" s="28" t="s">
        <v>162</v>
      </c>
      <c r="K102" s="29" t="s">
        <v>154</v>
      </c>
      <c r="L102" s="422">
        <f>+IF(L99&lt;&gt;"",$G$99*$G$100/1000000,"")</f>
        <v>0</v>
      </c>
      <c r="M102" s="433"/>
      <c r="N102" s="433"/>
      <c r="O102" s="433"/>
      <c r="P102" s="433"/>
      <c r="Q102" s="433"/>
      <c r="R102" s="433"/>
      <c r="S102" s="433"/>
      <c r="T102" s="433"/>
      <c r="U102" s="433"/>
      <c r="V102" s="433"/>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row>
    <row r="103" spans="2:66" outlineLevel="1" x14ac:dyDescent="0.3">
      <c r="B103" t="s">
        <v>226</v>
      </c>
      <c r="F103" s="29" t="s">
        <v>148</v>
      </c>
      <c r="G103" s="352"/>
      <c r="J103" s="28" t="s">
        <v>165</v>
      </c>
      <c r="K103" s="29" t="s">
        <v>154</v>
      </c>
      <c r="L103" s="433"/>
      <c r="M103" s="422">
        <f t="shared" ref="M103:BN103" si="23">+IF(M99&lt;&gt;"",$G$101*$L$102,"")</f>
        <v>0</v>
      </c>
      <c r="N103" s="422">
        <f t="shared" si="23"/>
        <v>0</v>
      </c>
      <c r="O103" s="422">
        <f t="shared" si="23"/>
        <v>0</v>
      </c>
      <c r="P103" s="422">
        <f t="shared" si="23"/>
        <v>0</v>
      </c>
      <c r="Q103" s="422">
        <f t="shared" si="23"/>
        <v>0</v>
      </c>
      <c r="R103" s="422">
        <f t="shared" si="23"/>
        <v>0</v>
      </c>
      <c r="S103" s="422">
        <f t="shared" si="23"/>
        <v>0</v>
      </c>
      <c r="T103" s="422">
        <f t="shared" si="23"/>
        <v>0</v>
      </c>
      <c r="U103" s="422">
        <f t="shared" si="23"/>
        <v>0</v>
      </c>
      <c r="V103" s="422">
        <f t="shared" si="23"/>
        <v>0</v>
      </c>
      <c r="W103" s="83" t="str">
        <f t="shared" si="23"/>
        <v/>
      </c>
      <c r="X103" s="83" t="str">
        <f t="shared" si="23"/>
        <v/>
      </c>
      <c r="Y103" s="83" t="str">
        <f t="shared" si="23"/>
        <v/>
      </c>
      <c r="Z103" s="83" t="str">
        <f t="shared" si="23"/>
        <v/>
      </c>
      <c r="AA103" s="83" t="str">
        <f t="shared" si="23"/>
        <v/>
      </c>
      <c r="AB103" s="83" t="str">
        <f t="shared" si="23"/>
        <v/>
      </c>
      <c r="AC103" s="83" t="str">
        <f t="shared" si="23"/>
        <v/>
      </c>
      <c r="AD103" s="83" t="str">
        <f t="shared" si="23"/>
        <v/>
      </c>
      <c r="AE103" s="83" t="str">
        <f t="shared" si="23"/>
        <v/>
      </c>
      <c r="AF103" s="83" t="str">
        <f t="shared" si="23"/>
        <v/>
      </c>
      <c r="AG103" s="83" t="str">
        <f t="shared" si="23"/>
        <v/>
      </c>
      <c r="AH103" s="83" t="str">
        <f t="shared" si="23"/>
        <v/>
      </c>
      <c r="AI103" s="83" t="str">
        <f t="shared" si="23"/>
        <v/>
      </c>
      <c r="AJ103" s="83" t="str">
        <f t="shared" si="23"/>
        <v/>
      </c>
      <c r="AK103" s="83" t="str">
        <f t="shared" si="23"/>
        <v/>
      </c>
      <c r="AL103" s="83" t="str">
        <f t="shared" si="23"/>
        <v/>
      </c>
      <c r="AM103" s="83" t="str">
        <f t="shared" si="23"/>
        <v/>
      </c>
      <c r="AN103" s="83" t="str">
        <f t="shared" si="23"/>
        <v/>
      </c>
      <c r="AO103" s="83" t="str">
        <f t="shared" si="23"/>
        <v/>
      </c>
      <c r="AP103" s="83" t="str">
        <f t="shared" si="23"/>
        <v/>
      </c>
      <c r="AQ103" s="83" t="str">
        <f t="shared" si="23"/>
        <v/>
      </c>
      <c r="AR103" s="83" t="str">
        <f t="shared" si="23"/>
        <v/>
      </c>
      <c r="AS103" s="83" t="str">
        <f t="shared" si="23"/>
        <v/>
      </c>
      <c r="AT103" s="83" t="str">
        <f t="shared" si="23"/>
        <v/>
      </c>
      <c r="AU103" s="83" t="str">
        <f t="shared" si="23"/>
        <v/>
      </c>
      <c r="AV103" s="83" t="str">
        <f t="shared" si="23"/>
        <v/>
      </c>
      <c r="AW103" s="83" t="str">
        <f t="shared" si="23"/>
        <v/>
      </c>
      <c r="AX103" s="83" t="str">
        <f t="shared" si="23"/>
        <v/>
      </c>
      <c r="AY103" s="83" t="str">
        <f t="shared" si="23"/>
        <v/>
      </c>
      <c r="AZ103" s="83" t="str">
        <f t="shared" si="23"/>
        <v/>
      </c>
      <c r="BA103" s="83" t="str">
        <f t="shared" si="23"/>
        <v/>
      </c>
      <c r="BB103" s="83" t="str">
        <f t="shared" si="23"/>
        <v/>
      </c>
      <c r="BC103" s="83" t="str">
        <f t="shared" si="23"/>
        <v/>
      </c>
      <c r="BD103" s="83" t="str">
        <f t="shared" si="23"/>
        <v/>
      </c>
      <c r="BE103" s="83" t="str">
        <f t="shared" si="23"/>
        <v/>
      </c>
      <c r="BF103" s="83" t="str">
        <f t="shared" si="23"/>
        <v/>
      </c>
      <c r="BG103" s="83" t="str">
        <f t="shared" si="23"/>
        <v/>
      </c>
      <c r="BH103" s="83" t="str">
        <f t="shared" si="23"/>
        <v/>
      </c>
      <c r="BI103" s="83" t="str">
        <f t="shared" si="23"/>
        <v/>
      </c>
      <c r="BJ103" s="83" t="str">
        <f t="shared" si="23"/>
        <v/>
      </c>
      <c r="BK103" s="83" t="str">
        <f t="shared" si="23"/>
        <v/>
      </c>
      <c r="BL103" s="83" t="str">
        <f t="shared" si="23"/>
        <v/>
      </c>
      <c r="BM103" s="83" t="str">
        <f t="shared" si="23"/>
        <v/>
      </c>
      <c r="BN103" s="83" t="str">
        <f t="shared" si="23"/>
        <v/>
      </c>
    </row>
    <row r="104" spans="2:66" outlineLevel="1" x14ac:dyDescent="0.3">
      <c r="B104" t="s">
        <v>227</v>
      </c>
      <c r="F104" s="29" t="s">
        <v>228</v>
      </c>
      <c r="G104" s="357"/>
      <c r="J104" s="28" t="s">
        <v>229</v>
      </c>
      <c r="K104" s="29" t="s">
        <v>154</v>
      </c>
      <c r="L104" s="433"/>
      <c r="M104" s="422">
        <f t="shared" ref="M104:BN104" si="24">+IF(M99&lt;&gt;"",$G$105*($G$104/1000)*(M106*1000)/1000000,"")</f>
        <v>0</v>
      </c>
      <c r="N104" s="422">
        <f t="shared" si="24"/>
        <v>0</v>
      </c>
      <c r="O104" s="422">
        <f t="shared" si="24"/>
        <v>0</v>
      </c>
      <c r="P104" s="422">
        <f t="shared" si="24"/>
        <v>0</v>
      </c>
      <c r="Q104" s="422">
        <f t="shared" si="24"/>
        <v>0</v>
      </c>
      <c r="R104" s="422">
        <f t="shared" si="24"/>
        <v>0</v>
      </c>
      <c r="S104" s="422">
        <f t="shared" si="24"/>
        <v>0</v>
      </c>
      <c r="T104" s="422">
        <f t="shared" si="24"/>
        <v>0</v>
      </c>
      <c r="U104" s="422">
        <f t="shared" si="24"/>
        <v>0</v>
      </c>
      <c r="V104" s="422">
        <f t="shared" si="24"/>
        <v>0</v>
      </c>
      <c r="W104" s="83" t="str">
        <f t="shared" si="24"/>
        <v/>
      </c>
      <c r="X104" s="83" t="str">
        <f t="shared" si="24"/>
        <v/>
      </c>
      <c r="Y104" s="83" t="str">
        <f t="shared" si="24"/>
        <v/>
      </c>
      <c r="Z104" s="83" t="str">
        <f t="shared" si="24"/>
        <v/>
      </c>
      <c r="AA104" s="83" t="str">
        <f t="shared" si="24"/>
        <v/>
      </c>
      <c r="AB104" s="83" t="str">
        <f t="shared" si="24"/>
        <v/>
      </c>
      <c r="AC104" s="83" t="str">
        <f t="shared" si="24"/>
        <v/>
      </c>
      <c r="AD104" s="83" t="str">
        <f t="shared" si="24"/>
        <v/>
      </c>
      <c r="AE104" s="83" t="str">
        <f t="shared" si="24"/>
        <v/>
      </c>
      <c r="AF104" s="83" t="str">
        <f t="shared" si="24"/>
        <v/>
      </c>
      <c r="AG104" s="83" t="str">
        <f t="shared" si="24"/>
        <v/>
      </c>
      <c r="AH104" s="83" t="str">
        <f t="shared" si="24"/>
        <v/>
      </c>
      <c r="AI104" s="83" t="str">
        <f t="shared" si="24"/>
        <v/>
      </c>
      <c r="AJ104" s="83" t="str">
        <f t="shared" si="24"/>
        <v/>
      </c>
      <c r="AK104" s="83" t="str">
        <f t="shared" si="24"/>
        <v/>
      </c>
      <c r="AL104" s="83" t="str">
        <f t="shared" si="24"/>
        <v/>
      </c>
      <c r="AM104" s="83" t="str">
        <f t="shared" si="24"/>
        <v/>
      </c>
      <c r="AN104" s="83" t="str">
        <f t="shared" si="24"/>
        <v/>
      </c>
      <c r="AO104" s="83" t="str">
        <f t="shared" si="24"/>
        <v/>
      </c>
      <c r="AP104" s="83" t="str">
        <f t="shared" si="24"/>
        <v/>
      </c>
      <c r="AQ104" s="83" t="str">
        <f t="shared" si="24"/>
        <v/>
      </c>
      <c r="AR104" s="83" t="str">
        <f t="shared" si="24"/>
        <v/>
      </c>
      <c r="AS104" s="83" t="str">
        <f t="shared" si="24"/>
        <v/>
      </c>
      <c r="AT104" s="83" t="str">
        <f t="shared" si="24"/>
        <v/>
      </c>
      <c r="AU104" s="83" t="str">
        <f t="shared" si="24"/>
        <v/>
      </c>
      <c r="AV104" s="83" t="str">
        <f t="shared" si="24"/>
        <v/>
      </c>
      <c r="AW104" s="83" t="str">
        <f t="shared" si="24"/>
        <v/>
      </c>
      <c r="AX104" s="83" t="str">
        <f t="shared" si="24"/>
        <v/>
      </c>
      <c r="AY104" s="83" t="str">
        <f t="shared" si="24"/>
        <v/>
      </c>
      <c r="AZ104" s="83" t="str">
        <f t="shared" si="24"/>
        <v/>
      </c>
      <c r="BA104" s="83" t="str">
        <f t="shared" si="24"/>
        <v/>
      </c>
      <c r="BB104" s="83" t="str">
        <f t="shared" si="24"/>
        <v/>
      </c>
      <c r="BC104" s="83" t="str">
        <f t="shared" si="24"/>
        <v/>
      </c>
      <c r="BD104" s="83" t="str">
        <f t="shared" si="24"/>
        <v/>
      </c>
      <c r="BE104" s="83" t="str">
        <f t="shared" si="24"/>
        <v/>
      </c>
      <c r="BF104" s="83" t="str">
        <f t="shared" si="24"/>
        <v/>
      </c>
      <c r="BG104" s="83" t="str">
        <f t="shared" si="24"/>
        <v/>
      </c>
      <c r="BH104" s="83" t="str">
        <f t="shared" si="24"/>
        <v/>
      </c>
      <c r="BI104" s="83" t="str">
        <f t="shared" si="24"/>
        <v/>
      </c>
      <c r="BJ104" s="83" t="str">
        <f t="shared" si="24"/>
        <v/>
      </c>
      <c r="BK104" s="83" t="str">
        <f t="shared" si="24"/>
        <v/>
      </c>
      <c r="BL104" s="83" t="str">
        <f t="shared" si="24"/>
        <v/>
      </c>
      <c r="BM104" s="83" t="str">
        <f t="shared" si="24"/>
        <v/>
      </c>
      <c r="BN104" s="83" t="str">
        <f t="shared" si="24"/>
        <v/>
      </c>
    </row>
    <row r="105" spans="2:66" outlineLevel="1" x14ac:dyDescent="0.3">
      <c r="B105" t="s">
        <v>229</v>
      </c>
      <c r="F105" s="29" t="s">
        <v>164</v>
      </c>
      <c r="G105" s="357"/>
      <c r="L105" s="426"/>
      <c r="M105" s="426"/>
      <c r="N105" s="426"/>
      <c r="O105" s="426"/>
      <c r="P105" s="426"/>
      <c r="Q105" s="426"/>
      <c r="R105" s="426"/>
      <c r="S105" s="426"/>
      <c r="T105" s="426"/>
      <c r="U105" s="426"/>
      <c r="V105" s="426"/>
    </row>
    <row r="106" spans="2:66" outlineLevel="1" x14ac:dyDescent="0.3">
      <c r="B106" t="s">
        <v>174</v>
      </c>
      <c r="G106" s="349">
        <v>2021</v>
      </c>
      <c r="J106" s="2" t="s">
        <v>230</v>
      </c>
      <c r="K106" s="29" t="s">
        <v>173</v>
      </c>
      <c r="L106" s="424"/>
      <c r="M106" s="425">
        <f t="shared" ref="M106:BN106" si="25">+IF(M99&lt;&gt;"",$G$100*$G$103*365/1000,"")</f>
        <v>0</v>
      </c>
      <c r="N106" s="425">
        <f t="shared" si="25"/>
        <v>0</v>
      </c>
      <c r="O106" s="425">
        <f t="shared" si="25"/>
        <v>0</v>
      </c>
      <c r="P106" s="425">
        <f t="shared" si="25"/>
        <v>0</v>
      </c>
      <c r="Q106" s="425">
        <f t="shared" si="25"/>
        <v>0</v>
      </c>
      <c r="R106" s="425">
        <f t="shared" si="25"/>
        <v>0</v>
      </c>
      <c r="S106" s="425">
        <f t="shared" si="25"/>
        <v>0</v>
      </c>
      <c r="T106" s="425">
        <f t="shared" si="25"/>
        <v>0</v>
      </c>
      <c r="U106" s="425">
        <f t="shared" si="25"/>
        <v>0</v>
      </c>
      <c r="V106" s="425">
        <f t="shared" si="25"/>
        <v>0</v>
      </c>
      <c r="W106" s="34" t="str">
        <f t="shared" si="25"/>
        <v/>
      </c>
      <c r="X106" s="34" t="str">
        <f t="shared" si="25"/>
        <v/>
      </c>
      <c r="Y106" s="34" t="str">
        <f t="shared" si="25"/>
        <v/>
      </c>
      <c r="Z106" s="34" t="str">
        <f t="shared" si="25"/>
        <v/>
      </c>
      <c r="AA106" s="34" t="str">
        <f t="shared" si="25"/>
        <v/>
      </c>
      <c r="AB106" s="34" t="str">
        <f t="shared" si="25"/>
        <v/>
      </c>
      <c r="AC106" s="34" t="str">
        <f t="shared" si="25"/>
        <v/>
      </c>
      <c r="AD106" s="34" t="str">
        <f t="shared" si="25"/>
        <v/>
      </c>
      <c r="AE106" s="34" t="str">
        <f t="shared" si="25"/>
        <v/>
      </c>
      <c r="AF106" s="34" t="str">
        <f t="shared" si="25"/>
        <v/>
      </c>
      <c r="AG106" s="34" t="str">
        <f t="shared" si="25"/>
        <v/>
      </c>
      <c r="AH106" s="34" t="str">
        <f t="shared" si="25"/>
        <v/>
      </c>
      <c r="AI106" s="34" t="str">
        <f t="shared" si="25"/>
        <v/>
      </c>
      <c r="AJ106" s="34" t="str">
        <f t="shared" si="25"/>
        <v/>
      </c>
      <c r="AK106" s="34" t="str">
        <f t="shared" si="25"/>
        <v/>
      </c>
      <c r="AL106" s="34" t="str">
        <f t="shared" si="25"/>
        <v/>
      </c>
      <c r="AM106" s="34" t="str">
        <f t="shared" si="25"/>
        <v/>
      </c>
      <c r="AN106" s="34" t="str">
        <f t="shared" si="25"/>
        <v/>
      </c>
      <c r="AO106" s="34" t="str">
        <f t="shared" si="25"/>
        <v/>
      </c>
      <c r="AP106" s="34" t="str">
        <f t="shared" si="25"/>
        <v/>
      </c>
      <c r="AQ106" s="34" t="str">
        <f t="shared" si="25"/>
        <v/>
      </c>
      <c r="AR106" s="34" t="str">
        <f t="shared" si="25"/>
        <v/>
      </c>
      <c r="AS106" s="34" t="str">
        <f t="shared" si="25"/>
        <v/>
      </c>
      <c r="AT106" s="34" t="str">
        <f t="shared" si="25"/>
        <v/>
      </c>
      <c r="AU106" s="34" t="str">
        <f t="shared" si="25"/>
        <v/>
      </c>
      <c r="AV106" s="34" t="str">
        <f t="shared" si="25"/>
        <v/>
      </c>
      <c r="AW106" s="34" t="str">
        <f t="shared" si="25"/>
        <v/>
      </c>
      <c r="AX106" s="34" t="str">
        <f t="shared" si="25"/>
        <v/>
      </c>
      <c r="AY106" s="34" t="str">
        <f t="shared" si="25"/>
        <v/>
      </c>
      <c r="AZ106" s="34" t="str">
        <f t="shared" si="25"/>
        <v/>
      </c>
      <c r="BA106" s="34" t="str">
        <f t="shared" si="25"/>
        <v/>
      </c>
      <c r="BB106" s="34" t="str">
        <f t="shared" si="25"/>
        <v/>
      </c>
      <c r="BC106" s="34" t="str">
        <f t="shared" si="25"/>
        <v/>
      </c>
      <c r="BD106" s="34" t="str">
        <f t="shared" si="25"/>
        <v/>
      </c>
      <c r="BE106" s="34" t="str">
        <f t="shared" si="25"/>
        <v/>
      </c>
      <c r="BF106" s="34" t="str">
        <f t="shared" si="25"/>
        <v/>
      </c>
      <c r="BG106" s="34" t="str">
        <f t="shared" si="25"/>
        <v/>
      </c>
      <c r="BH106" s="34" t="str">
        <f t="shared" si="25"/>
        <v/>
      </c>
      <c r="BI106" s="34" t="str">
        <f t="shared" si="25"/>
        <v/>
      </c>
      <c r="BJ106" s="34" t="str">
        <f t="shared" si="25"/>
        <v/>
      </c>
      <c r="BK106" s="34" t="str">
        <f t="shared" si="25"/>
        <v/>
      </c>
      <c r="BL106" s="34" t="str">
        <f t="shared" si="25"/>
        <v/>
      </c>
      <c r="BM106" s="34" t="str">
        <f t="shared" si="25"/>
        <v/>
      </c>
      <c r="BN106" s="34" t="str">
        <f t="shared" si="25"/>
        <v/>
      </c>
    </row>
    <row r="107" spans="2:66" outlineLevel="1" x14ac:dyDescent="0.3">
      <c r="B107" t="s">
        <v>175</v>
      </c>
      <c r="F107" s="29" t="s">
        <v>148</v>
      </c>
      <c r="G107" s="352">
        <v>0.06</v>
      </c>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row>
    <row r="108" spans="2:66" outlineLevel="1" x14ac:dyDescent="0.3">
      <c r="J108" s="2"/>
      <c r="K108" s="29"/>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row>
    <row r="109" spans="2:66" outlineLevel="1" x14ac:dyDescent="0.3">
      <c r="B109" s="3" t="s">
        <v>182</v>
      </c>
      <c r="C109" s="4"/>
      <c r="D109" s="4"/>
      <c r="E109" s="4"/>
      <c r="F109" s="4"/>
      <c r="G109" s="4"/>
    </row>
    <row r="110" spans="2:66" outlineLevel="1" x14ac:dyDescent="0.3"/>
    <row r="111" spans="2:66" outlineLevel="1" x14ac:dyDescent="0.3">
      <c r="B111" t="s">
        <v>231</v>
      </c>
      <c r="F111" s="29" t="s">
        <v>142</v>
      </c>
      <c r="G111" s="418" t="str">
        <f>+IFERROR((L101+NPV(G107,M101:BN101))*1000000/(NPV(G107,M106:BN106)*1000),"--")</f>
        <v>--</v>
      </c>
    </row>
    <row r="1048524" hidden="1" x14ac:dyDescent="0.3"/>
    <row r="1048525" hidden="1" x14ac:dyDescent="0.3"/>
    <row r="1048526" hidden="1" x14ac:dyDescent="0.3"/>
    <row r="1048527" hidden="1" x14ac:dyDescent="0.3"/>
    <row r="1048528" hidden="1" x14ac:dyDescent="0.3"/>
    <row r="1048529" hidden="1" x14ac:dyDescent="0.3"/>
    <row r="1048530" hidden="1" x14ac:dyDescent="0.3"/>
    <row r="1048531" hidden="1" x14ac:dyDescent="0.3"/>
    <row r="1048532" hidden="1" x14ac:dyDescent="0.3"/>
    <row r="1048533" hidden="1" x14ac:dyDescent="0.3"/>
    <row r="1048534" hidden="1" x14ac:dyDescent="0.3"/>
    <row r="1048535" hidden="1" x14ac:dyDescent="0.3"/>
    <row r="1048536" hidden="1" x14ac:dyDescent="0.3"/>
    <row r="1048537" hidden="1" x14ac:dyDescent="0.3"/>
    <row r="1048538" hidden="1" x14ac:dyDescent="0.3"/>
    <row r="1048539" hidden="1" x14ac:dyDescent="0.3"/>
    <row r="1048540" hidden="1" x14ac:dyDescent="0.3"/>
    <row r="1048541" hidden="1" x14ac:dyDescent="0.3"/>
    <row r="1048542" hidden="1" x14ac:dyDescent="0.3"/>
    <row r="1048543" hidden="1" x14ac:dyDescent="0.3"/>
    <row r="1048544" hidden="1" x14ac:dyDescent="0.3"/>
    <row r="1048545" hidden="1" x14ac:dyDescent="0.3"/>
    <row r="1048546" hidden="1" x14ac:dyDescent="0.3"/>
    <row r="1048547" hidden="1" x14ac:dyDescent="0.3"/>
    <row r="1048548" hidden="1" x14ac:dyDescent="0.3"/>
    <row r="1048549" hidden="1" x14ac:dyDescent="0.3"/>
    <row r="1048550" hidden="1" x14ac:dyDescent="0.3"/>
    <row r="1048551" hidden="1" x14ac:dyDescent="0.3"/>
    <row r="1048552" hidden="1" x14ac:dyDescent="0.3"/>
    <row r="1048553" hidden="1" x14ac:dyDescent="0.3"/>
    <row r="1048554" hidden="1" x14ac:dyDescent="0.3"/>
    <row r="1048555" hidden="1" x14ac:dyDescent="0.3"/>
    <row r="1048556" hidden="1" x14ac:dyDescent="0.3"/>
    <row r="1048557" hidden="1" x14ac:dyDescent="0.3"/>
    <row r="1048558" hidden="1" x14ac:dyDescent="0.3"/>
    <row r="1048559" hidden="1" x14ac:dyDescent="0.3"/>
    <row r="1048560" hidden="1" x14ac:dyDescent="0.3"/>
    <row r="1048561" hidden="1" x14ac:dyDescent="0.3"/>
    <row r="1048562" hidden="1" x14ac:dyDescent="0.3"/>
    <row r="1048563" hidden="1" x14ac:dyDescent="0.3"/>
    <row r="1048564" hidden="1" x14ac:dyDescent="0.3"/>
    <row r="1048565" hidden="1" x14ac:dyDescent="0.3"/>
    <row r="1048566" hidden="1" x14ac:dyDescent="0.3"/>
    <row r="1048567" hidden="1" x14ac:dyDescent="0.3"/>
    <row r="1048568" hidden="1" x14ac:dyDescent="0.3"/>
    <row r="1048569" hidden="1" x14ac:dyDescent="0.3"/>
    <row r="1048570" hidden="1" x14ac:dyDescent="0.3"/>
  </sheetData>
  <sheetProtection algorithmName="SHA-512" hashValue="nZwXyiK/eIv8ZAhYAW7F4ycWB02LqmJVVhQ96OZn3RWJmltYsabkvoceyGDuM6Wsalm+DWCmor5rwvMxW4ClAw==" saltValue="ob+S/h3X/ZT0h4ZCnxKSwg==" spinCount="100000" sheet="1" objects="1" scenarios="1"/>
  <mergeCells count="2">
    <mergeCell ref="D36:E36"/>
    <mergeCell ref="D37:E37"/>
  </mergeCells>
  <conditionalFormatting sqref="G36">
    <cfRule type="cellIs" dxfId="5" priority="1" operator="equal">
      <formula>9</formula>
    </cfRule>
    <cfRule type="cellIs" dxfId="4" priority="2" operator="greaterThan">
      <formula>9</formula>
    </cfRule>
    <cfRule type="cellIs" dxfId="3" priority="3" operator="between">
      <formula>6</formula>
      <formula>"&gt;9"</formula>
    </cfRule>
    <cfRule type="cellIs" dxfId="2" priority="4" operator="lessThan">
      <formula>6</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 Validation'!$B$21:$B$22</xm:f>
          </x14:formula1>
          <xm:sqref>G60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O95"/>
  <sheetViews>
    <sheetView showGridLines="0" zoomScale="80" zoomScaleNormal="80" workbookViewId="0">
      <selection activeCell="D66" sqref="D66:D68"/>
    </sheetView>
  </sheetViews>
  <sheetFormatPr baseColWidth="10" defaultColWidth="0" defaultRowHeight="14.4" zeroHeight="1" x14ac:dyDescent="0.3"/>
  <cols>
    <col min="1" max="1" width="3.33203125" customWidth="1"/>
    <col min="2" max="2" width="45.88671875" bestFit="1" customWidth="1"/>
    <col min="3" max="3" width="49.33203125" style="63" bestFit="1" customWidth="1"/>
    <col min="4" max="4" width="22.6640625" bestFit="1" customWidth="1"/>
    <col min="5" max="5" width="27.33203125" customWidth="1"/>
    <col min="6" max="7" width="23.6640625" customWidth="1"/>
    <col min="8" max="8" width="19.109375" customWidth="1"/>
    <col min="9" max="9" width="19.33203125" customWidth="1"/>
    <col min="10" max="10" width="8.6640625" bestFit="1" customWidth="1"/>
    <col min="11" max="64" width="8.88671875" hidden="1" customWidth="1"/>
    <col min="65" max="67" width="8.88671875" hidden="1"/>
  </cols>
  <sheetData>
    <row r="1" spans="2:64" s="6" customFormat="1" x14ac:dyDescent="0.3">
      <c r="C1" s="7"/>
    </row>
    <row r="2" spans="2:64" s="6" customFormat="1" x14ac:dyDescent="0.3">
      <c r="C2" s="7"/>
    </row>
    <row r="3" spans="2:64" s="6" customFormat="1" x14ac:dyDescent="0.3">
      <c r="C3" s="7"/>
      <c r="D3" s="6" t="s">
        <v>0</v>
      </c>
      <c r="E3" s="199" t="str">
        <f>+IF('0. Instrucciones'!$O$3="","",'0. Instrucciones'!$O$3)</f>
        <v/>
      </c>
      <c r="F3" s="200"/>
      <c r="G3" s="280"/>
    </row>
    <row r="4" spans="2:64" s="6" customFormat="1" x14ac:dyDescent="0.3">
      <c r="C4" s="7"/>
    </row>
    <row r="5" spans="2:64" s="6" customFormat="1" x14ac:dyDescent="0.3">
      <c r="C5" s="7"/>
    </row>
    <row r="6" spans="2:64" s="6" customFormat="1" x14ac:dyDescent="0.3">
      <c r="C6" s="7"/>
    </row>
    <row r="7" spans="2:64" s="6" customFormat="1" x14ac:dyDescent="0.3">
      <c r="C7" s="7"/>
    </row>
    <row r="8" spans="2:64" s="5" customFormat="1" ht="21" x14ac:dyDescent="0.25">
      <c r="B8" s="23" t="s">
        <v>233</v>
      </c>
      <c r="C8" s="24"/>
      <c r="D8" s="24"/>
      <c r="E8" s="24"/>
      <c r="F8" s="24"/>
      <c r="G8" s="24"/>
      <c r="H8" s="24"/>
      <c r="I8" s="24"/>
      <c r="J8" s="62"/>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row>
    <row r="9" spans="2:64" x14ac:dyDescent="0.3">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row>
    <row r="10" spans="2:64" s="57" customFormat="1" ht="15" customHeight="1" x14ac:dyDescent="0.35">
      <c r="B10" s="97" t="s">
        <v>21</v>
      </c>
      <c r="C10" s="98"/>
      <c r="D10"/>
      <c r="E10"/>
      <c r="F10"/>
      <c r="G10"/>
      <c r="H10" s="56"/>
      <c r="I10" s="56"/>
      <c r="K10"/>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2:64" s="57" customFormat="1" ht="15" customHeight="1" x14ac:dyDescent="0.35">
      <c r="B11"/>
      <c r="C11" s="63"/>
      <c r="D11"/>
      <c r="E11"/>
      <c r="F11" s="56"/>
      <c r="G11" s="56"/>
      <c r="H11" s="56"/>
      <c r="I11" s="56"/>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2:64" s="57" customFormat="1" ht="18" customHeight="1" x14ac:dyDescent="0.3">
      <c r="B12" s="553" t="s">
        <v>234</v>
      </c>
      <c r="C12" s="554"/>
      <c r="D12" s="554"/>
      <c r="E12" s="554"/>
      <c r="F12" s="554"/>
      <c r="G12" s="554"/>
      <c r="H12" s="554"/>
      <c r="I12" s="555"/>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row>
    <row r="13" spans="2:64" s="57" customFormat="1" ht="18" customHeight="1" x14ac:dyDescent="0.3">
      <c r="B13" s="584"/>
      <c r="C13" s="585"/>
      <c r="D13" s="585"/>
      <c r="E13" s="585"/>
      <c r="F13" s="585"/>
      <c r="G13" s="585"/>
      <c r="H13" s="585"/>
      <c r="I13" s="586"/>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row>
    <row r="14" spans="2:64" s="57" customFormat="1" ht="32.4" customHeight="1" x14ac:dyDescent="0.3">
      <c r="B14" s="584"/>
      <c r="C14" s="585"/>
      <c r="D14" s="585"/>
      <c r="E14" s="585"/>
      <c r="F14" s="585"/>
      <c r="G14" s="585"/>
      <c r="H14" s="585"/>
      <c r="I14" s="586"/>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row>
    <row r="15" spans="2:64" s="57" customFormat="1" ht="52.95" customHeight="1" x14ac:dyDescent="0.3">
      <c r="B15" s="584"/>
      <c r="C15" s="585"/>
      <c r="D15" s="585"/>
      <c r="E15" s="585"/>
      <c r="F15" s="585"/>
      <c r="G15" s="585"/>
      <c r="H15" s="585"/>
      <c r="I15" s="586"/>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row>
    <row r="16" spans="2:64" s="57" customFormat="1" ht="28.95" customHeight="1" x14ac:dyDescent="0.3">
      <c r="B16" s="556"/>
      <c r="C16" s="557"/>
      <c r="D16" s="557"/>
      <c r="E16" s="557"/>
      <c r="F16" s="557"/>
      <c r="G16" s="557"/>
      <c r="H16" s="557"/>
      <c r="I16" s="558"/>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row>
    <row r="17" spans="1:64" s="57" customFormat="1" ht="15" customHeight="1" x14ac:dyDescent="0.35">
      <c r="B17"/>
      <c r="C17" s="63"/>
      <c r="D17"/>
      <c r="E17"/>
      <c r="F17"/>
      <c r="G17"/>
      <c r="H17" s="56"/>
      <c r="I17" s="56"/>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row>
    <row r="18" spans="1:64" s="58" customFormat="1" ht="15" customHeight="1" x14ac:dyDescent="0.35">
      <c r="A18" s="57"/>
      <c r="B18" s="99" t="s">
        <v>235</v>
      </c>
      <c r="C18" s="100"/>
      <c r="D18" s="71"/>
      <c r="E18" s="71"/>
      <c r="F18" s="71"/>
      <c r="G18" s="71"/>
      <c r="H18" s="101"/>
      <c r="I18" s="101"/>
      <c r="J18" s="57"/>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row>
    <row r="19" spans="1:64" s="59" customFormat="1" x14ac:dyDescent="0.3">
      <c r="B19"/>
      <c r="C19" s="63" t="str">
        <f>""</f>
        <v/>
      </c>
      <c r="D19"/>
      <c r="E19"/>
      <c r="F19"/>
      <c r="G19"/>
      <c r="H19"/>
      <c r="I19"/>
      <c r="K19"/>
    </row>
    <row r="20" spans="1:64" s="59" customFormat="1" x14ac:dyDescent="0.3">
      <c r="B20" s="265" t="s">
        <v>236</v>
      </c>
      <c r="C20" s="63"/>
      <c r="D20"/>
      <c r="E20"/>
      <c r="F20"/>
      <c r="G20"/>
      <c r="H20"/>
      <c r="I20"/>
      <c r="K20"/>
    </row>
    <row r="21" spans="1:64" s="59" customFormat="1" ht="58.2" customHeight="1" x14ac:dyDescent="0.3">
      <c r="B21" s="60"/>
      <c r="C21" s="109" t="s">
        <v>237</v>
      </c>
      <c r="D21" s="109" t="s">
        <v>238</v>
      </c>
      <c r="E21" s="109" t="s">
        <v>239</v>
      </c>
      <c r="F21" s="109" t="s">
        <v>240</v>
      </c>
      <c r="G21" s="109" t="s">
        <v>241</v>
      </c>
      <c r="H21" s="109" t="s">
        <v>242</v>
      </c>
      <c r="I21" s="109" t="s">
        <v>243</v>
      </c>
      <c r="J21"/>
    </row>
    <row r="22" spans="1:64" s="59" customFormat="1" x14ac:dyDescent="0.3">
      <c r="B22" s="61" t="str">
        <f>"Vehículo n°"&amp;"1"</f>
        <v>Vehículo n°1</v>
      </c>
      <c r="C22" s="105" t="s">
        <v>120</v>
      </c>
      <c r="D22" s="106"/>
      <c r="E22" s="105"/>
      <c r="F22" s="211"/>
      <c r="G22" s="281"/>
      <c r="H22" s="416">
        <f>IFERROR(D22*F22/100,"--")</f>
        <v>0</v>
      </c>
      <c r="I22" s="107"/>
      <c r="J22"/>
    </row>
    <row r="23" spans="1:64" s="59" customFormat="1" x14ac:dyDescent="0.3">
      <c r="B23" s="61" t="str">
        <f>"Vehículo n°"&amp;"2"</f>
        <v>Vehículo n°2</v>
      </c>
      <c r="C23" s="105" t="s">
        <v>244</v>
      </c>
      <c r="D23" s="103"/>
      <c r="E23" s="102"/>
      <c r="F23" s="212"/>
      <c r="G23" s="281"/>
      <c r="H23" s="417">
        <f t="shared" ref="H23:H45" si="0">IFERROR(D23*F23/100,"--")</f>
        <v>0</v>
      </c>
      <c r="I23" s="104"/>
    </row>
    <row r="24" spans="1:64" s="59" customFormat="1" x14ac:dyDescent="0.3">
      <c r="B24" s="61" t="str">
        <f>"Vehículo n°"&amp;"3"</f>
        <v>Vehículo n°3</v>
      </c>
      <c r="C24" s="105" t="s">
        <v>245</v>
      </c>
      <c r="D24" s="103"/>
      <c r="E24" s="102"/>
      <c r="F24" s="212"/>
      <c r="G24" s="281"/>
      <c r="H24" s="417">
        <f>IFERROR(D24*F24/100,"--")</f>
        <v>0</v>
      </c>
      <c r="I24" s="104"/>
    </row>
    <row r="25" spans="1:64" s="59" customFormat="1" x14ac:dyDescent="0.3">
      <c r="B25" s="61" t="str">
        <f>"Vehículo n°"&amp;"4"</f>
        <v>Vehículo n°4</v>
      </c>
      <c r="C25" s="105"/>
      <c r="D25" s="103"/>
      <c r="E25" s="102"/>
      <c r="F25" s="212"/>
      <c r="G25" s="281"/>
      <c r="H25" s="417">
        <f t="shared" si="0"/>
        <v>0</v>
      </c>
      <c r="I25" s="104"/>
      <c r="J25"/>
    </row>
    <row r="26" spans="1:64" s="59" customFormat="1" x14ac:dyDescent="0.3">
      <c r="B26" s="61" t="str">
        <f>"Vehículo n°"&amp;"5"</f>
        <v>Vehículo n°5</v>
      </c>
      <c r="C26" s="105"/>
      <c r="D26" s="103"/>
      <c r="E26" s="102"/>
      <c r="F26" s="212"/>
      <c r="G26" s="281"/>
      <c r="H26" s="417">
        <f t="shared" si="0"/>
        <v>0</v>
      </c>
      <c r="I26" s="104"/>
      <c r="J26"/>
    </row>
    <row r="27" spans="1:64" s="59" customFormat="1" x14ac:dyDescent="0.3">
      <c r="B27" s="61" t="str">
        <f>"Vehículo n°"&amp;"6"</f>
        <v>Vehículo n°6</v>
      </c>
      <c r="C27" s="105"/>
      <c r="D27" s="103"/>
      <c r="E27" s="102"/>
      <c r="F27" s="212"/>
      <c r="G27" s="281"/>
      <c r="H27" s="417">
        <f t="shared" si="0"/>
        <v>0</v>
      </c>
      <c r="I27" s="104"/>
    </row>
    <row r="28" spans="1:64" s="59" customFormat="1" x14ac:dyDescent="0.3">
      <c r="B28" s="61" t="str">
        <f>"Vehículo n°"&amp;"7"</f>
        <v>Vehículo n°7</v>
      </c>
      <c r="C28" s="105"/>
      <c r="D28" s="103"/>
      <c r="E28" s="102"/>
      <c r="F28" s="212"/>
      <c r="G28" s="281"/>
      <c r="H28" s="417">
        <f t="shared" si="0"/>
        <v>0</v>
      </c>
      <c r="I28" s="104"/>
    </row>
    <row r="29" spans="1:64" s="59" customFormat="1" x14ac:dyDescent="0.3">
      <c r="B29" s="61" t="str">
        <f>"Vehículo n°"&amp;"8"</f>
        <v>Vehículo n°8</v>
      </c>
      <c r="C29" s="105"/>
      <c r="D29" s="103"/>
      <c r="E29" s="102"/>
      <c r="F29" s="212"/>
      <c r="G29" s="281"/>
      <c r="H29" s="417">
        <f t="shared" si="0"/>
        <v>0</v>
      </c>
      <c r="I29" s="104"/>
    </row>
    <row r="30" spans="1:64" s="59" customFormat="1" x14ac:dyDescent="0.3">
      <c r="B30" s="61" t="str">
        <f>"Vehículo n°"&amp;"9"</f>
        <v>Vehículo n°9</v>
      </c>
      <c r="C30" s="105"/>
      <c r="D30" s="103"/>
      <c r="E30" s="102"/>
      <c r="F30" s="212"/>
      <c r="G30" s="281"/>
      <c r="H30" s="417">
        <f t="shared" si="0"/>
        <v>0</v>
      </c>
      <c r="I30" s="104"/>
      <c r="J30"/>
    </row>
    <row r="31" spans="1:64" s="59" customFormat="1" x14ac:dyDescent="0.3">
      <c r="B31" s="61" t="str">
        <f>"Vehículo n°"&amp;"10"</f>
        <v>Vehículo n°10</v>
      </c>
      <c r="C31" s="105"/>
      <c r="D31" s="103"/>
      <c r="E31" s="102"/>
      <c r="F31" s="212"/>
      <c r="G31" s="281"/>
      <c r="H31" s="417">
        <f t="shared" si="0"/>
        <v>0</v>
      </c>
      <c r="I31" s="104"/>
      <c r="J31"/>
    </row>
    <row r="32" spans="1:64" s="59" customFormat="1" x14ac:dyDescent="0.3">
      <c r="B32" s="254"/>
      <c r="C32" s="255"/>
      <c r="D32" s="256"/>
      <c r="E32" s="257"/>
      <c r="F32" s="258"/>
      <c r="G32" s="258"/>
      <c r="H32" s="259"/>
      <c r="I32" s="260"/>
      <c r="J32"/>
    </row>
    <row r="33" spans="1:64" s="59" customFormat="1" x14ac:dyDescent="0.3">
      <c r="B33"/>
      <c r="C33" s="255"/>
      <c r="D33" s="261"/>
      <c r="E33" s="255"/>
      <c r="F33" s="262"/>
      <c r="G33" s="262"/>
      <c r="H33" s="263"/>
      <c r="I33" s="264"/>
      <c r="J33"/>
    </row>
    <row r="34" spans="1:64" s="59" customFormat="1" x14ac:dyDescent="0.3">
      <c r="B34" s="265" t="s">
        <v>246</v>
      </c>
      <c r="C34" s="255"/>
      <c r="D34" s="261"/>
      <c r="E34" s="255"/>
      <c r="F34" s="262"/>
      <c r="G34" s="262"/>
      <c r="H34" s="263"/>
      <c r="I34" s="264"/>
      <c r="J34"/>
    </row>
    <row r="35" spans="1:64" s="59" customFormat="1" ht="28.8" x14ac:dyDescent="0.3">
      <c r="B35" s="4"/>
      <c r="C35" s="109" t="s">
        <v>237</v>
      </c>
      <c r="D35" s="109" t="s">
        <v>238</v>
      </c>
      <c r="E35" s="109" t="s">
        <v>239</v>
      </c>
      <c r="F35" s="109" t="s">
        <v>240</v>
      </c>
      <c r="G35" s="109"/>
      <c r="H35" s="109" t="s">
        <v>242</v>
      </c>
      <c r="I35" s="109" t="s">
        <v>243</v>
      </c>
      <c r="J35"/>
    </row>
    <row r="36" spans="1:64" s="59" customFormat="1" x14ac:dyDescent="0.3">
      <c r="B36" s="61" t="str">
        <f>"Vehículo n°"&amp;"11"</f>
        <v>Vehículo n°11</v>
      </c>
      <c r="C36" s="105"/>
      <c r="D36" s="103"/>
      <c r="E36" s="102"/>
      <c r="F36" s="211"/>
      <c r="G36" s="281"/>
      <c r="H36" s="417">
        <f t="shared" si="0"/>
        <v>0</v>
      </c>
      <c r="I36" s="104"/>
      <c r="J36"/>
    </row>
    <row r="37" spans="1:64" s="59" customFormat="1" ht="14.4" customHeight="1" x14ac:dyDescent="0.3">
      <c r="B37" s="61" t="str">
        <f>"Vehículo n°"&amp;"12"</f>
        <v>Vehículo n°12</v>
      </c>
      <c r="C37" s="105"/>
      <c r="D37" s="103"/>
      <c r="E37" s="102"/>
      <c r="F37" s="211"/>
      <c r="G37" s="281"/>
      <c r="H37" s="417">
        <f t="shared" si="0"/>
        <v>0</v>
      </c>
      <c r="I37" s="104"/>
    </row>
    <row r="38" spans="1:64" s="59" customFormat="1" ht="14.4" customHeight="1" x14ac:dyDescent="0.3">
      <c r="B38" s="61" t="str">
        <f>"Vehículo n°"&amp;"13"</f>
        <v>Vehículo n°13</v>
      </c>
      <c r="C38" s="105"/>
      <c r="D38" s="106"/>
      <c r="E38" s="105"/>
      <c r="F38" s="211"/>
      <c r="G38" s="281"/>
      <c r="H38" s="417">
        <f t="shared" si="0"/>
        <v>0</v>
      </c>
      <c r="I38" s="104"/>
      <c r="J38" s="57"/>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row>
    <row r="39" spans="1:64" s="59" customFormat="1" x14ac:dyDescent="0.3">
      <c r="B39" s="61" t="str">
        <f>"Vehículo n°"&amp;"14"</f>
        <v>Vehículo n°14</v>
      </c>
      <c r="C39" s="105"/>
      <c r="D39" s="103"/>
      <c r="E39" s="102"/>
      <c r="F39" s="211"/>
      <c r="G39" s="281"/>
      <c r="H39" s="417">
        <f t="shared" si="0"/>
        <v>0</v>
      </c>
      <c r="I39" s="104"/>
    </row>
    <row r="40" spans="1:64" s="59" customFormat="1" x14ac:dyDescent="0.3">
      <c r="B40" s="61" t="str">
        <f>"Vehículo n°"&amp;"15"</f>
        <v>Vehículo n°15</v>
      </c>
      <c r="C40" s="105"/>
      <c r="D40" s="103"/>
      <c r="E40" s="102"/>
      <c r="F40" s="211"/>
      <c r="G40" s="281"/>
      <c r="H40" s="417">
        <f t="shared" si="0"/>
        <v>0</v>
      </c>
      <c r="I40" s="104"/>
    </row>
    <row r="41" spans="1:64" s="59" customFormat="1" x14ac:dyDescent="0.3">
      <c r="B41" s="61" t="str">
        <f>"Vehículo n°"&amp;"16"</f>
        <v>Vehículo n°16</v>
      </c>
      <c r="C41" s="105"/>
      <c r="D41" s="103"/>
      <c r="E41" s="102"/>
      <c r="F41" s="211"/>
      <c r="G41" s="281"/>
      <c r="H41" s="417">
        <f t="shared" si="0"/>
        <v>0</v>
      </c>
      <c r="I41" s="104"/>
    </row>
    <row r="42" spans="1:64" s="59" customFormat="1" x14ac:dyDescent="0.3">
      <c r="B42" s="61" t="str">
        <f>"Vehículo n°"&amp;"17"</f>
        <v>Vehículo n°17</v>
      </c>
      <c r="C42" s="105"/>
      <c r="D42" s="103"/>
      <c r="E42" s="102"/>
      <c r="F42" s="211"/>
      <c r="G42" s="281"/>
      <c r="H42" s="417">
        <f t="shared" si="0"/>
        <v>0</v>
      </c>
      <c r="I42" s="104"/>
    </row>
    <row r="43" spans="1:64" s="59" customFormat="1" x14ac:dyDescent="0.3">
      <c r="B43" s="61" t="str">
        <f>"Vehículo n°"&amp;"18"</f>
        <v>Vehículo n°18</v>
      </c>
      <c r="C43" s="105"/>
      <c r="D43" s="103"/>
      <c r="E43" s="102"/>
      <c r="F43" s="211"/>
      <c r="G43" s="281"/>
      <c r="H43" s="417">
        <f t="shared" si="0"/>
        <v>0</v>
      </c>
      <c r="I43" s="104"/>
    </row>
    <row r="44" spans="1:64" s="59" customFormat="1" x14ac:dyDescent="0.3">
      <c r="B44" s="61" t="str">
        <f>"Vehículo n°"&amp;"19"</f>
        <v>Vehículo n°19</v>
      </c>
      <c r="C44" s="105"/>
      <c r="D44" s="103"/>
      <c r="E44" s="102"/>
      <c r="F44" s="211"/>
      <c r="G44" s="281"/>
      <c r="H44" s="417">
        <f t="shared" si="0"/>
        <v>0</v>
      </c>
      <c r="I44" s="104"/>
    </row>
    <row r="45" spans="1:64" s="59" customFormat="1" x14ac:dyDescent="0.3">
      <c r="B45" s="61" t="str">
        <f>"Vehículo n°"&amp;"20"</f>
        <v>Vehículo n°20</v>
      </c>
      <c r="C45" s="105"/>
      <c r="D45" s="103"/>
      <c r="E45" s="102"/>
      <c r="F45" s="211"/>
      <c r="G45" s="281"/>
      <c r="H45" s="417">
        <f t="shared" si="0"/>
        <v>0</v>
      </c>
      <c r="I45" s="104"/>
    </row>
    <row r="46" spans="1:64" s="59" customFormat="1" x14ac:dyDescent="0.3">
      <c r="B46"/>
      <c r="C46" s="63"/>
      <c r="D46"/>
      <c r="E46"/>
      <c r="F46"/>
      <c r="G46"/>
      <c r="H46"/>
      <c r="I46"/>
    </row>
    <row r="47" spans="1:64" s="58" customFormat="1" ht="15" customHeight="1" x14ac:dyDescent="0.35">
      <c r="A47" s="57"/>
      <c r="B47" s="99" t="s">
        <v>247</v>
      </c>
      <c r="C47" s="100"/>
      <c r="D47" s="71"/>
      <c r="E47" s="71"/>
      <c r="F47" s="71"/>
      <c r="G47" s="71"/>
      <c r="H47" s="101"/>
      <c r="I47" s="101"/>
      <c r="J47" s="57"/>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row>
    <row r="48" spans="1:64" s="58" customFormat="1" ht="15" customHeight="1" x14ac:dyDescent="0.35">
      <c r="A48" s="57"/>
      <c r="B48" s="99"/>
      <c r="C48" s="100"/>
      <c r="D48" s="71"/>
      <c r="E48" s="71"/>
      <c r="F48" s="71"/>
      <c r="G48" s="71"/>
      <c r="H48" s="101"/>
      <c r="I48" s="101"/>
      <c r="J48" s="57"/>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row>
    <row r="49" spans="2:63" s="59" customFormat="1" x14ac:dyDescent="0.3">
      <c r="B49"/>
      <c r="C49" s="63"/>
      <c r="D49"/>
      <c r="E49"/>
      <c r="F49"/>
      <c r="G49"/>
      <c r="H49"/>
      <c r="I49"/>
    </row>
    <row r="50" spans="2:63" s="59" customFormat="1" x14ac:dyDescent="0.3">
      <c r="B50" s="265" t="s">
        <v>248</v>
      </c>
      <c r="C50" s="63"/>
      <c r="D50"/>
      <c r="E50"/>
      <c r="F50"/>
      <c r="G50"/>
      <c r="H50"/>
      <c r="I50"/>
    </row>
    <row r="51" spans="2:63" s="59" customFormat="1" ht="28.8" x14ac:dyDescent="0.3">
      <c r="B51" s="60"/>
      <c r="C51" s="108" t="s">
        <v>249</v>
      </c>
      <c r="D51" s="108" t="s">
        <v>250</v>
      </c>
      <c r="E51"/>
      <c r="F51"/>
      <c r="G51"/>
      <c r="H51"/>
      <c r="I51"/>
    </row>
    <row r="52" spans="2:63" s="59" customFormat="1" x14ac:dyDescent="0.3">
      <c r="B52" s="61" t="s">
        <v>251</v>
      </c>
      <c r="C52" s="110"/>
      <c r="D52" s="111"/>
      <c r="E52"/>
      <c r="F52"/>
      <c r="G52"/>
      <c r="H52"/>
      <c r="I52"/>
    </row>
    <row r="53" spans="2:63" s="59" customFormat="1" x14ac:dyDescent="0.3">
      <c r="B53" s="61" t="s">
        <v>252</v>
      </c>
      <c r="C53" s="110"/>
      <c r="D53" s="111"/>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row>
    <row r="54" spans="2:63" s="59" customFormat="1" x14ac:dyDescent="0.3">
      <c r="B54" s="61" t="s">
        <v>253</v>
      </c>
      <c r="C54" s="110"/>
      <c r="D54" s="111"/>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row>
    <row r="55" spans="2:63" s="59" customFormat="1" x14ac:dyDescent="0.3">
      <c r="B55" s="61" t="s">
        <v>254</v>
      </c>
      <c r="C55" s="110"/>
      <c r="D55" s="111"/>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row>
    <row r="56" spans="2:63" s="59" customFormat="1" x14ac:dyDescent="0.3">
      <c r="B56" s="61" t="s">
        <v>255</v>
      </c>
      <c r="C56" s="112"/>
      <c r="D56" s="111"/>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row>
    <row r="57" spans="2:63" s="59" customFormat="1" x14ac:dyDescent="0.3">
      <c r="B57" s="61" t="s">
        <v>256</v>
      </c>
      <c r="C57" s="112"/>
      <c r="D57" s="111"/>
      <c r="E57" s="184"/>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row>
    <row r="58" spans="2:63" s="59" customFormat="1" x14ac:dyDescent="0.3">
      <c r="B58" s="61" t="s">
        <v>257</v>
      </c>
      <c r="C58" s="112"/>
      <c r="D58" s="111"/>
      <c r="E58" s="184"/>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row>
    <row r="59" spans="2:63" s="59" customFormat="1" x14ac:dyDescent="0.3">
      <c r="B59" s="61" t="s">
        <v>258</v>
      </c>
      <c r="C59" s="112"/>
      <c r="D59" s="111"/>
      <c r="E59" s="184"/>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row>
    <row r="60" spans="2:63" s="59" customFormat="1" x14ac:dyDescent="0.3">
      <c r="B60" s="61" t="s">
        <v>259</v>
      </c>
      <c r="C60" s="112"/>
      <c r="D60" s="111"/>
      <c r="E60" s="184"/>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row>
    <row r="61" spans="2:63" s="59" customFormat="1" x14ac:dyDescent="0.3">
      <c r="B61" s="61" t="s">
        <v>260</v>
      </c>
      <c r="C61" s="112"/>
      <c r="D61" s="111"/>
      <c r="E61" s="184"/>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row>
    <row r="62" spans="2:63" s="59" customFormat="1" x14ac:dyDescent="0.3">
      <c r="B62"/>
      <c r="C62"/>
      <c r="D62"/>
      <c r="E62" s="184"/>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row>
    <row r="63" spans="2:63" s="59" customFormat="1" x14ac:dyDescent="0.3">
      <c r="B63"/>
      <c r="C63"/>
      <c r="D63"/>
      <c r="E63" s="184"/>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row>
    <row r="64" spans="2:63" s="59" customFormat="1" x14ac:dyDescent="0.3">
      <c r="B64" s="265" t="s">
        <v>261</v>
      </c>
      <c r="C64"/>
      <c r="D64"/>
      <c r="E64" s="18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row>
    <row r="65" spans="1:63" s="59" customFormat="1" ht="28.8" x14ac:dyDescent="0.3">
      <c r="B65" s="60"/>
      <c r="C65" s="108" t="s">
        <v>249</v>
      </c>
      <c r="D65" s="108" t="s">
        <v>250</v>
      </c>
      <c r="E65" s="184"/>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row>
    <row r="66" spans="1:63" s="59" customFormat="1" x14ac:dyDescent="0.3">
      <c r="B66" s="61" t="s">
        <v>251</v>
      </c>
      <c r="C66" s="110"/>
      <c r="D66" s="111"/>
      <c r="E66" s="184"/>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row>
    <row r="67" spans="1:63" s="59" customFormat="1" x14ac:dyDescent="0.3">
      <c r="B67" s="61" t="s">
        <v>252</v>
      </c>
      <c r="C67" s="110"/>
      <c r="D67" s="111"/>
      <c r="E67" s="184"/>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row>
    <row r="68" spans="1:63" s="59" customFormat="1" x14ac:dyDescent="0.3">
      <c r="B68" s="61" t="s">
        <v>253</v>
      </c>
      <c r="C68" s="110"/>
      <c r="D68" s="111"/>
      <c r="E68" s="184"/>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row>
    <row r="69" spans="1:63" s="59" customFormat="1" x14ac:dyDescent="0.3">
      <c r="B69" s="61" t="s">
        <v>254</v>
      </c>
      <c r="C69" s="110"/>
      <c r="D69" s="111"/>
      <c r="E69" s="184"/>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row>
    <row r="70" spans="1:63" s="59" customFormat="1" x14ac:dyDescent="0.3">
      <c r="B70" s="61" t="s">
        <v>255</v>
      </c>
      <c r="C70" s="112"/>
      <c r="D70" s="111"/>
      <c r="E70" s="184"/>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row>
    <row r="71" spans="1:63" s="59" customFormat="1" x14ac:dyDescent="0.3">
      <c r="B71" s="61" t="s">
        <v>256</v>
      </c>
      <c r="C71" s="112"/>
      <c r="D71" s="111"/>
      <c r="E71" s="184"/>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row>
    <row r="72" spans="1:63" s="59" customFormat="1" x14ac:dyDescent="0.3">
      <c r="B72" s="61" t="s">
        <v>257</v>
      </c>
      <c r="C72" s="112"/>
      <c r="D72" s="111"/>
      <c r="E72" s="184"/>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row>
    <row r="73" spans="1:63" s="59" customFormat="1" x14ac:dyDescent="0.3">
      <c r="B73" s="61" t="s">
        <v>258</v>
      </c>
      <c r="C73" s="112"/>
      <c r="D73" s="111"/>
      <c r="E73" s="184"/>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row>
    <row r="74" spans="1:63" s="59" customFormat="1" x14ac:dyDescent="0.3">
      <c r="B74" s="61" t="s">
        <v>259</v>
      </c>
      <c r="C74" s="112"/>
      <c r="D74" s="111"/>
      <c r="E74" s="18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row>
    <row r="75" spans="1:63" s="59" customFormat="1" x14ac:dyDescent="0.3">
      <c r="B75" s="61" t="s">
        <v>260</v>
      </c>
      <c r="C75" s="112"/>
      <c r="D75" s="111"/>
      <c r="E75" s="184"/>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row>
    <row r="76" spans="1:63" s="59" customFormat="1" x14ac:dyDescent="0.3">
      <c r="B76"/>
      <c r="C76" s="184"/>
      <c r="D76" s="184"/>
      <c r="E76" s="184"/>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row>
    <row r="77" spans="1:63" s="59" customFormat="1" x14ac:dyDescent="0.3">
      <c r="B77"/>
      <c r="C77" s="183"/>
      <c r="D77" s="184"/>
      <c r="E77" s="184"/>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row>
    <row r="78" spans="1:63" s="58" customFormat="1" ht="15" customHeight="1" x14ac:dyDescent="0.35">
      <c r="A78" s="57"/>
      <c r="B78" s="99" t="s">
        <v>262</v>
      </c>
      <c r="C78" s="100"/>
      <c r="D78" s="71"/>
      <c r="E78" s="71"/>
      <c r="F78" s="101"/>
      <c r="G78" s="101"/>
      <c r="H78" s="101"/>
      <c r="I78" s="101"/>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row>
    <row r="79" spans="1:63" s="59" customFormat="1" x14ac:dyDescent="0.3">
      <c r="B79"/>
      <c r="C79" s="183"/>
      <c r="D79" s="184"/>
      <c r="E79" s="184"/>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row>
    <row r="80" spans="1:63" s="59" customFormat="1" ht="43.2" x14ac:dyDescent="0.3">
      <c r="B80" s="60"/>
      <c r="C80" s="108" t="s">
        <v>249</v>
      </c>
      <c r="D80" s="108" t="s">
        <v>263</v>
      </c>
      <c r="E80" s="108" t="s">
        <v>264</v>
      </c>
      <c r="F80" s="108" t="s">
        <v>265</v>
      </c>
      <c r="G80"/>
      <c r="H80"/>
      <c r="I80"/>
    </row>
    <row r="81" spans="2:63" s="59" customFormat="1" x14ac:dyDescent="0.3">
      <c r="B81" s="182" t="s">
        <v>251</v>
      </c>
      <c r="C81" s="110"/>
      <c r="D81" s="111"/>
      <c r="E81" s="209"/>
      <c r="F81" s="2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row>
    <row r="82" spans="2:63" s="59" customFormat="1" x14ac:dyDescent="0.3">
      <c r="B82" s="61" t="s">
        <v>252</v>
      </c>
      <c r="C82" s="110"/>
      <c r="D82" s="111"/>
      <c r="E82" s="210"/>
      <c r="F82" s="214"/>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row>
    <row r="83" spans="2:63" s="59" customFormat="1" x14ac:dyDescent="0.3">
      <c r="B83" s="61" t="s">
        <v>253</v>
      </c>
      <c r="C83" s="110"/>
      <c r="D83" s="111"/>
      <c r="E83" s="210"/>
      <c r="F83" s="214"/>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row>
    <row r="84" spans="2:63" s="59" customFormat="1" x14ac:dyDescent="0.3">
      <c r="B84" s="61" t="s">
        <v>254</v>
      </c>
      <c r="C84" s="110"/>
      <c r="D84" s="111"/>
      <c r="E84" s="210"/>
      <c r="F84" s="21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row>
    <row r="85" spans="2:63" s="59" customFormat="1" x14ac:dyDescent="0.3">
      <c r="B85" s="61" t="s">
        <v>255</v>
      </c>
      <c r="C85" s="112"/>
      <c r="D85" s="111"/>
      <c r="E85" s="210"/>
      <c r="F85" s="214"/>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row>
    <row r="86" spans="2:63" x14ac:dyDescent="0.3">
      <c r="B86" s="61" t="s">
        <v>256</v>
      </c>
      <c r="C86" s="112"/>
      <c r="D86" s="111"/>
      <c r="E86" s="210"/>
      <c r="F86" s="214"/>
    </row>
    <row r="87" spans="2:63" x14ac:dyDescent="0.3">
      <c r="B87" s="61" t="s">
        <v>257</v>
      </c>
      <c r="C87" s="112"/>
      <c r="D87" s="111"/>
      <c r="E87" s="210"/>
      <c r="F87" s="214"/>
    </row>
    <row r="88" spans="2:63" x14ac:dyDescent="0.3">
      <c r="B88" s="61" t="s">
        <v>258</v>
      </c>
      <c r="C88" s="112"/>
      <c r="D88" s="111"/>
      <c r="E88" s="210"/>
      <c r="F88" s="214"/>
    </row>
    <row r="89" spans="2:63" x14ac:dyDescent="0.3">
      <c r="B89" s="61" t="s">
        <v>259</v>
      </c>
      <c r="C89" s="112"/>
      <c r="D89" s="111"/>
      <c r="E89" s="210"/>
      <c r="F89" s="214"/>
    </row>
    <row r="90" spans="2:63" x14ac:dyDescent="0.3">
      <c r="B90" s="61" t="s">
        <v>260</v>
      </c>
      <c r="C90" s="112"/>
      <c r="D90" s="111"/>
      <c r="E90" s="210"/>
      <c r="F90" s="214"/>
    </row>
    <row r="91" spans="2:63" x14ac:dyDescent="0.3"/>
    <row r="92" spans="2:63" x14ac:dyDescent="0.3"/>
    <row r="93" spans="2:63" x14ac:dyDescent="0.3"/>
    <row r="94" spans="2:63" x14ac:dyDescent="0.3"/>
    <row r="95" spans="2:63" x14ac:dyDescent="0.3"/>
  </sheetData>
  <sheetProtection algorithmName="SHA-512" hashValue="RKGIim9xBajY+u1vGlLzJkuzu3/EE2eaT/652JLn/LLvhEAG9Aws4Tz74ruit4ODHGxnMYkKi6EwMibfVdMDAw==" saltValue="47/sine8xuiovbN2dU88dg==" spinCount="100000" sheet="1" objects="1" scenarios="1"/>
  <dataConsolidate/>
  <mergeCells count="1">
    <mergeCell ref="B12:I16"/>
  </mergeCells>
  <phoneticPr fontId="3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'Data Validation'!$B$25:$B$30</xm:f>
          </x14:formula1>
          <xm:sqref>C22:C31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BN112"/>
  <sheetViews>
    <sheetView showGridLines="0" topLeftCell="A9" zoomScale="80" zoomScaleNormal="80" workbookViewId="0">
      <selection activeCell="F13" sqref="F13"/>
    </sheetView>
  </sheetViews>
  <sheetFormatPr baseColWidth="10" defaultColWidth="0" defaultRowHeight="14.4" zeroHeight="1" x14ac:dyDescent="0.3"/>
  <cols>
    <col min="1" max="1" width="3.33203125" customWidth="1"/>
    <col min="2" max="2" width="45.88671875" bestFit="1" customWidth="1"/>
    <col min="3" max="3" width="27.44140625" style="63" customWidth="1"/>
    <col min="4" max="5" width="22.6640625" customWidth="1"/>
    <col min="6" max="6" width="23.6640625" customWidth="1"/>
    <col min="7" max="7" width="18.44140625" bestFit="1" customWidth="1"/>
    <col min="8" max="8" width="26.6640625" bestFit="1" customWidth="1"/>
    <col min="9" max="9" width="9.88671875" bestFit="1" customWidth="1"/>
    <col min="10" max="10" width="8.6640625" bestFit="1" customWidth="1"/>
    <col min="11" max="64" width="8.88671875" hidden="1" customWidth="1"/>
    <col min="65" max="66" width="8.88671875" hidden="1"/>
  </cols>
  <sheetData>
    <row r="1" spans="1:64" s="6" customFormat="1" x14ac:dyDescent="0.3">
      <c r="C1" s="7"/>
    </row>
    <row r="2" spans="1:64" s="6" customFormat="1" x14ac:dyDescent="0.3">
      <c r="C2" s="7"/>
    </row>
    <row r="3" spans="1:64" s="6" customFormat="1" x14ac:dyDescent="0.3">
      <c r="C3" s="7"/>
      <c r="E3" s="6" t="s">
        <v>0</v>
      </c>
      <c r="F3" s="199" t="str">
        <f>+IF('0. Instrucciones'!$O$3="","",'0. Instrucciones'!$O$3)</f>
        <v/>
      </c>
      <c r="G3" s="200"/>
    </row>
    <row r="4" spans="1:64" s="6" customFormat="1" x14ac:dyDescent="0.3">
      <c r="C4" s="7"/>
    </row>
    <row r="5" spans="1:64" s="6" customFormat="1" x14ac:dyDescent="0.3">
      <c r="C5" s="7"/>
    </row>
    <row r="6" spans="1:64" s="6" customFormat="1" x14ac:dyDescent="0.3">
      <c r="C6" s="7"/>
    </row>
    <row r="7" spans="1:64" s="6" customFormat="1" x14ac:dyDescent="0.3">
      <c r="C7" s="7"/>
    </row>
    <row r="8" spans="1:64" s="5" customFormat="1" ht="21" x14ac:dyDescent="0.25">
      <c r="B8" s="23" t="s">
        <v>266</v>
      </c>
      <c r="C8" s="24"/>
      <c r="D8" s="24"/>
      <c r="E8" s="24"/>
      <c r="F8" s="24"/>
      <c r="G8" s="24"/>
      <c r="H8" s="24"/>
      <c r="I8" s="62"/>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row>
    <row r="9" spans="1:64" x14ac:dyDescent="0.3">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row>
    <row r="10" spans="1:64" ht="15.6" x14ac:dyDescent="0.3">
      <c r="B10" s="587" t="s">
        <v>267</v>
      </c>
      <c r="C10" s="588"/>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64" s="57" customFormat="1" ht="15" customHeight="1" thickBot="1" x14ac:dyDescent="0.35">
      <c r="B11" s="97" t="s">
        <v>21</v>
      </c>
      <c r="C11" s="98"/>
      <c r="D11"/>
      <c r="E11"/>
      <c r="F11" s="589"/>
      <c r="G11" s="589"/>
      <c r="H11" s="185"/>
      <c r="K11"/>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64" s="57" customFormat="1" ht="28.95" customHeight="1" thickTop="1" thickBot="1" x14ac:dyDescent="0.35">
      <c r="B12"/>
      <c r="C12" s="63"/>
      <c r="D12"/>
      <c r="E12" s="215" t="s">
        <v>268</v>
      </c>
      <c r="F12" s="388">
        <f>H41+D59+D75+E90+D107</f>
        <v>0</v>
      </c>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row>
    <row r="13" spans="1:64" s="57" customFormat="1" ht="28.95" customHeight="1" thickTop="1" thickBot="1" x14ac:dyDescent="0.35">
      <c r="B13"/>
      <c r="C13" s="63"/>
      <c r="D13"/>
      <c r="E13" s="215" t="s">
        <v>269</v>
      </c>
      <c r="F13" s="500"/>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row>
    <row r="14" spans="1:64" ht="15" thickTop="1" x14ac:dyDescent="0.3">
      <c r="B14" s="2"/>
      <c r="C14"/>
      <c r="D14" s="176"/>
      <c r="G14" s="168"/>
      <c r="H14" s="168"/>
    </row>
    <row r="15" spans="1:64" x14ac:dyDescent="0.3">
      <c r="B15" s="2"/>
      <c r="C15"/>
      <c r="G15" s="168"/>
      <c r="H15" s="168"/>
    </row>
    <row r="16" spans="1:64" s="169" customFormat="1" ht="18" x14ac:dyDescent="0.35">
      <c r="A16" s="175"/>
      <c r="B16" s="99" t="s">
        <v>235</v>
      </c>
      <c r="C16" s="100"/>
      <c r="D16" s="71"/>
      <c r="E16" s="71"/>
      <c r="F16" s="71"/>
      <c r="G16" s="101"/>
      <c r="H16" s="101"/>
      <c r="I16" s="57"/>
      <c r="J16"/>
    </row>
    <row r="17" spans="2:24" x14ac:dyDescent="0.3">
      <c r="B17" s="2"/>
      <c r="C17"/>
      <c r="D17" s="176"/>
      <c r="G17" s="168"/>
      <c r="H17" s="168"/>
    </row>
    <row r="18" spans="2:24" x14ac:dyDescent="0.3">
      <c r="B18" s="2"/>
      <c r="C18"/>
      <c r="D18" s="176"/>
      <c r="G18" s="168"/>
      <c r="H18" s="168"/>
    </row>
    <row r="19" spans="2:24" x14ac:dyDescent="0.3">
      <c r="B19" s="2"/>
      <c r="C19"/>
      <c r="D19" s="176"/>
      <c r="G19" s="168"/>
      <c r="H19" s="168"/>
    </row>
    <row r="20" spans="2:24" ht="41.25" customHeight="1" x14ac:dyDescent="0.3">
      <c r="B20" s="216" t="s">
        <v>270</v>
      </c>
      <c r="C20" s="216" t="s">
        <v>271</v>
      </c>
      <c r="D20" s="217" t="s">
        <v>272</v>
      </c>
      <c r="E20" s="218" t="s">
        <v>273</v>
      </c>
      <c r="F20" s="217" t="s">
        <v>274</v>
      </c>
      <c r="G20" s="217" t="s">
        <v>275</v>
      </c>
      <c r="H20" s="217" t="s">
        <v>276</v>
      </c>
    </row>
    <row r="21" spans="2:24" x14ac:dyDescent="0.3">
      <c r="B21" s="389" t="str">
        <f>IF('3.c Hipótesis Demanda'!C22&lt;&gt;0,'3.c Hipótesis Demanda'!C22,"")</f>
        <v>N2</v>
      </c>
      <c r="C21" s="389"/>
      <c r="D21" s="390">
        <f>+'3.c Hipótesis Demanda'!D22</f>
        <v>0</v>
      </c>
      <c r="E21" s="391">
        <f>+'3.c Hipótesis Demanda'!E22</f>
        <v>0</v>
      </c>
      <c r="F21" s="392">
        <f>IF($B21="",0,'3.c Hipótesis Demanda'!$G22*$D21*$E21/100)</f>
        <v>0</v>
      </c>
      <c r="G21" s="393">
        <f>IFERROR('3.c Hipótesis Demanda'!F22*E21*D21/100,0)</f>
        <v>0</v>
      </c>
      <c r="H21" s="394">
        <f>(F21*Referencias!$D$58)/1000</f>
        <v>0</v>
      </c>
      <c r="O21" s="6"/>
      <c r="P21" s="6"/>
      <c r="Q21" s="6"/>
      <c r="R21" s="6"/>
      <c r="S21" s="6"/>
      <c r="T21" s="6"/>
      <c r="U21" s="6"/>
      <c r="V21" s="6"/>
      <c r="W21" s="6"/>
      <c r="X21" s="6"/>
    </row>
    <row r="22" spans="2:24" x14ac:dyDescent="0.3">
      <c r="B22" s="389" t="str">
        <f>IF('3.c Hipótesis Demanda'!C23&lt;&gt;0,'3.c Hipótesis Demanda'!C23,"")</f>
        <v>M3, Clase I (long &lt; 15m; &gt;22 plazas)</v>
      </c>
      <c r="C22" s="389"/>
      <c r="D22" s="390">
        <f>+'3.c Hipótesis Demanda'!D23</f>
        <v>0</v>
      </c>
      <c r="E22" s="391">
        <f>+'3.c Hipótesis Demanda'!E23</f>
        <v>0</v>
      </c>
      <c r="F22" s="392">
        <f>IF($B22="",0,'3.c Hipótesis Demanda'!$G23*$D22*$E22/100)</f>
        <v>0</v>
      </c>
      <c r="G22" s="393">
        <f>IFERROR('3.c Hipótesis Demanda'!F23*E22*D22/100,0)</f>
        <v>0</v>
      </c>
      <c r="H22" s="394">
        <f>(F22*Referencias!$D$58)/1000</f>
        <v>0</v>
      </c>
      <c r="O22" s="6"/>
      <c r="P22" s="6"/>
      <c r="Q22" s="6"/>
      <c r="R22" s="6"/>
      <c r="S22" s="6"/>
      <c r="T22" s="6"/>
      <c r="U22" s="6"/>
      <c r="V22" s="6"/>
      <c r="W22" s="6"/>
      <c r="X22" s="6"/>
    </row>
    <row r="23" spans="2:24" x14ac:dyDescent="0.3">
      <c r="B23" s="389" t="str">
        <f>IF('3.c Hipótesis Demanda'!C24&lt;&gt;0,'3.c Hipótesis Demanda'!C24,"")</f>
        <v>N3, masa máx &gt; 16 ton</v>
      </c>
      <c r="C23" s="389"/>
      <c r="D23" s="390">
        <f>+'3.c Hipótesis Demanda'!D24</f>
        <v>0</v>
      </c>
      <c r="E23" s="391">
        <f>+'3.c Hipótesis Demanda'!E24</f>
        <v>0</v>
      </c>
      <c r="F23" s="392">
        <f>IF($B23="",0,'3.c Hipótesis Demanda'!$G24*$D23*$E23/100)</f>
        <v>0</v>
      </c>
      <c r="G23" s="393">
        <f>IFERROR('3.c Hipótesis Demanda'!F24*E23*D23/100,0)</f>
        <v>0</v>
      </c>
      <c r="H23" s="394">
        <f>(F23*Referencias!$D$58)/1000</f>
        <v>0</v>
      </c>
      <c r="O23" s="6"/>
      <c r="P23" s="6"/>
      <c r="Q23" s="6"/>
      <c r="R23" s="6"/>
      <c r="S23" s="6"/>
      <c r="T23" s="6"/>
      <c r="U23" s="6"/>
      <c r="V23" s="6"/>
      <c r="W23" s="6"/>
      <c r="X23" s="6"/>
    </row>
    <row r="24" spans="2:24" x14ac:dyDescent="0.3">
      <c r="B24" s="389" t="str">
        <f>IF('3.c Hipótesis Demanda'!C25&lt;&gt;0,'3.c Hipótesis Demanda'!C25,"")</f>
        <v/>
      </c>
      <c r="C24" s="389"/>
      <c r="D24" s="390">
        <f>+'3.c Hipótesis Demanda'!D25</f>
        <v>0</v>
      </c>
      <c r="E24" s="391">
        <f>+'3.c Hipótesis Demanda'!E25</f>
        <v>0</v>
      </c>
      <c r="F24" s="392">
        <f>IF($B24="",0,'3.c Hipótesis Demanda'!$G25*$D24*$E24/100)</f>
        <v>0</v>
      </c>
      <c r="G24" s="393">
        <f>IFERROR('3.c Hipótesis Demanda'!F25*E24*D24/100,0)</f>
        <v>0</v>
      </c>
      <c r="H24" s="394">
        <f>(F24*Referencias!$D$58)/1000</f>
        <v>0</v>
      </c>
      <c r="O24" s="6"/>
      <c r="P24" s="6"/>
      <c r="Q24" s="6"/>
      <c r="R24" s="6"/>
      <c r="S24" s="6"/>
      <c r="T24" s="6"/>
      <c r="U24" s="6"/>
      <c r="V24" s="6"/>
      <c r="W24" s="6"/>
      <c r="X24" s="6"/>
    </row>
    <row r="25" spans="2:24" x14ac:dyDescent="0.3">
      <c r="B25" s="389" t="str">
        <f>IF('3.c Hipótesis Demanda'!C26&lt;&gt;0,'3.c Hipótesis Demanda'!C26,"")</f>
        <v/>
      </c>
      <c r="C25" s="389"/>
      <c r="D25" s="390">
        <f>+'3.c Hipótesis Demanda'!D26</f>
        <v>0</v>
      </c>
      <c r="E25" s="391">
        <f>+'3.c Hipótesis Demanda'!E26</f>
        <v>0</v>
      </c>
      <c r="F25" s="392">
        <f>IF($B25="",0,'3.c Hipótesis Demanda'!$G26*$D25*$E25/100)</f>
        <v>0</v>
      </c>
      <c r="G25" s="393">
        <f>IFERROR('3.c Hipótesis Demanda'!F26*E25*D25/100,0)</f>
        <v>0</v>
      </c>
      <c r="H25" s="394">
        <f>(F25*Referencias!$D$58)/1000</f>
        <v>0</v>
      </c>
      <c r="O25" s="6"/>
      <c r="P25" s="6"/>
      <c r="Q25" s="6"/>
      <c r="R25" s="6"/>
      <c r="S25" s="6"/>
      <c r="T25" s="6"/>
      <c r="U25" s="6"/>
      <c r="V25" s="6"/>
      <c r="W25" s="6"/>
      <c r="X25" s="6"/>
    </row>
    <row r="26" spans="2:24" x14ac:dyDescent="0.3">
      <c r="B26" s="389" t="str">
        <f>IF('3.c Hipótesis Demanda'!C27&lt;&gt;0,'3.c Hipótesis Demanda'!C27,"")</f>
        <v/>
      </c>
      <c r="C26" s="389"/>
      <c r="D26" s="390">
        <f>+'3.c Hipótesis Demanda'!D27</f>
        <v>0</v>
      </c>
      <c r="E26" s="391">
        <f>+'3.c Hipótesis Demanda'!E27</f>
        <v>0</v>
      </c>
      <c r="F26" s="392">
        <f>IF($B26="",0,'3.c Hipótesis Demanda'!$G27*$D26*$E26/100)</f>
        <v>0</v>
      </c>
      <c r="G26" s="393">
        <f>IFERROR('3.c Hipótesis Demanda'!F27*E26*D26/100,0)</f>
        <v>0</v>
      </c>
      <c r="H26" s="394">
        <f>(F26*Referencias!$D$58)/1000</f>
        <v>0</v>
      </c>
      <c r="O26" s="6"/>
    </row>
    <row r="27" spans="2:24" x14ac:dyDescent="0.3">
      <c r="B27" s="389" t="str">
        <f>IF('3.c Hipótesis Demanda'!C28&lt;&gt;0,'3.c Hipótesis Demanda'!C28,"")</f>
        <v/>
      </c>
      <c r="C27" s="389"/>
      <c r="D27" s="390">
        <f>+'3.c Hipótesis Demanda'!D28</f>
        <v>0</v>
      </c>
      <c r="E27" s="391">
        <f>+'3.c Hipótesis Demanda'!E28</f>
        <v>0</v>
      </c>
      <c r="F27" s="392">
        <f>IF($B27="",0,'3.c Hipótesis Demanda'!$G28*$D27*$E27/100)</f>
        <v>0</v>
      </c>
      <c r="G27" s="393">
        <f>IFERROR('3.c Hipótesis Demanda'!F28*E27*D27/100,0)</f>
        <v>0</v>
      </c>
      <c r="H27" s="394">
        <f>(F27*Referencias!$D$58)/1000</f>
        <v>0</v>
      </c>
      <c r="O27" s="6"/>
    </row>
    <row r="28" spans="2:24" x14ac:dyDescent="0.3">
      <c r="B28" s="389" t="str">
        <f>IF('3.c Hipótesis Demanda'!C29&lt;&gt;0,'3.c Hipótesis Demanda'!C29,"")</f>
        <v/>
      </c>
      <c r="C28" s="389"/>
      <c r="D28" s="390">
        <f>+'3.c Hipótesis Demanda'!D29</f>
        <v>0</v>
      </c>
      <c r="E28" s="391">
        <f>+'3.c Hipótesis Demanda'!E29</f>
        <v>0</v>
      </c>
      <c r="F28" s="392">
        <f>IF($B28="",0,'3.c Hipótesis Demanda'!$G29*$D28*$E28/100)</f>
        <v>0</v>
      </c>
      <c r="G28" s="393">
        <f>IFERROR('3.c Hipótesis Demanda'!F29*E28*D28/100,0)</f>
        <v>0</v>
      </c>
      <c r="H28" s="394">
        <f>(F28*Referencias!$D$58)/1000</f>
        <v>0</v>
      </c>
      <c r="O28" s="6"/>
    </row>
    <row r="29" spans="2:24" x14ac:dyDescent="0.3">
      <c r="B29" s="389" t="str">
        <f>IF('3.c Hipótesis Demanda'!C30&lt;&gt;0,'3.c Hipótesis Demanda'!C30,"")</f>
        <v/>
      </c>
      <c r="C29" s="389"/>
      <c r="D29" s="390">
        <f>+'3.c Hipótesis Demanda'!D30</f>
        <v>0</v>
      </c>
      <c r="E29" s="391">
        <f>+'3.c Hipótesis Demanda'!E30</f>
        <v>0</v>
      </c>
      <c r="F29" s="392">
        <f>IF($B29="",0,'3.c Hipótesis Demanda'!$G30*$D29*$E29/100)</f>
        <v>0</v>
      </c>
      <c r="G29" s="393">
        <f>IFERROR('3.c Hipótesis Demanda'!F30*E29*D29/100,0)</f>
        <v>0</v>
      </c>
      <c r="H29" s="394">
        <f>(F29*Referencias!$D$58)/1000</f>
        <v>0</v>
      </c>
      <c r="O29" s="6"/>
    </row>
    <row r="30" spans="2:24" x14ac:dyDescent="0.3">
      <c r="B30" s="389" t="str">
        <f>IF('3.c Hipótesis Demanda'!C31&lt;&gt;0,'3.c Hipótesis Demanda'!C31,"")</f>
        <v/>
      </c>
      <c r="C30" s="389"/>
      <c r="D30" s="390">
        <f>+'3.c Hipótesis Demanda'!D31</f>
        <v>0</v>
      </c>
      <c r="E30" s="391">
        <f>+'3.c Hipótesis Demanda'!E31</f>
        <v>0</v>
      </c>
      <c r="F30" s="392">
        <f>IF($B30="",0,'3.c Hipótesis Demanda'!$G31*$D30*$E30/100)</f>
        <v>0</v>
      </c>
      <c r="G30" s="393">
        <f>IFERROR('3.c Hipótesis Demanda'!F31*E30*D30/100,0)</f>
        <v>0</v>
      </c>
      <c r="H30" s="394">
        <f>(F30*Referencias!$D$58)/1000</f>
        <v>0</v>
      </c>
      <c r="O30" s="6"/>
    </row>
    <row r="31" spans="2:24" x14ac:dyDescent="0.3">
      <c r="B31" s="389" t="str">
        <f>IF('3.c Hipótesis Demanda'!C36&lt;&gt;0,'3.c Hipótesis Demanda'!C36,"")</f>
        <v/>
      </c>
      <c r="C31" s="395"/>
      <c r="D31" s="390">
        <f>+'3.c Hipótesis Demanda'!D36</f>
        <v>0</v>
      </c>
      <c r="E31" s="391">
        <f>+'3.c Hipótesis Demanda'!E36</f>
        <v>0</v>
      </c>
      <c r="F31" s="392">
        <f>IF($B31="",0,'3.c Hipótesis Demanda'!$G36*$D31*$E31/100)</f>
        <v>0</v>
      </c>
      <c r="G31" s="393">
        <f>IFERROR('3.c Hipótesis Demanda'!F36*E31*D31/100,0)</f>
        <v>0</v>
      </c>
      <c r="H31" s="394">
        <f>(F31*Referencias!$D$58)/1000</f>
        <v>0</v>
      </c>
      <c r="O31" s="6"/>
      <c r="P31" s="6"/>
      <c r="Q31" s="6"/>
      <c r="R31" s="6"/>
      <c r="S31" s="6"/>
      <c r="T31" s="6"/>
      <c r="U31" s="6"/>
      <c r="V31" s="6"/>
      <c r="W31" s="6"/>
      <c r="X31" s="6"/>
    </row>
    <row r="32" spans="2:24" x14ac:dyDescent="0.3">
      <c r="B32" s="389" t="str">
        <f>IF('3.c Hipótesis Demanda'!C37&lt;&gt;0,'3.c Hipótesis Demanda'!C37,"")</f>
        <v/>
      </c>
      <c r="C32" s="389"/>
      <c r="D32" s="390">
        <f>+'3.c Hipótesis Demanda'!D37</f>
        <v>0</v>
      </c>
      <c r="E32" s="391">
        <f>+'3.c Hipótesis Demanda'!E37</f>
        <v>0</v>
      </c>
      <c r="F32" s="392">
        <f>IF($B32="",0,'3.c Hipótesis Demanda'!$G37*$D32*$E32/100)</f>
        <v>0</v>
      </c>
      <c r="G32" s="393">
        <f>IFERROR('3.c Hipótesis Demanda'!F37*E32*D32/100,0)</f>
        <v>0</v>
      </c>
      <c r="H32" s="394">
        <f>(F32*Referencias!$D$58)/1000</f>
        <v>0</v>
      </c>
      <c r="O32" s="6"/>
      <c r="P32" s="6"/>
      <c r="Q32" s="6"/>
      <c r="R32" s="6"/>
      <c r="S32" s="6"/>
      <c r="T32" s="6"/>
      <c r="U32" s="6"/>
      <c r="V32" s="6"/>
      <c r="W32" s="6"/>
      <c r="X32" s="6"/>
    </row>
    <row r="33" spans="1:24" x14ac:dyDescent="0.3">
      <c r="B33" s="389" t="str">
        <f>IF('3.c Hipótesis Demanda'!C38&lt;&gt;0,'3.c Hipótesis Demanda'!C38,"")</f>
        <v/>
      </c>
      <c r="C33" s="389"/>
      <c r="D33" s="390">
        <f>+'3.c Hipótesis Demanda'!D38</f>
        <v>0</v>
      </c>
      <c r="E33" s="391">
        <f>+'3.c Hipótesis Demanda'!E38</f>
        <v>0</v>
      </c>
      <c r="F33" s="392">
        <f>IF($B33="",0,'3.c Hipótesis Demanda'!$G38*$D33*$E33/100)</f>
        <v>0</v>
      </c>
      <c r="G33" s="393">
        <f>IFERROR('3.c Hipótesis Demanda'!F38*E33*D33/100,0)</f>
        <v>0</v>
      </c>
      <c r="H33" s="394">
        <f>(F33*Referencias!$D$58)/1000</f>
        <v>0</v>
      </c>
      <c r="O33" s="6"/>
      <c r="P33" s="6"/>
      <c r="Q33" s="6"/>
      <c r="R33" s="6"/>
      <c r="S33" s="6"/>
      <c r="T33" s="6"/>
      <c r="U33" s="6"/>
      <c r="V33" s="6"/>
      <c r="W33" s="6"/>
      <c r="X33" s="6"/>
    </row>
    <row r="34" spans="1:24" x14ac:dyDescent="0.3">
      <c r="B34" s="389" t="str">
        <f>IF('3.c Hipótesis Demanda'!C39&lt;&gt;0,'3.c Hipótesis Demanda'!C39,"")</f>
        <v/>
      </c>
      <c r="C34" s="389"/>
      <c r="D34" s="390">
        <f>+'3.c Hipótesis Demanda'!D39</f>
        <v>0</v>
      </c>
      <c r="E34" s="391">
        <f>+'3.c Hipótesis Demanda'!E39</f>
        <v>0</v>
      </c>
      <c r="F34" s="392">
        <f>IF($B34="",0,'3.c Hipótesis Demanda'!$G39*$D34*$E34/100)</f>
        <v>0</v>
      </c>
      <c r="G34" s="393">
        <f>IFERROR('3.c Hipótesis Demanda'!F39*E34*D34/100,0)</f>
        <v>0</v>
      </c>
      <c r="H34" s="394">
        <f>(F34*Referencias!$D$58)/1000</f>
        <v>0</v>
      </c>
      <c r="O34" s="6"/>
      <c r="P34" s="6"/>
      <c r="Q34" s="6"/>
      <c r="R34" s="6"/>
      <c r="S34" s="6"/>
      <c r="T34" s="6"/>
      <c r="U34" s="6"/>
      <c r="V34" s="6"/>
      <c r="W34" s="6"/>
      <c r="X34" s="6"/>
    </row>
    <row r="35" spans="1:24" x14ac:dyDescent="0.3">
      <c r="B35" s="389" t="str">
        <f>IF('3.c Hipótesis Demanda'!C40&lt;&gt;0,'3.c Hipótesis Demanda'!C40,"")</f>
        <v/>
      </c>
      <c r="C35" s="389"/>
      <c r="D35" s="390">
        <f>+'3.c Hipótesis Demanda'!D40</f>
        <v>0</v>
      </c>
      <c r="E35" s="391">
        <f>+'3.c Hipótesis Demanda'!E40</f>
        <v>0</v>
      </c>
      <c r="F35" s="392">
        <f>IF($B35="",0,'3.c Hipótesis Demanda'!$G40*$D35*$E35/100)</f>
        <v>0</v>
      </c>
      <c r="G35" s="393">
        <f>IFERROR('3.c Hipótesis Demanda'!F40*E35*D35/100,0)</f>
        <v>0</v>
      </c>
      <c r="H35" s="394">
        <f>(F35*Referencias!$D$58)/1000</f>
        <v>0</v>
      </c>
      <c r="O35" s="6"/>
      <c r="P35" s="6"/>
      <c r="Q35" s="6"/>
      <c r="R35" s="6"/>
      <c r="S35" s="6"/>
      <c r="T35" s="6"/>
      <c r="U35" s="6"/>
      <c r="V35" s="6"/>
      <c r="W35" s="6"/>
      <c r="X35" s="6"/>
    </row>
    <row r="36" spans="1:24" x14ac:dyDescent="0.3">
      <c r="B36" s="389" t="str">
        <f>IF('3.c Hipótesis Demanda'!C41&lt;&gt;0,'3.c Hipótesis Demanda'!C41,"")</f>
        <v/>
      </c>
      <c r="C36" s="389"/>
      <c r="D36" s="390">
        <f>+'3.c Hipótesis Demanda'!D41</f>
        <v>0</v>
      </c>
      <c r="E36" s="391">
        <f>+'3.c Hipótesis Demanda'!E41</f>
        <v>0</v>
      </c>
      <c r="F36" s="392">
        <f>IF($B36="",0,'3.c Hipótesis Demanda'!$G41*$D36*$E36/100)</f>
        <v>0</v>
      </c>
      <c r="G36" s="393">
        <f>IFERROR('3.c Hipótesis Demanda'!F41*E36*D36/100,0)</f>
        <v>0</v>
      </c>
      <c r="H36" s="394">
        <f>(F36*Referencias!$D$58)/1000</f>
        <v>0</v>
      </c>
      <c r="O36" s="6"/>
    </row>
    <row r="37" spans="1:24" x14ac:dyDescent="0.3">
      <c r="B37" s="389" t="str">
        <f>IF('3.c Hipótesis Demanda'!C42&lt;&gt;0,'3.c Hipótesis Demanda'!C42,"")</f>
        <v/>
      </c>
      <c r="C37" s="389"/>
      <c r="D37" s="390">
        <f>+'3.c Hipótesis Demanda'!D42</f>
        <v>0</v>
      </c>
      <c r="E37" s="391">
        <f>+'3.c Hipótesis Demanda'!E42</f>
        <v>0</v>
      </c>
      <c r="F37" s="392">
        <f>IF($B37="",0,'3.c Hipótesis Demanda'!$G42*$D37*$E37/100)</f>
        <v>0</v>
      </c>
      <c r="G37" s="393">
        <f>IFERROR('3.c Hipótesis Demanda'!F42*E37*D37/100,0)</f>
        <v>0</v>
      </c>
      <c r="H37" s="394">
        <f>(F37*Referencias!$D$58)/1000</f>
        <v>0</v>
      </c>
      <c r="O37" s="6"/>
    </row>
    <row r="38" spans="1:24" x14ac:dyDescent="0.3">
      <c r="B38" s="389" t="str">
        <f>IF('3.c Hipótesis Demanda'!C43&lt;&gt;0,'3.c Hipótesis Demanda'!C43,"")</f>
        <v/>
      </c>
      <c r="C38" s="389"/>
      <c r="D38" s="390">
        <f>+'3.c Hipótesis Demanda'!D43</f>
        <v>0</v>
      </c>
      <c r="E38" s="391">
        <f>+'3.c Hipótesis Demanda'!E43</f>
        <v>0</v>
      </c>
      <c r="F38" s="392">
        <f>IF($B38="",0,'3.c Hipótesis Demanda'!$G43*$D38*$E38/100)</f>
        <v>0</v>
      </c>
      <c r="G38" s="393">
        <f>IFERROR('3.c Hipótesis Demanda'!F43*E38*D38/100,0)</f>
        <v>0</v>
      </c>
      <c r="H38" s="394">
        <f>(F38*Referencias!$D$58)/1000</f>
        <v>0</v>
      </c>
      <c r="O38" s="6"/>
    </row>
    <row r="39" spans="1:24" x14ac:dyDescent="0.3">
      <c r="B39" s="389" t="str">
        <f>IF('3.c Hipótesis Demanda'!C44&lt;&gt;0,'3.c Hipótesis Demanda'!C44,"")</f>
        <v/>
      </c>
      <c r="C39" s="389"/>
      <c r="D39" s="390">
        <f>+'3.c Hipótesis Demanda'!D44</f>
        <v>0</v>
      </c>
      <c r="E39" s="391">
        <f>+'3.c Hipótesis Demanda'!E44</f>
        <v>0</v>
      </c>
      <c r="F39" s="392">
        <f>IF($B39="",0,'3.c Hipótesis Demanda'!$G44*$D39*$E39/100)</f>
        <v>0</v>
      </c>
      <c r="G39" s="393">
        <f>IFERROR('3.c Hipótesis Demanda'!F44*E39*D39/100,0)</f>
        <v>0</v>
      </c>
      <c r="H39" s="394">
        <f>(F39*Referencias!$D$58)/1000</f>
        <v>0</v>
      </c>
      <c r="O39" s="6"/>
    </row>
    <row r="40" spans="1:24" ht="15" thickBot="1" x14ac:dyDescent="0.35">
      <c r="B40" s="396" t="str">
        <f>IF('3.c Hipótesis Demanda'!C45&lt;&gt;0,'3.c Hipótesis Demanda'!C45,"")</f>
        <v/>
      </c>
      <c r="C40" s="396"/>
      <c r="D40" s="397"/>
      <c r="E40" s="398">
        <f>+'3.c Hipótesis Demanda'!E45</f>
        <v>0</v>
      </c>
      <c r="F40" s="399">
        <f>IF($B40="",0,'3.c Hipótesis Demanda'!$G45*$D40*$E40/100)</f>
        <v>0</v>
      </c>
      <c r="G40" s="400">
        <f>IFERROR('3.c Hipótesis Demanda'!F45*E40*D40/100,0)</f>
        <v>0</v>
      </c>
      <c r="H40" s="401">
        <f>(F40*Referencias!$D$58)/1000</f>
        <v>0</v>
      </c>
      <c r="O40" s="6"/>
    </row>
    <row r="41" spans="1:24" x14ac:dyDescent="0.3">
      <c r="B41" s="402" t="s">
        <v>277</v>
      </c>
      <c r="C41" s="403"/>
      <c r="D41" s="404"/>
      <c r="E41" s="405">
        <f>SUM(E21:E40)</f>
        <v>0</v>
      </c>
      <c r="F41" s="406">
        <f>SUM(F21:F40)</f>
        <v>0</v>
      </c>
      <c r="G41" s="407">
        <f>SUM(G21:G40)</f>
        <v>0</v>
      </c>
      <c r="H41" s="408">
        <f>SUM(H21:H40)</f>
        <v>0</v>
      </c>
    </row>
    <row r="42" spans="1:24" x14ac:dyDescent="0.3">
      <c r="B42" s="170"/>
      <c r="C42" s="170"/>
      <c r="D42" s="170"/>
      <c r="E42" s="171"/>
      <c r="F42" s="171"/>
      <c r="G42" s="172"/>
      <c r="H42" s="173"/>
    </row>
    <row r="43" spans="1:24" s="169" customFormat="1" ht="18" x14ac:dyDescent="0.35">
      <c r="A43" s="175"/>
      <c r="B43" s="99" t="str">
        <f>+'3.c Hipótesis Demanda'!B47</f>
        <v xml:space="preserve">Industrial </v>
      </c>
      <c r="C43" s="100"/>
      <c r="D43" s="71"/>
      <c r="E43" s="71"/>
      <c r="F43" s="71"/>
      <c r="G43" s="101"/>
      <c r="H43" s="101"/>
      <c r="I43" s="57"/>
      <c r="J43"/>
    </row>
    <row r="44" spans="1:24" s="169" customFormat="1" ht="18" x14ac:dyDescent="0.35">
      <c r="A44" s="175"/>
      <c r="B44" s="282"/>
      <c r="C44" s="63"/>
      <c r="D44"/>
      <c r="E44"/>
      <c r="F44"/>
      <c r="G44" s="56"/>
      <c r="H44" s="56"/>
      <c r="I44" s="57"/>
      <c r="J44"/>
    </row>
    <row r="45" spans="1:24" s="169" customFormat="1" ht="18" x14ac:dyDescent="0.35">
      <c r="A45" s="175"/>
      <c r="B45" s="282"/>
      <c r="C45" s="63"/>
      <c r="D45"/>
      <c r="E45"/>
      <c r="F45"/>
      <c r="G45" s="56"/>
      <c r="H45" s="56"/>
      <c r="I45" s="57"/>
      <c r="J45"/>
    </row>
    <row r="46" spans="1:24" x14ac:dyDescent="0.3">
      <c r="B46" s="2" t="s">
        <v>248</v>
      </c>
      <c r="C46"/>
      <c r="D46" s="176"/>
      <c r="G46" s="168"/>
      <c r="H46" s="168"/>
    </row>
    <row r="47" spans="1:24" x14ac:dyDescent="0.3">
      <c r="B47" s="2"/>
      <c r="C47"/>
      <c r="D47" s="176"/>
      <c r="G47" s="168"/>
      <c r="H47" s="168"/>
    </row>
    <row r="48" spans="1:24" ht="40.200000000000003" customHeight="1" x14ac:dyDescent="0.3">
      <c r="B48" s="219" t="str">
        <f>+'3.c Hipótesis Demanda'!C51</f>
        <v>Nombre del consumidor</v>
      </c>
      <c r="C48" s="217" t="str">
        <f>+G20</f>
        <v>Consumo de H2 renovable anual</v>
      </c>
      <c r="D48" s="217" t="s">
        <v>276</v>
      </c>
    </row>
    <row r="49" spans="2:5" x14ac:dyDescent="0.3">
      <c r="B49" s="409" t="str">
        <f>IF('3.c Hipótesis Demanda'!C52&lt;&gt;0,'3.c Hipótesis Demanda'!C52,"")</f>
        <v/>
      </c>
      <c r="C49" s="393">
        <f>'3.c Hipótesis Demanda'!D52</f>
        <v>0</v>
      </c>
      <c r="D49" s="394">
        <f>(C49*Referencias!$D$57)/1000</f>
        <v>0</v>
      </c>
    </row>
    <row r="50" spans="2:5" x14ac:dyDescent="0.3">
      <c r="B50" s="409" t="str">
        <f>IF('3.c Hipótesis Demanda'!C53&lt;&gt;0,'3.c Hipótesis Demanda'!C53,"")</f>
        <v/>
      </c>
      <c r="C50" s="393">
        <f>'3.c Hipótesis Demanda'!D53</f>
        <v>0</v>
      </c>
      <c r="D50" s="394">
        <f>(C50*Referencias!$D$57)/1000</f>
        <v>0</v>
      </c>
    </row>
    <row r="51" spans="2:5" x14ac:dyDescent="0.3">
      <c r="B51" s="409" t="str">
        <f>IF('3.c Hipótesis Demanda'!C54&lt;&gt;0,'3.c Hipótesis Demanda'!C54,"")</f>
        <v/>
      </c>
      <c r="C51" s="393">
        <f>'3.c Hipótesis Demanda'!D54</f>
        <v>0</v>
      </c>
      <c r="D51" s="394">
        <f>(C51*Referencias!$D$57)/1000</f>
        <v>0</v>
      </c>
    </row>
    <row r="52" spans="2:5" x14ac:dyDescent="0.3">
      <c r="B52" s="409" t="str">
        <f>IF('3.c Hipótesis Demanda'!C55&lt;&gt;0,'3.c Hipótesis Demanda'!C55,"")</f>
        <v/>
      </c>
      <c r="C52" s="393">
        <f>'3.c Hipótesis Demanda'!D55</f>
        <v>0</v>
      </c>
      <c r="D52" s="394">
        <f>(C52*Referencias!$D$57)/1000</f>
        <v>0</v>
      </c>
    </row>
    <row r="53" spans="2:5" x14ac:dyDescent="0.3">
      <c r="B53" s="409" t="str">
        <f>IF('3.c Hipótesis Demanda'!C56&lt;&gt;0,'3.c Hipótesis Demanda'!C56,"")</f>
        <v/>
      </c>
      <c r="C53" s="393">
        <f>'3.c Hipótesis Demanda'!D56</f>
        <v>0</v>
      </c>
      <c r="D53" s="394">
        <f>(C53*Referencias!$D$57)/1000</f>
        <v>0</v>
      </c>
    </row>
    <row r="54" spans="2:5" x14ac:dyDescent="0.3">
      <c r="B54" s="409" t="str">
        <f>IF('3.c Hipótesis Demanda'!C57&lt;&gt;0,'3.c Hipótesis Demanda'!C57,"")</f>
        <v/>
      </c>
      <c r="C54" s="393">
        <f>'3.c Hipótesis Demanda'!D57</f>
        <v>0</v>
      </c>
      <c r="D54" s="394">
        <f>(C54*Referencias!$D$57)/1000</f>
        <v>0</v>
      </c>
    </row>
    <row r="55" spans="2:5" x14ac:dyDescent="0.3">
      <c r="B55" s="409" t="str">
        <f>IF('3.c Hipótesis Demanda'!C58&lt;&gt;0,'3.c Hipótesis Demanda'!C58,"")</f>
        <v/>
      </c>
      <c r="C55" s="393">
        <f>'3.c Hipótesis Demanda'!D58</f>
        <v>0</v>
      </c>
      <c r="D55" s="394">
        <f>(C55*Referencias!$D$57)/1000</f>
        <v>0</v>
      </c>
    </row>
    <row r="56" spans="2:5" x14ac:dyDescent="0.3">
      <c r="B56" s="409" t="str">
        <f>IF('3.c Hipótesis Demanda'!C59&lt;&gt;0,'3.c Hipótesis Demanda'!C59,"")</f>
        <v/>
      </c>
      <c r="C56" s="393">
        <f>'3.c Hipótesis Demanda'!D59</f>
        <v>0</v>
      </c>
      <c r="D56" s="394">
        <f>(C56*Referencias!$D$57)/1000</f>
        <v>0</v>
      </c>
    </row>
    <row r="57" spans="2:5" x14ac:dyDescent="0.3">
      <c r="B57" s="409" t="str">
        <f>IF('3.c Hipótesis Demanda'!C60&lt;&gt;0,'3.c Hipótesis Demanda'!C60,"")</f>
        <v/>
      </c>
      <c r="C57" s="393">
        <f>'3.c Hipótesis Demanda'!D60</f>
        <v>0</v>
      </c>
      <c r="D57" s="394">
        <f>(C57*Referencias!$D$57)/1000</f>
        <v>0</v>
      </c>
    </row>
    <row r="58" spans="2:5" ht="15" thickBot="1" x14ac:dyDescent="0.35">
      <c r="B58" s="410" t="str">
        <f>IF('3.c Hipótesis Demanda'!C61&lt;&gt;0,'3.c Hipótesis Demanda'!C61,"")</f>
        <v/>
      </c>
      <c r="C58" s="400">
        <f>'3.c Hipótesis Demanda'!D61</f>
        <v>0</v>
      </c>
      <c r="D58" s="394">
        <f>(C58*Referencias!$D$57)/1000</f>
        <v>0</v>
      </c>
    </row>
    <row r="59" spans="2:5" x14ac:dyDescent="0.3">
      <c r="B59" s="402" t="s">
        <v>278</v>
      </c>
      <c r="C59" s="407">
        <f>SUM(C49:C58)</f>
        <v>0</v>
      </c>
      <c r="D59" s="411">
        <f>SUM(D49:D58)</f>
        <v>0</v>
      </c>
      <c r="E59" s="187"/>
    </row>
    <row r="60" spans="2:5" x14ac:dyDescent="0.3">
      <c r="C60"/>
    </row>
    <row r="61" spans="2:5" x14ac:dyDescent="0.3">
      <c r="C61"/>
    </row>
    <row r="62" spans="2:5" x14ac:dyDescent="0.3">
      <c r="B62" s="2" t="s">
        <v>261</v>
      </c>
      <c r="C62"/>
    </row>
    <row r="63" spans="2:5" x14ac:dyDescent="0.3">
      <c r="C63"/>
      <c r="D63" s="176"/>
    </row>
    <row r="64" spans="2:5" ht="27.6" x14ac:dyDescent="0.3">
      <c r="B64" s="219" t="s">
        <v>249</v>
      </c>
      <c r="C64" s="217" t="s">
        <v>275</v>
      </c>
      <c r="D64" s="217" t="s">
        <v>276</v>
      </c>
    </row>
    <row r="65" spans="1:10" x14ac:dyDescent="0.3">
      <c r="B65" s="409" t="str">
        <f>IF('3.c Hipótesis Demanda'!C66&lt;&gt;0,'3.c Hipótesis Demanda'!C66,"")</f>
        <v/>
      </c>
      <c r="C65" s="393">
        <f>'3.c Hipótesis Demanda'!D66</f>
        <v>0</v>
      </c>
      <c r="D65" s="394">
        <f>(C65*Referencias!$D$60)/1000</f>
        <v>0</v>
      </c>
    </row>
    <row r="66" spans="1:10" x14ac:dyDescent="0.3">
      <c r="B66" s="409" t="str">
        <f>IF('3.c Hipótesis Demanda'!C67&lt;&gt;0,'3.c Hipótesis Demanda'!C67,"")</f>
        <v/>
      </c>
      <c r="C66" s="393">
        <f>'3.c Hipótesis Demanda'!D67</f>
        <v>0</v>
      </c>
      <c r="D66" s="394">
        <f>(C66*Referencias!$D$60)/1000</f>
        <v>0</v>
      </c>
    </row>
    <row r="67" spans="1:10" x14ac:dyDescent="0.3">
      <c r="B67" s="409" t="str">
        <f>IF('3.c Hipótesis Demanda'!C68&lt;&gt;0,'3.c Hipótesis Demanda'!C68,"")</f>
        <v/>
      </c>
      <c r="C67" s="393">
        <f>'3.c Hipótesis Demanda'!D68</f>
        <v>0</v>
      </c>
      <c r="D67" s="394">
        <f>(C67*Referencias!$D$60)/1000</f>
        <v>0</v>
      </c>
    </row>
    <row r="68" spans="1:10" x14ac:dyDescent="0.3">
      <c r="B68" s="409" t="str">
        <f>IF('3.c Hipótesis Demanda'!C69&lt;&gt;0,'3.c Hipótesis Demanda'!C69,"")</f>
        <v/>
      </c>
      <c r="C68" s="393">
        <f>'3.c Hipótesis Demanda'!D69</f>
        <v>0</v>
      </c>
      <c r="D68" s="394">
        <f>(C68*Referencias!$D$60)/1000</f>
        <v>0</v>
      </c>
    </row>
    <row r="69" spans="1:10" x14ac:dyDescent="0.3">
      <c r="B69" s="409" t="str">
        <f>IF('3.c Hipótesis Demanda'!C70&lt;&gt;0,'3.c Hipótesis Demanda'!C70,"")</f>
        <v/>
      </c>
      <c r="C69" s="393">
        <f>'3.c Hipótesis Demanda'!D70</f>
        <v>0</v>
      </c>
      <c r="D69" s="394">
        <f>(C69*Referencias!$D$60)/1000</f>
        <v>0</v>
      </c>
    </row>
    <row r="70" spans="1:10" x14ac:dyDescent="0.3">
      <c r="B70" s="409" t="str">
        <f>IF('3.c Hipótesis Demanda'!C71&lt;&gt;0,'3.c Hipótesis Demanda'!C71,"")</f>
        <v/>
      </c>
      <c r="C70" s="393">
        <f>'3.c Hipótesis Demanda'!D71</f>
        <v>0</v>
      </c>
      <c r="D70" s="394">
        <f>(C70*Referencias!$D$60)/1000</f>
        <v>0</v>
      </c>
    </row>
    <row r="71" spans="1:10" x14ac:dyDescent="0.3">
      <c r="B71" s="409" t="str">
        <f>IF('3.c Hipótesis Demanda'!C72&lt;&gt;0,'3.c Hipótesis Demanda'!C72,"")</f>
        <v/>
      </c>
      <c r="C71" s="393">
        <f>'3.c Hipótesis Demanda'!D72</f>
        <v>0</v>
      </c>
      <c r="D71" s="394">
        <f>(C71*Referencias!$D$60)/1000</f>
        <v>0</v>
      </c>
    </row>
    <row r="72" spans="1:10" x14ac:dyDescent="0.3">
      <c r="B72" s="409" t="str">
        <f>IF('3.c Hipótesis Demanda'!C73&lt;&gt;0,'3.c Hipótesis Demanda'!C73,"")</f>
        <v/>
      </c>
      <c r="C72" s="393">
        <f>'3.c Hipótesis Demanda'!D73</f>
        <v>0</v>
      </c>
      <c r="D72" s="394">
        <f>(C72*Referencias!$D$60)/1000</f>
        <v>0</v>
      </c>
    </row>
    <row r="73" spans="1:10" x14ac:dyDescent="0.3">
      <c r="B73" s="409" t="str">
        <f>IF('3.c Hipótesis Demanda'!C74&lt;&gt;0,'3.c Hipótesis Demanda'!C74,"")</f>
        <v/>
      </c>
      <c r="C73" s="393">
        <f>'3.c Hipótesis Demanda'!D74</f>
        <v>0</v>
      </c>
      <c r="D73" s="394">
        <f>(C73*Referencias!$D$60)/1000</f>
        <v>0</v>
      </c>
    </row>
    <row r="74" spans="1:10" ht="15" thickBot="1" x14ac:dyDescent="0.35">
      <c r="B74" s="409" t="str">
        <f>IF('3.c Hipótesis Demanda'!C75&lt;&gt;0,'3.c Hipótesis Demanda'!C75,"")</f>
        <v/>
      </c>
      <c r="C74" s="393">
        <f>'3.c Hipótesis Demanda'!D75</f>
        <v>0</v>
      </c>
      <c r="D74" s="394">
        <f>(C74*Referencias!$D$60)/1000</f>
        <v>0</v>
      </c>
    </row>
    <row r="75" spans="1:10" x14ac:dyDescent="0.3">
      <c r="B75" s="402" t="s">
        <v>279</v>
      </c>
      <c r="C75" s="407">
        <f>SUM(C65:C74)</f>
        <v>0</v>
      </c>
      <c r="D75" s="411">
        <f>SUM(D65:D74)</f>
        <v>0</v>
      </c>
    </row>
    <row r="76" spans="1:10" x14ac:dyDescent="0.3">
      <c r="C76"/>
    </row>
    <row r="77" spans="1:10" s="169" customFormat="1" ht="18" x14ac:dyDescent="0.35">
      <c r="A77" s="175"/>
      <c r="B77" s="99" t="str">
        <f>+'3.c Hipótesis Demanda'!B78</f>
        <v>Generación eléctrica (sistema estacionario)</v>
      </c>
      <c r="C77" s="100"/>
      <c r="D77" s="71"/>
      <c r="E77" s="71"/>
      <c r="F77" s="71"/>
      <c r="G77" s="101"/>
      <c r="H77" s="101"/>
      <c r="I77" s="57"/>
      <c r="J77"/>
    </row>
    <row r="78" spans="1:10" x14ac:dyDescent="0.3">
      <c r="B78" s="2"/>
      <c r="C78"/>
      <c r="D78" s="176"/>
      <c r="G78" s="168"/>
      <c r="H78" s="168"/>
    </row>
    <row r="79" spans="1:10" ht="40.200000000000003" customHeight="1" x14ac:dyDescent="0.3">
      <c r="B79" s="219" t="str">
        <f>+'3.c Hipótesis Demanda'!C80</f>
        <v>Nombre del consumidor</v>
      </c>
      <c r="C79" s="217" t="s">
        <v>280</v>
      </c>
      <c r="D79" s="217" t="str">
        <f>+C48</f>
        <v>Consumo de H2 renovable anual</v>
      </c>
      <c r="E79" s="217" t="s">
        <v>281</v>
      </c>
    </row>
    <row r="80" spans="1:10" x14ac:dyDescent="0.3">
      <c r="B80" s="409" t="str">
        <f>IF('3.c Hipótesis Demanda'!C81&lt;&gt;0,'3.c Hipótesis Demanda'!C81,"")</f>
        <v/>
      </c>
      <c r="C80" s="412">
        <f>'3.c Hipótesis Demanda'!F81</f>
        <v>0</v>
      </c>
      <c r="D80" s="393">
        <f>'3.c Hipótesis Demanda'!D81</f>
        <v>0</v>
      </c>
      <c r="E80" s="394">
        <f>(C80*Referencias!$D$59)</f>
        <v>0</v>
      </c>
    </row>
    <row r="81" spans="2:5" x14ac:dyDescent="0.3">
      <c r="B81" s="409" t="str">
        <f>IF('3.c Hipótesis Demanda'!C82&lt;&gt;0,'3.c Hipótesis Demanda'!C82,"")</f>
        <v/>
      </c>
      <c r="C81" s="412">
        <f>'3.c Hipótesis Demanda'!F82</f>
        <v>0</v>
      </c>
      <c r="D81" s="393">
        <f>'3.c Hipótesis Demanda'!D82</f>
        <v>0</v>
      </c>
      <c r="E81" s="394">
        <f>(C81*Referencias!$D$59)</f>
        <v>0</v>
      </c>
    </row>
    <row r="82" spans="2:5" x14ac:dyDescent="0.3">
      <c r="B82" s="409" t="str">
        <f>IF('3.c Hipótesis Demanda'!C83&lt;&gt;0,'3.c Hipótesis Demanda'!C83,"")</f>
        <v/>
      </c>
      <c r="C82" s="412">
        <f>'3.c Hipótesis Demanda'!F83</f>
        <v>0</v>
      </c>
      <c r="D82" s="393">
        <f>'3.c Hipótesis Demanda'!D83</f>
        <v>0</v>
      </c>
      <c r="E82" s="394">
        <f>(C82*Referencias!$D$59)</f>
        <v>0</v>
      </c>
    </row>
    <row r="83" spans="2:5" x14ac:dyDescent="0.3">
      <c r="B83" s="409" t="str">
        <f>IF('3.c Hipótesis Demanda'!C84&lt;&gt;0,'3.c Hipótesis Demanda'!C84,"")</f>
        <v/>
      </c>
      <c r="C83" s="412">
        <f>'3.c Hipótesis Demanda'!F84</f>
        <v>0</v>
      </c>
      <c r="D83" s="393">
        <f>'3.c Hipótesis Demanda'!D84</f>
        <v>0</v>
      </c>
      <c r="E83" s="394">
        <f>(C83*Referencias!$D$59)</f>
        <v>0</v>
      </c>
    </row>
    <row r="84" spans="2:5" x14ac:dyDescent="0.3">
      <c r="B84" s="409" t="str">
        <f>IF('3.c Hipótesis Demanda'!C85&lt;&gt;0,'3.c Hipótesis Demanda'!C85,"")</f>
        <v/>
      </c>
      <c r="C84" s="412">
        <f>'3.c Hipótesis Demanda'!F85</f>
        <v>0</v>
      </c>
      <c r="D84" s="393">
        <f>'3.c Hipótesis Demanda'!D85</f>
        <v>0</v>
      </c>
      <c r="E84" s="394">
        <f>(C84*Referencias!$D$59)</f>
        <v>0</v>
      </c>
    </row>
    <row r="85" spans="2:5" x14ac:dyDescent="0.3">
      <c r="B85" s="409" t="str">
        <f>IF('3.c Hipótesis Demanda'!C86&lt;&gt;0,'3.c Hipótesis Demanda'!C86,"")</f>
        <v/>
      </c>
      <c r="C85" s="412">
        <f>'3.c Hipótesis Demanda'!F86</f>
        <v>0</v>
      </c>
      <c r="D85" s="393">
        <f>'3.c Hipótesis Demanda'!D86</f>
        <v>0</v>
      </c>
      <c r="E85" s="394">
        <f>(C85*Referencias!$D$59)</f>
        <v>0</v>
      </c>
    </row>
    <row r="86" spans="2:5" x14ac:dyDescent="0.3">
      <c r="B86" s="409" t="str">
        <f>IF('3.c Hipótesis Demanda'!C87&lt;&gt;0,'3.c Hipótesis Demanda'!C87,"")</f>
        <v/>
      </c>
      <c r="C86" s="412">
        <f>'3.c Hipótesis Demanda'!F87</f>
        <v>0</v>
      </c>
      <c r="D86" s="393">
        <f>'3.c Hipótesis Demanda'!D87</f>
        <v>0</v>
      </c>
      <c r="E86" s="394">
        <f>(C86*Referencias!$D$59)</f>
        <v>0</v>
      </c>
    </row>
    <row r="87" spans="2:5" x14ac:dyDescent="0.3">
      <c r="B87" s="409" t="str">
        <f>IF('3.c Hipótesis Demanda'!C88&lt;&gt;0,'3.c Hipótesis Demanda'!C88,"")</f>
        <v/>
      </c>
      <c r="C87" s="412">
        <f>'3.c Hipótesis Demanda'!F88</f>
        <v>0</v>
      </c>
      <c r="D87" s="393">
        <f>'3.c Hipótesis Demanda'!D88</f>
        <v>0</v>
      </c>
      <c r="E87" s="394">
        <f>(C87*Referencias!$D$59)</f>
        <v>0</v>
      </c>
    </row>
    <row r="88" spans="2:5" x14ac:dyDescent="0.3">
      <c r="B88" s="409" t="str">
        <f>IF('3.c Hipótesis Demanda'!C89&lt;&gt;0,'3.c Hipótesis Demanda'!C89,"")</f>
        <v/>
      </c>
      <c r="C88" s="412">
        <f>'3.c Hipótesis Demanda'!F89</f>
        <v>0</v>
      </c>
      <c r="D88" s="393">
        <f>'3.c Hipótesis Demanda'!D89</f>
        <v>0</v>
      </c>
      <c r="E88" s="394">
        <f>(C88*Referencias!$D$59)</f>
        <v>0</v>
      </c>
    </row>
    <row r="89" spans="2:5" ht="15" thickBot="1" x14ac:dyDescent="0.35">
      <c r="B89" s="410" t="str">
        <f>IF('3.c Hipótesis Demanda'!C90&lt;&gt;0,'3.c Hipótesis Demanda'!C90,"")</f>
        <v/>
      </c>
      <c r="C89" s="413">
        <f>'3.c Hipótesis Demanda'!F90</f>
        <v>0</v>
      </c>
      <c r="D89" s="400">
        <f>'3.c Hipótesis Demanda'!D90</f>
        <v>0</v>
      </c>
      <c r="E89" s="394">
        <f>(C89*Referencias!$D$59)</f>
        <v>0</v>
      </c>
    </row>
    <row r="90" spans="2:5" x14ac:dyDescent="0.3">
      <c r="B90" s="414" t="s">
        <v>282</v>
      </c>
      <c r="C90" s="415">
        <f>SUM(C80:C89)</f>
        <v>0</v>
      </c>
      <c r="D90" s="407">
        <f>SUM(D80:D89)</f>
        <v>0</v>
      </c>
      <c r="E90" s="411">
        <f>SUM(E80:E89)</f>
        <v>0</v>
      </c>
    </row>
    <row r="91" spans="2:5" x14ac:dyDescent="0.3"/>
    <row r="92" spans="2:5" x14ac:dyDescent="0.3"/>
    <row r="93" spans="2:5" x14ac:dyDescent="0.3"/>
    <row r="94" spans="2:5" ht="18" x14ac:dyDescent="0.35">
      <c r="B94" s="99" t="s">
        <v>283</v>
      </c>
    </row>
    <row r="95" spans="2:5" x14ac:dyDescent="0.3"/>
    <row r="96" spans="2:5" x14ac:dyDescent="0.3">
      <c r="B96" s="219" t="s">
        <v>284</v>
      </c>
      <c r="C96" s="217" t="s">
        <v>275</v>
      </c>
      <c r="D96" s="217" t="s">
        <v>281</v>
      </c>
    </row>
    <row r="97" spans="2:4" hidden="1" x14ac:dyDescent="0.3">
      <c r="B97" s="174" t="str">
        <f>IF('3.c Hipótesis Demanda'!C100&lt;&gt;0,'3.c Hipótesis Demanda'!C100,"")</f>
        <v/>
      </c>
      <c r="C97" s="178">
        <f>'3.c Hipótesis Demanda'!D100</f>
        <v>0</v>
      </c>
      <c r="D97" s="179">
        <f>(C97*Referencias!$D$57)/1000</f>
        <v>0</v>
      </c>
    </row>
    <row r="98" spans="2:4" hidden="1" x14ac:dyDescent="0.3">
      <c r="B98" s="174" t="str">
        <f>IF('3.c Hipótesis Demanda'!C101&lt;&gt;0,'3.c Hipótesis Demanda'!C101,"")</f>
        <v/>
      </c>
      <c r="C98" s="178">
        <f>'3.c Hipótesis Demanda'!D101</f>
        <v>0</v>
      </c>
      <c r="D98" s="179">
        <f>(C98*Referencias!$D$57)/1000</f>
        <v>0</v>
      </c>
    </row>
    <row r="99" spans="2:4" hidden="1" x14ac:dyDescent="0.3">
      <c r="B99" s="174" t="str">
        <f>IF('3.c Hipótesis Demanda'!C102&lt;&gt;0,'3.c Hipótesis Demanda'!C102,"")</f>
        <v/>
      </c>
      <c r="C99" s="178">
        <f>'3.c Hipótesis Demanda'!D102</f>
        <v>0</v>
      </c>
      <c r="D99" s="179">
        <f>(C99*Referencias!$D$57)/1000</f>
        <v>0</v>
      </c>
    </row>
    <row r="100" spans="2:4" hidden="1" x14ac:dyDescent="0.3">
      <c r="B100" s="174" t="str">
        <f>IF('3.c Hipótesis Demanda'!C103&lt;&gt;0,'3.c Hipótesis Demanda'!C103,"")</f>
        <v/>
      </c>
      <c r="C100" s="178">
        <f>'3.c Hipótesis Demanda'!D103</f>
        <v>0</v>
      </c>
      <c r="D100" s="179">
        <f>(C100*Referencias!$D$57)/1000</f>
        <v>0</v>
      </c>
    </row>
    <row r="101" spans="2:4" hidden="1" x14ac:dyDescent="0.3">
      <c r="B101" s="174" t="str">
        <f>IF('3.c Hipótesis Demanda'!C104&lt;&gt;0,'3.c Hipótesis Demanda'!C104,"")</f>
        <v/>
      </c>
      <c r="C101" s="178">
        <f>'3.c Hipótesis Demanda'!D104</f>
        <v>0</v>
      </c>
      <c r="D101" s="179">
        <f>(C101*Referencias!$D$57)/1000</f>
        <v>0</v>
      </c>
    </row>
    <row r="102" spans="2:4" x14ac:dyDescent="0.3">
      <c r="B102" s="358"/>
      <c r="C102" s="359"/>
      <c r="D102" s="359"/>
    </row>
    <row r="103" spans="2:4" x14ac:dyDescent="0.3">
      <c r="B103" s="358"/>
      <c r="C103" s="359"/>
      <c r="D103" s="359"/>
    </row>
    <row r="104" spans="2:4" x14ac:dyDescent="0.3">
      <c r="B104" s="358"/>
      <c r="C104" s="359"/>
      <c r="D104" s="359"/>
    </row>
    <row r="105" spans="2:4" x14ac:dyDescent="0.3">
      <c r="B105" s="358"/>
      <c r="C105" s="359"/>
      <c r="D105" s="359"/>
    </row>
    <row r="106" spans="2:4" x14ac:dyDescent="0.3">
      <c r="B106" s="102"/>
      <c r="C106" s="102"/>
      <c r="D106" s="360"/>
    </row>
    <row r="107" spans="2:4" x14ac:dyDescent="0.3">
      <c r="B107" s="224" t="s">
        <v>278</v>
      </c>
      <c r="C107" s="222">
        <f>SUM(C97:C106)</f>
        <v>0</v>
      </c>
      <c r="D107" s="223">
        <f>SUM(D97:D106)</f>
        <v>0</v>
      </c>
    </row>
    <row r="108" spans="2:4" x14ac:dyDescent="0.3"/>
    <row r="109" spans="2:4" x14ac:dyDescent="0.3"/>
    <row r="110" spans="2:4" x14ac:dyDescent="0.3"/>
    <row r="111" spans="2:4" x14ac:dyDescent="0.3"/>
    <row r="112" spans="2:4" x14ac:dyDescent="0.3"/>
  </sheetData>
  <sheetProtection algorithmName="SHA-512" hashValue="yh4NXTmnrpswlvi7zJrjpUQ24madPCwFuJKNva6EZky+NhmifhytpLlx2tIn80JBYCpcOtkriTdathKA9uSB3w==" saltValue="ox7RyXmUjMcOtbqISucuBg==" spinCount="100000" sheet="1" objects="1" scenarios="1"/>
  <mergeCells count="2">
    <mergeCell ref="B10:C10"/>
    <mergeCell ref="F11:G11"/>
  </mergeCells>
  <pageMargins left="0.7" right="0.7" top="0.75" bottom="0.75" header="0.3" footer="0.3"/>
  <pageSetup paperSize="9" orientation="portrait" r:id="rId1"/>
  <ignoredErrors>
    <ignoredError sqref="C80:C89"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XFD25"/>
  <sheetViews>
    <sheetView showGridLines="0" zoomScale="80" zoomScaleNormal="80" workbookViewId="0">
      <selection activeCell="G12" sqref="G12"/>
    </sheetView>
  </sheetViews>
  <sheetFormatPr baseColWidth="10" defaultColWidth="0" defaultRowHeight="14.4" zeroHeight="1" x14ac:dyDescent="0.3"/>
  <cols>
    <col min="1" max="1" width="3" customWidth="1"/>
    <col min="2" max="2" width="17.6640625" customWidth="1"/>
    <col min="3" max="6" width="14.33203125" customWidth="1"/>
    <col min="7" max="7" width="19.6640625" customWidth="1"/>
    <col min="8" max="8" width="26.109375" customWidth="1"/>
    <col min="9" max="9" width="82.109375" customWidth="1"/>
    <col min="10" max="11" width="13.33203125" customWidth="1"/>
    <col min="12" max="12" width="8.88671875" customWidth="1"/>
    <col min="13" max="16" width="8.88671875" hidden="1" customWidth="1"/>
    <col min="17" max="16384" width="8.88671875" hidden="1"/>
  </cols>
  <sheetData>
    <row r="1" spans="1:16384" s="6" customFormat="1" x14ac:dyDescent="0.3"/>
    <row r="2" spans="1:16384" s="6" customFormat="1" x14ac:dyDescent="0.3"/>
    <row r="3" spans="1:16384" s="6" customFormat="1" x14ac:dyDescent="0.3">
      <c r="I3" s="6" t="s">
        <v>0</v>
      </c>
      <c r="J3" s="199" t="str">
        <f>+IF('0. Instrucciones'!$O$3="","",'0. Instrucciones'!$O$3)</f>
        <v/>
      </c>
      <c r="K3" s="200"/>
    </row>
    <row r="4" spans="1:16384" s="6" customFormat="1" x14ac:dyDescent="0.3"/>
    <row r="5" spans="1:16384" s="6" customFormat="1" x14ac:dyDescent="0.3"/>
    <row r="6" spans="1:16384" s="6" customFormat="1" x14ac:dyDescent="0.3"/>
    <row r="7" spans="1:16384" s="6" customFormat="1" x14ac:dyDescent="0.3"/>
    <row r="8" spans="1:16384" s="5" customFormat="1" ht="21" x14ac:dyDescent="0.3">
      <c r="B8" s="23" t="s">
        <v>285</v>
      </c>
      <c r="C8" s="24"/>
      <c r="D8" s="24"/>
      <c r="E8" s="24"/>
      <c r="F8" s="24"/>
      <c r="G8" s="24"/>
      <c r="H8" s="24"/>
      <c r="I8" s="24"/>
      <c r="J8" s="24"/>
      <c r="K8" s="24"/>
    </row>
    <row r="9" spans="1:16384" customFormat="1" x14ac:dyDescent="0.3">
      <c r="O9" s="192" t="s">
        <v>286</v>
      </c>
    </row>
    <row r="10" spans="1:16384" customFormat="1" ht="20.25" customHeight="1" x14ac:dyDescent="0.3">
      <c r="A10" s="207"/>
      <c r="B10" s="208" t="s">
        <v>21</v>
      </c>
      <c r="C10" s="207"/>
      <c r="D10" s="207"/>
      <c r="E10" s="207"/>
      <c r="F10" s="207"/>
      <c r="I10" s="515"/>
      <c r="J10" s="207"/>
      <c r="K10" s="207"/>
      <c r="L10" s="207"/>
      <c r="M10" s="207"/>
      <c r="N10" s="207"/>
      <c r="O10" s="207"/>
      <c r="P10" s="207"/>
      <c r="Q10" s="206" t="s">
        <v>21</v>
      </c>
      <c r="R10" s="97" t="s">
        <v>21</v>
      </c>
      <c r="S10" s="97" t="s">
        <v>21</v>
      </c>
      <c r="T10" s="97" t="s">
        <v>21</v>
      </c>
      <c r="U10" s="97" t="s">
        <v>21</v>
      </c>
      <c r="V10" s="97" t="s">
        <v>21</v>
      </c>
      <c r="W10" s="97" t="s">
        <v>21</v>
      </c>
      <c r="X10" s="97" t="s">
        <v>21</v>
      </c>
      <c r="Y10" s="97" t="s">
        <v>21</v>
      </c>
      <c r="Z10" s="97" t="s">
        <v>21</v>
      </c>
      <c r="AA10" s="97" t="s">
        <v>21</v>
      </c>
      <c r="AB10" s="97" t="s">
        <v>21</v>
      </c>
      <c r="AC10" s="97" t="s">
        <v>21</v>
      </c>
      <c r="AD10" s="97" t="s">
        <v>21</v>
      </c>
      <c r="AE10" s="97" t="s">
        <v>21</v>
      </c>
      <c r="AF10" s="97" t="s">
        <v>21</v>
      </c>
      <c r="AG10" s="97" t="s">
        <v>21</v>
      </c>
      <c r="AH10" s="97" t="s">
        <v>21</v>
      </c>
      <c r="AI10" s="97" t="s">
        <v>21</v>
      </c>
      <c r="AJ10" s="97" t="s">
        <v>21</v>
      </c>
      <c r="AK10" s="97" t="s">
        <v>21</v>
      </c>
      <c r="AL10" s="97" t="s">
        <v>21</v>
      </c>
      <c r="AM10" s="97" t="s">
        <v>21</v>
      </c>
      <c r="AN10" s="97" t="s">
        <v>21</v>
      </c>
      <c r="AO10" s="97" t="s">
        <v>21</v>
      </c>
      <c r="AP10" s="97" t="s">
        <v>21</v>
      </c>
      <c r="AQ10" s="97" t="s">
        <v>21</v>
      </c>
      <c r="AR10" s="97" t="s">
        <v>21</v>
      </c>
      <c r="AS10" s="97" t="s">
        <v>21</v>
      </c>
      <c r="AT10" s="97" t="s">
        <v>21</v>
      </c>
      <c r="AU10" s="97" t="s">
        <v>21</v>
      </c>
      <c r="AV10" s="97" t="s">
        <v>21</v>
      </c>
      <c r="AW10" s="97" t="s">
        <v>21</v>
      </c>
      <c r="AX10" s="97" t="s">
        <v>21</v>
      </c>
      <c r="AY10" s="97" t="s">
        <v>21</v>
      </c>
      <c r="AZ10" s="97" t="s">
        <v>21</v>
      </c>
      <c r="BA10" s="97" t="s">
        <v>21</v>
      </c>
      <c r="BB10" s="97" t="s">
        <v>21</v>
      </c>
      <c r="BC10" s="97" t="s">
        <v>21</v>
      </c>
      <c r="BD10" s="97" t="s">
        <v>21</v>
      </c>
      <c r="BE10" s="97" t="s">
        <v>21</v>
      </c>
      <c r="BF10" s="97" t="s">
        <v>21</v>
      </c>
      <c r="BG10" s="97" t="s">
        <v>21</v>
      </c>
      <c r="BH10" s="97" t="s">
        <v>21</v>
      </c>
      <c r="BI10" s="97" t="s">
        <v>21</v>
      </c>
      <c r="BJ10" s="97" t="s">
        <v>21</v>
      </c>
      <c r="BK10" s="97" t="s">
        <v>21</v>
      </c>
      <c r="BL10" s="97" t="s">
        <v>21</v>
      </c>
      <c r="BM10" s="97" t="s">
        <v>21</v>
      </c>
      <c r="BN10" s="97" t="s">
        <v>21</v>
      </c>
      <c r="BO10" s="97" t="s">
        <v>21</v>
      </c>
      <c r="BP10" s="97" t="s">
        <v>21</v>
      </c>
      <c r="BQ10" s="97" t="s">
        <v>21</v>
      </c>
      <c r="BR10" s="97" t="s">
        <v>21</v>
      </c>
      <c r="BS10" s="97" t="s">
        <v>21</v>
      </c>
      <c r="BT10" s="97" t="s">
        <v>21</v>
      </c>
      <c r="BU10" s="97" t="s">
        <v>21</v>
      </c>
      <c r="BV10" s="97" t="s">
        <v>21</v>
      </c>
      <c r="BW10" s="97" t="s">
        <v>21</v>
      </c>
      <c r="BX10" s="97" t="s">
        <v>21</v>
      </c>
      <c r="BY10" s="97" t="s">
        <v>21</v>
      </c>
      <c r="BZ10" s="97" t="s">
        <v>21</v>
      </c>
      <c r="CA10" s="97" t="s">
        <v>21</v>
      </c>
      <c r="CB10" s="97" t="s">
        <v>21</v>
      </c>
      <c r="CC10" s="97" t="s">
        <v>21</v>
      </c>
      <c r="CD10" s="97" t="s">
        <v>21</v>
      </c>
      <c r="CE10" s="97" t="s">
        <v>21</v>
      </c>
      <c r="CF10" s="97" t="s">
        <v>21</v>
      </c>
      <c r="CG10" s="97" t="s">
        <v>21</v>
      </c>
      <c r="CH10" s="97" t="s">
        <v>21</v>
      </c>
      <c r="CI10" s="97" t="s">
        <v>21</v>
      </c>
      <c r="CJ10" s="97" t="s">
        <v>21</v>
      </c>
      <c r="CK10" s="97" t="s">
        <v>21</v>
      </c>
      <c r="CL10" s="97" t="s">
        <v>21</v>
      </c>
      <c r="CM10" s="97" t="s">
        <v>21</v>
      </c>
      <c r="CN10" s="97" t="s">
        <v>21</v>
      </c>
      <c r="CO10" s="97" t="s">
        <v>21</v>
      </c>
      <c r="CP10" s="97" t="s">
        <v>21</v>
      </c>
      <c r="CQ10" s="97" t="s">
        <v>21</v>
      </c>
      <c r="CR10" s="97" t="s">
        <v>21</v>
      </c>
      <c r="CS10" s="97" t="s">
        <v>21</v>
      </c>
      <c r="CT10" s="97" t="s">
        <v>21</v>
      </c>
      <c r="CU10" s="97" t="s">
        <v>21</v>
      </c>
      <c r="CV10" s="97" t="s">
        <v>21</v>
      </c>
      <c r="CW10" s="97" t="s">
        <v>21</v>
      </c>
      <c r="CX10" s="97" t="s">
        <v>21</v>
      </c>
      <c r="CY10" s="97" t="s">
        <v>21</v>
      </c>
      <c r="CZ10" s="97" t="s">
        <v>21</v>
      </c>
      <c r="DA10" s="97" t="s">
        <v>21</v>
      </c>
      <c r="DB10" s="97" t="s">
        <v>21</v>
      </c>
      <c r="DC10" s="97" t="s">
        <v>21</v>
      </c>
      <c r="DD10" s="97" t="s">
        <v>21</v>
      </c>
      <c r="DE10" s="97" t="s">
        <v>21</v>
      </c>
      <c r="DF10" s="97" t="s">
        <v>21</v>
      </c>
      <c r="DG10" s="97" t="s">
        <v>21</v>
      </c>
      <c r="DH10" s="97" t="s">
        <v>21</v>
      </c>
      <c r="DI10" s="97" t="s">
        <v>21</v>
      </c>
      <c r="DJ10" s="97" t="s">
        <v>21</v>
      </c>
      <c r="DK10" s="97" t="s">
        <v>21</v>
      </c>
      <c r="DL10" s="97" t="s">
        <v>21</v>
      </c>
      <c r="DM10" s="97" t="s">
        <v>21</v>
      </c>
      <c r="DN10" s="97" t="s">
        <v>21</v>
      </c>
      <c r="DO10" s="97" t="s">
        <v>21</v>
      </c>
      <c r="DP10" s="97" t="s">
        <v>21</v>
      </c>
      <c r="DQ10" s="97" t="s">
        <v>21</v>
      </c>
      <c r="DR10" s="97" t="s">
        <v>21</v>
      </c>
      <c r="DS10" s="97" t="s">
        <v>21</v>
      </c>
      <c r="DT10" s="97" t="s">
        <v>21</v>
      </c>
      <c r="DU10" s="97" t="s">
        <v>21</v>
      </c>
      <c r="DV10" s="97" t="s">
        <v>21</v>
      </c>
      <c r="DW10" s="97" t="s">
        <v>21</v>
      </c>
      <c r="DX10" s="97" t="s">
        <v>21</v>
      </c>
      <c r="DY10" s="97" t="s">
        <v>21</v>
      </c>
      <c r="DZ10" s="97" t="s">
        <v>21</v>
      </c>
      <c r="EA10" s="97" t="s">
        <v>21</v>
      </c>
      <c r="EB10" s="97" t="s">
        <v>21</v>
      </c>
      <c r="EC10" s="97" t="s">
        <v>21</v>
      </c>
      <c r="ED10" s="97" t="s">
        <v>21</v>
      </c>
      <c r="EE10" s="97" t="s">
        <v>21</v>
      </c>
      <c r="EF10" s="97" t="s">
        <v>21</v>
      </c>
      <c r="EG10" s="97" t="s">
        <v>21</v>
      </c>
      <c r="EH10" s="97" t="s">
        <v>21</v>
      </c>
      <c r="EI10" s="97" t="s">
        <v>21</v>
      </c>
      <c r="EJ10" s="97" t="s">
        <v>21</v>
      </c>
      <c r="EK10" s="97" t="s">
        <v>21</v>
      </c>
      <c r="EL10" s="97" t="s">
        <v>21</v>
      </c>
      <c r="EM10" s="97" t="s">
        <v>21</v>
      </c>
      <c r="EN10" s="97" t="s">
        <v>21</v>
      </c>
      <c r="EO10" s="97" t="s">
        <v>21</v>
      </c>
      <c r="EP10" s="97" t="s">
        <v>21</v>
      </c>
      <c r="EQ10" s="97" t="s">
        <v>21</v>
      </c>
      <c r="ER10" s="97" t="s">
        <v>21</v>
      </c>
      <c r="ES10" s="97" t="s">
        <v>21</v>
      </c>
      <c r="ET10" s="97" t="s">
        <v>21</v>
      </c>
      <c r="EU10" s="97" t="s">
        <v>21</v>
      </c>
      <c r="EV10" s="97" t="s">
        <v>21</v>
      </c>
      <c r="EW10" s="97" t="s">
        <v>21</v>
      </c>
      <c r="EX10" s="97" t="s">
        <v>21</v>
      </c>
      <c r="EY10" s="97" t="s">
        <v>21</v>
      </c>
      <c r="EZ10" s="97" t="s">
        <v>21</v>
      </c>
      <c r="FA10" s="97" t="s">
        <v>21</v>
      </c>
      <c r="FB10" s="97" t="s">
        <v>21</v>
      </c>
      <c r="FC10" s="97" t="s">
        <v>21</v>
      </c>
      <c r="FD10" s="97" t="s">
        <v>21</v>
      </c>
      <c r="FE10" s="97" t="s">
        <v>21</v>
      </c>
      <c r="FF10" s="97" t="s">
        <v>21</v>
      </c>
      <c r="FG10" s="97" t="s">
        <v>21</v>
      </c>
      <c r="FH10" s="97" t="s">
        <v>21</v>
      </c>
      <c r="FI10" s="97" t="s">
        <v>21</v>
      </c>
      <c r="FJ10" s="97" t="s">
        <v>21</v>
      </c>
      <c r="FK10" s="97" t="s">
        <v>21</v>
      </c>
      <c r="FL10" s="97" t="s">
        <v>21</v>
      </c>
      <c r="FM10" s="97" t="s">
        <v>21</v>
      </c>
      <c r="FN10" s="97" t="s">
        <v>21</v>
      </c>
      <c r="FO10" s="97" t="s">
        <v>21</v>
      </c>
      <c r="FP10" s="97" t="s">
        <v>21</v>
      </c>
      <c r="FQ10" s="97" t="s">
        <v>21</v>
      </c>
      <c r="FR10" s="97" t="s">
        <v>21</v>
      </c>
      <c r="FS10" s="97" t="s">
        <v>21</v>
      </c>
      <c r="FT10" s="97" t="s">
        <v>21</v>
      </c>
      <c r="FU10" s="97" t="s">
        <v>21</v>
      </c>
      <c r="FV10" s="97" t="s">
        <v>21</v>
      </c>
      <c r="FW10" s="97" t="s">
        <v>21</v>
      </c>
      <c r="FX10" s="97" t="s">
        <v>21</v>
      </c>
      <c r="FY10" s="97" t="s">
        <v>21</v>
      </c>
      <c r="FZ10" s="97" t="s">
        <v>21</v>
      </c>
      <c r="GA10" s="97" t="s">
        <v>21</v>
      </c>
      <c r="GB10" s="97" t="s">
        <v>21</v>
      </c>
      <c r="GC10" s="97" t="s">
        <v>21</v>
      </c>
      <c r="GD10" s="97" t="s">
        <v>21</v>
      </c>
      <c r="GE10" s="97" t="s">
        <v>21</v>
      </c>
      <c r="GF10" s="97" t="s">
        <v>21</v>
      </c>
      <c r="GG10" s="97" t="s">
        <v>21</v>
      </c>
      <c r="GH10" s="97" t="s">
        <v>21</v>
      </c>
      <c r="GI10" s="97" t="s">
        <v>21</v>
      </c>
      <c r="GJ10" s="97" t="s">
        <v>21</v>
      </c>
      <c r="GK10" s="97" t="s">
        <v>21</v>
      </c>
      <c r="GL10" s="97" t="s">
        <v>21</v>
      </c>
      <c r="GM10" s="97" t="s">
        <v>21</v>
      </c>
      <c r="GN10" s="97" t="s">
        <v>21</v>
      </c>
      <c r="GO10" s="97" t="s">
        <v>21</v>
      </c>
      <c r="GP10" s="97" t="s">
        <v>21</v>
      </c>
      <c r="GQ10" s="97" t="s">
        <v>21</v>
      </c>
      <c r="GR10" s="97" t="s">
        <v>21</v>
      </c>
      <c r="GS10" s="97" t="s">
        <v>21</v>
      </c>
      <c r="GT10" s="97" t="s">
        <v>21</v>
      </c>
      <c r="GU10" s="97" t="s">
        <v>21</v>
      </c>
      <c r="GV10" s="97" t="s">
        <v>21</v>
      </c>
      <c r="GW10" s="97" t="s">
        <v>21</v>
      </c>
      <c r="GX10" s="97" t="s">
        <v>21</v>
      </c>
      <c r="GY10" s="97" t="s">
        <v>21</v>
      </c>
      <c r="GZ10" s="97" t="s">
        <v>21</v>
      </c>
      <c r="HA10" s="97" t="s">
        <v>21</v>
      </c>
      <c r="HB10" s="97" t="s">
        <v>21</v>
      </c>
      <c r="HC10" s="97" t="s">
        <v>21</v>
      </c>
      <c r="HD10" s="97" t="s">
        <v>21</v>
      </c>
      <c r="HE10" s="97" t="s">
        <v>21</v>
      </c>
      <c r="HF10" s="97" t="s">
        <v>21</v>
      </c>
      <c r="HG10" s="97" t="s">
        <v>21</v>
      </c>
      <c r="HH10" s="97" t="s">
        <v>21</v>
      </c>
      <c r="HI10" s="97" t="s">
        <v>21</v>
      </c>
      <c r="HJ10" s="97" t="s">
        <v>21</v>
      </c>
      <c r="HK10" s="97" t="s">
        <v>21</v>
      </c>
      <c r="HL10" s="97" t="s">
        <v>21</v>
      </c>
      <c r="HM10" s="97" t="s">
        <v>21</v>
      </c>
      <c r="HN10" s="97" t="s">
        <v>21</v>
      </c>
      <c r="HO10" s="97" t="s">
        <v>21</v>
      </c>
      <c r="HP10" s="97" t="s">
        <v>21</v>
      </c>
      <c r="HQ10" s="97" t="s">
        <v>21</v>
      </c>
      <c r="HR10" s="97" t="s">
        <v>21</v>
      </c>
      <c r="HS10" s="97" t="s">
        <v>21</v>
      </c>
      <c r="HT10" s="97" t="s">
        <v>21</v>
      </c>
      <c r="HU10" s="97" t="s">
        <v>21</v>
      </c>
      <c r="HV10" s="97" t="s">
        <v>21</v>
      </c>
      <c r="HW10" s="97" t="s">
        <v>21</v>
      </c>
      <c r="HX10" s="97" t="s">
        <v>21</v>
      </c>
      <c r="HY10" s="97" t="s">
        <v>21</v>
      </c>
      <c r="HZ10" s="97" t="s">
        <v>21</v>
      </c>
      <c r="IA10" s="97" t="s">
        <v>21</v>
      </c>
      <c r="IB10" s="97" t="s">
        <v>21</v>
      </c>
      <c r="IC10" s="97" t="s">
        <v>21</v>
      </c>
      <c r="ID10" s="97" t="s">
        <v>21</v>
      </c>
      <c r="IE10" s="97" t="s">
        <v>21</v>
      </c>
      <c r="IF10" s="97" t="s">
        <v>21</v>
      </c>
      <c r="IG10" s="97" t="s">
        <v>21</v>
      </c>
      <c r="IH10" s="97" t="s">
        <v>21</v>
      </c>
      <c r="II10" s="97" t="s">
        <v>21</v>
      </c>
      <c r="IJ10" s="97" t="s">
        <v>21</v>
      </c>
      <c r="IK10" s="97" t="s">
        <v>21</v>
      </c>
      <c r="IL10" s="97" t="s">
        <v>21</v>
      </c>
      <c r="IM10" s="97" t="s">
        <v>21</v>
      </c>
      <c r="IN10" s="97" t="s">
        <v>21</v>
      </c>
      <c r="IO10" s="97" t="s">
        <v>21</v>
      </c>
      <c r="IP10" s="97" t="s">
        <v>21</v>
      </c>
      <c r="IQ10" s="97" t="s">
        <v>21</v>
      </c>
      <c r="IR10" s="97" t="s">
        <v>21</v>
      </c>
      <c r="IS10" s="97" t="s">
        <v>21</v>
      </c>
      <c r="IT10" s="97" t="s">
        <v>21</v>
      </c>
      <c r="IU10" s="97" t="s">
        <v>21</v>
      </c>
      <c r="IV10" s="97" t="s">
        <v>21</v>
      </c>
      <c r="IW10" s="97" t="s">
        <v>21</v>
      </c>
      <c r="IX10" s="97" t="s">
        <v>21</v>
      </c>
      <c r="IY10" s="97" t="s">
        <v>21</v>
      </c>
      <c r="IZ10" s="97" t="s">
        <v>21</v>
      </c>
      <c r="JA10" s="97" t="s">
        <v>21</v>
      </c>
      <c r="JB10" s="97" t="s">
        <v>21</v>
      </c>
      <c r="JC10" s="97" t="s">
        <v>21</v>
      </c>
      <c r="JD10" s="97" t="s">
        <v>21</v>
      </c>
      <c r="JE10" s="97" t="s">
        <v>21</v>
      </c>
      <c r="JF10" s="97" t="s">
        <v>21</v>
      </c>
      <c r="JG10" s="97" t="s">
        <v>21</v>
      </c>
      <c r="JH10" s="97" t="s">
        <v>21</v>
      </c>
      <c r="JI10" s="97" t="s">
        <v>21</v>
      </c>
      <c r="JJ10" s="97" t="s">
        <v>21</v>
      </c>
      <c r="JK10" s="97" t="s">
        <v>21</v>
      </c>
      <c r="JL10" s="97" t="s">
        <v>21</v>
      </c>
      <c r="JM10" s="97" t="s">
        <v>21</v>
      </c>
      <c r="JN10" s="97" t="s">
        <v>21</v>
      </c>
      <c r="JO10" s="97" t="s">
        <v>21</v>
      </c>
      <c r="JP10" s="97" t="s">
        <v>21</v>
      </c>
      <c r="JQ10" s="97" t="s">
        <v>21</v>
      </c>
      <c r="JR10" s="97" t="s">
        <v>21</v>
      </c>
      <c r="JS10" s="97" t="s">
        <v>21</v>
      </c>
      <c r="JT10" s="97" t="s">
        <v>21</v>
      </c>
      <c r="JU10" s="97" t="s">
        <v>21</v>
      </c>
      <c r="JV10" s="97" t="s">
        <v>21</v>
      </c>
      <c r="JW10" s="97" t="s">
        <v>21</v>
      </c>
      <c r="JX10" s="97" t="s">
        <v>21</v>
      </c>
      <c r="JY10" s="97" t="s">
        <v>21</v>
      </c>
      <c r="JZ10" s="97" t="s">
        <v>21</v>
      </c>
      <c r="KA10" s="97" t="s">
        <v>21</v>
      </c>
      <c r="KB10" s="97" t="s">
        <v>21</v>
      </c>
      <c r="KC10" s="97" t="s">
        <v>21</v>
      </c>
      <c r="KD10" s="97" t="s">
        <v>21</v>
      </c>
      <c r="KE10" s="97" t="s">
        <v>21</v>
      </c>
      <c r="KF10" s="97" t="s">
        <v>21</v>
      </c>
      <c r="KG10" s="97" t="s">
        <v>21</v>
      </c>
      <c r="KH10" s="97" t="s">
        <v>21</v>
      </c>
      <c r="KI10" s="97" t="s">
        <v>21</v>
      </c>
      <c r="KJ10" s="97" t="s">
        <v>21</v>
      </c>
      <c r="KK10" s="97" t="s">
        <v>21</v>
      </c>
      <c r="KL10" s="97" t="s">
        <v>21</v>
      </c>
      <c r="KM10" s="97" t="s">
        <v>21</v>
      </c>
      <c r="KN10" s="97" t="s">
        <v>21</v>
      </c>
      <c r="KO10" s="97" t="s">
        <v>21</v>
      </c>
      <c r="KP10" s="97" t="s">
        <v>21</v>
      </c>
      <c r="KQ10" s="97" t="s">
        <v>21</v>
      </c>
      <c r="KR10" s="97" t="s">
        <v>21</v>
      </c>
      <c r="KS10" s="97" t="s">
        <v>21</v>
      </c>
      <c r="KT10" s="97" t="s">
        <v>21</v>
      </c>
      <c r="KU10" s="97" t="s">
        <v>21</v>
      </c>
      <c r="KV10" s="97" t="s">
        <v>21</v>
      </c>
      <c r="KW10" s="97" t="s">
        <v>21</v>
      </c>
      <c r="KX10" s="97" t="s">
        <v>21</v>
      </c>
      <c r="KY10" s="97" t="s">
        <v>21</v>
      </c>
      <c r="KZ10" s="97" t="s">
        <v>21</v>
      </c>
      <c r="LA10" s="97" t="s">
        <v>21</v>
      </c>
      <c r="LB10" s="97" t="s">
        <v>21</v>
      </c>
      <c r="LC10" s="97" t="s">
        <v>21</v>
      </c>
      <c r="LD10" s="97" t="s">
        <v>21</v>
      </c>
      <c r="LE10" s="97" t="s">
        <v>21</v>
      </c>
      <c r="LF10" s="97" t="s">
        <v>21</v>
      </c>
      <c r="LG10" s="97" t="s">
        <v>21</v>
      </c>
      <c r="LH10" s="97" t="s">
        <v>21</v>
      </c>
      <c r="LI10" s="97" t="s">
        <v>21</v>
      </c>
      <c r="LJ10" s="97" t="s">
        <v>21</v>
      </c>
      <c r="LK10" s="97" t="s">
        <v>21</v>
      </c>
      <c r="LL10" s="97" t="s">
        <v>21</v>
      </c>
      <c r="LM10" s="97" t="s">
        <v>21</v>
      </c>
      <c r="LN10" s="97" t="s">
        <v>21</v>
      </c>
      <c r="LO10" s="97" t="s">
        <v>21</v>
      </c>
      <c r="LP10" s="97" t="s">
        <v>21</v>
      </c>
      <c r="LQ10" s="97" t="s">
        <v>21</v>
      </c>
      <c r="LR10" s="97" t="s">
        <v>21</v>
      </c>
      <c r="LS10" s="97" t="s">
        <v>21</v>
      </c>
      <c r="LT10" s="97" t="s">
        <v>21</v>
      </c>
      <c r="LU10" s="97" t="s">
        <v>21</v>
      </c>
      <c r="LV10" s="97" t="s">
        <v>21</v>
      </c>
      <c r="LW10" s="97" t="s">
        <v>21</v>
      </c>
      <c r="LX10" s="97" t="s">
        <v>21</v>
      </c>
      <c r="LY10" s="97" t="s">
        <v>21</v>
      </c>
      <c r="LZ10" s="97" t="s">
        <v>21</v>
      </c>
      <c r="MA10" s="97" t="s">
        <v>21</v>
      </c>
      <c r="MB10" s="97" t="s">
        <v>21</v>
      </c>
      <c r="MC10" s="97" t="s">
        <v>21</v>
      </c>
      <c r="MD10" s="97" t="s">
        <v>21</v>
      </c>
      <c r="ME10" s="97" t="s">
        <v>21</v>
      </c>
      <c r="MF10" s="97" t="s">
        <v>21</v>
      </c>
      <c r="MG10" s="97" t="s">
        <v>21</v>
      </c>
      <c r="MH10" s="97" t="s">
        <v>21</v>
      </c>
      <c r="MI10" s="97" t="s">
        <v>21</v>
      </c>
      <c r="MJ10" s="97" t="s">
        <v>21</v>
      </c>
      <c r="MK10" s="97" t="s">
        <v>21</v>
      </c>
      <c r="ML10" s="97" t="s">
        <v>21</v>
      </c>
      <c r="MM10" s="97" t="s">
        <v>21</v>
      </c>
      <c r="MN10" s="97" t="s">
        <v>21</v>
      </c>
      <c r="MO10" s="97" t="s">
        <v>21</v>
      </c>
      <c r="MP10" s="97" t="s">
        <v>21</v>
      </c>
      <c r="MQ10" s="97" t="s">
        <v>21</v>
      </c>
      <c r="MR10" s="97" t="s">
        <v>21</v>
      </c>
      <c r="MS10" s="97" t="s">
        <v>21</v>
      </c>
      <c r="MT10" s="97" t="s">
        <v>21</v>
      </c>
      <c r="MU10" s="97" t="s">
        <v>21</v>
      </c>
      <c r="MV10" s="97" t="s">
        <v>21</v>
      </c>
      <c r="MW10" s="97" t="s">
        <v>21</v>
      </c>
      <c r="MX10" s="97" t="s">
        <v>21</v>
      </c>
      <c r="MY10" s="97" t="s">
        <v>21</v>
      </c>
      <c r="MZ10" s="97" t="s">
        <v>21</v>
      </c>
      <c r="NA10" s="97" t="s">
        <v>21</v>
      </c>
      <c r="NB10" s="97" t="s">
        <v>21</v>
      </c>
      <c r="NC10" s="97" t="s">
        <v>21</v>
      </c>
      <c r="ND10" s="97" t="s">
        <v>21</v>
      </c>
      <c r="NE10" s="97" t="s">
        <v>21</v>
      </c>
      <c r="NF10" s="97" t="s">
        <v>21</v>
      </c>
      <c r="NG10" s="97" t="s">
        <v>21</v>
      </c>
      <c r="NH10" s="97" t="s">
        <v>21</v>
      </c>
      <c r="NI10" s="97" t="s">
        <v>21</v>
      </c>
      <c r="NJ10" s="97" t="s">
        <v>21</v>
      </c>
      <c r="NK10" s="97" t="s">
        <v>21</v>
      </c>
      <c r="NL10" s="97" t="s">
        <v>21</v>
      </c>
      <c r="NM10" s="97" t="s">
        <v>21</v>
      </c>
      <c r="NN10" s="97" t="s">
        <v>21</v>
      </c>
      <c r="NO10" s="97" t="s">
        <v>21</v>
      </c>
      <c r="NP10" s="97" t="s">
        <v>21</v>
      </c>
      <c r="NQ10" s="97" t="s">
        <v>21</v>
      </c>
      <c r="NR10" s="97" t="s">
        <v>21</v>
      </c>
      <c r="NS10" s="97" t="s">
        <v>21</v>
      </c>
      <c r="NT10" s="97" t="s">
        <v>21</v>
      </c>
      <c r="NU10" s="97" t="s">
        <v>21</v>
      </c>
      <c r="NV10" s="97" t="s">
        <v>21</v>
      </c>
      <c r="NW10" s="97" t="s">
        <v>21</v>
      </c>
      <c r="NX10" s="97" t="s">
        <v>21</v>
      </c>
      <c r="NY10" s="97" t="s">
        <v>21</v>
      </c>
      <c r="NZ10" s="97" t="s">
        <v>21</v>
      </c>
      <c r="OA10" s="97" t="s">
        <v>21</v>
      </c>
      <c r="OB10" s="97" t="s">
        <v>21</v>
      </c>
      <c r="OC10" s="97" t="s">
        <v>21</v>
      </c>
      <c r="OD10" s="97" t="s">
        <v>21</v>
      </c>
      <c r="OE10" s="97" t="s">
        <v>21</v>
      </c>
      <c r="OF10" s="97" t="s">
        <v>21</v>
      </c>
      <c r="OG10" s="97" t="s">
        <v>21</v>
      </c>
      <c r="OH10" s="97" t="s">
        <v>21</v>
      </c>
      <c r="OI10" s="97" t="s">
        <v>21</v>
      </c>
      <c r="OJ10" s="97" t="s">
        <v>21</v>
      </c>
      <c r="OK10" s="97" t="s">
        <v>21</v>
      </c>
      <c r="OL10" s="97" t="s">
        <v>21</v>
      </c>
      <c r="OM10" s="97" t="s">
        <v>21</v>
      </c>
      <c r="ON10" s="97" t="s">
        <v>21</v>
      </c>
      <c r="OO10" s="97" t="s">
        <v>21</v>
      </c>
      <c r="OP10" s="97" t="s">
        <v>21</v>
      </c>
      <c r="OQ10" s="97" t="s">
        <v>21</v>
      </c>
      <c r="OR10" s="97" t="s">
        <v>21</v>
      </c>
      <c r="OS10" s="97" t="s">
        <v>21</v>
      </c>
      <c r="OT10" s="97" t="s">
        <v>21</v>
      </c>
      <c r="OU10" s="97" t="s">
        <v>21</v>
      </c>
      <c r="OV10" s="97" t="s">
        <v>21</v>
      </c>
      <c r="OW10" s="97" t="s">
        <v>21</v>
      </c>
      <c r="OX10" s="97" t="s">
        <v>21</v>
      </c>
      <c r="OY10" s="97" t="s">
        <v>21</v>
      </c>
      <c r="OZ10" s="97" t="s">
        <v>21</v>
      </c>
      <c r="PA10" s="97" t="s">
        <v>21</v>
      </c>
      <c r="PB10" s="97" t="s">
        <v>21</v>
      </c>
      <c r="PC10" s="97" t="s">
        <v>21</v>
      </c>
      <c r="PD10" s="97" t="s">
        <v>21</v>
      </c>
      <c r="PE10" s="97" t="s">
        <v>21</v>
      </c>
      <c r="PF10" s="97" t="s">
        <v>21</v>
      </c>
      <c r="PG10" s="97" t="s">
        <v>21</v>
      </c>
      <c r="PH10" s="97" t="s">
        <v>21</v>
      </c>
      <c r="PI10" s="97" t="s">
        <v>21</v>
      </c>
      <c r="PJ10" s="97" t="s">
        <v>21</v>
      </c>
      <c r="PK10" s="97" t="s">
        <v>21</v>
      </c>
      <c r="PL10" s="97" t="s">
        <v>21</v>
      </c>
      <c r="PM10" s="97" t="s">
        <v>21</v>
      </c>
      <c r="PN10" s="97" t="s">
        <v>21</v>
      </c>
      <c r="PO10" s="97" t="s">
        <v>21</v>
      </c>
      <c r="PP10" s="97" t="s">
        <v>21</v>
      </c>
      <c r="PQ10" s="97" t="s">
        <v>21</v>
      </c>
      <c r="PR10" s="97" t="s">
        <v>21</v>
      </c>
      <c r="PS10" s="97" t="s">
        <v>21</v>
      </c>
      <c r="PT10" s="97" t="s">
        <v>21</v>
      </c>
      <c r="PU10" s="97" t="s">
        <v>21</v>
      </c>
      <c r="PV10" s="97" t="s">
        <v>21</v>
      </c>
      <c r="PW10" s="97" t="s">
        <v>21</v>
      </c>
      <c r="PX10" s="97" t="s">
        <v>21</v>
      </c>
      <c r="PY10" s="97" t="s">
        <v>21</v>
      </c>
      <c r="PZ10" s="97" t="s">
        <v>21</v>
      </c>
      <c r="QA10" s="97" t="s">
        <v>21</v>
      </c>
      <c r="QB10" s="97" t="s">
        <v>21</v>
      </c>
      <c r="QC10" s="97" t="s">
        <v>21</v>
      </c>
      <c r="QD10" s="97" t="s">
        <v>21</v>
      </c>
      <c r="QE10" s="97" t="s">
        <v>21</v>
      </c>
      <c r="QF10" s="97" t="s">
        <v>21</v>
      </c>
      <c r="QG10" s="97" t="s">
        <v>21</v>
      </c>
      <c r="QH10" s="97" t="s">
        <v>21</v>
      </c>
      <c r="QI10" s="97" t="s">
        <v>21</v>
      </c>
      <c r="QJ10" s="97" t="s">
        <v>21</v>
      </c>
      <c r="QK10" s="97" t="s">
        <v>21</v>
      </c>
      <c r="QL10" s="97" t="s">
        <v>21</v>
      </c>
      <c r="QM10" s="97" t="s">
        <v>21</v>
      </c>
      <c r="QN10" s="97" t="s">
        <v>21</v>
      </c>
      <c r="QO10" s="97" t="s">
        <v>21</v>
      </c>
      <c r="QP10" s="97" t="s">
        <v>21</v>
      </c>
      <c r="QQ10" s="97" t="s">
        <v>21</v>
      </c>
      <c r="QR10" s="97" t="s">
        <v>21</v>
      </c>
      <c r="QS10" s="97" t="s">
        <v>21</v>
      </c>
      <c r="QT10" s="97" t="s">
        <v>21</v>
      </c>
      <c r="QU10" s="97" t="s">
        <v>21</v>
      </c>
      <c r="QV10" s="97" t="s">
        <v>21</v>
      </c>
      <c r="QW10" s="97" t="s">
        <v>21</v>
      </c>
      <c r="QX10" s="97" t="s">
        <v>21</v>
      </c>
      <c r="QY10" s="97" t="s">
        <v>21</v>
      </c>
      <c r="QZ10" s="97" t="s">
        <v>21</v>
      </c>
      <c r="RA10" s="97" t="s">
        <v>21</v>
      </c>
      <c r="RB10" s="97" t="s">
        <v>21</v>
      </c>
      <c r="RC10" s="97" t="s">
        <v>21</v>
      </c>
      <c r="RD10" s="97" t="s">
        <v>21</v>
      </c>
      <c r="RE10" s="97" t="s">
        <v>21</v>
      </c>
      <c r="RF10" s="97" t="s">
        <v>21</v>
      </c>
      <c r="RG10" s="97" t="s">
        <v>21</v>
      </c>
      <c r="RH10" s="97" t="s">
        <v>21</v>
      </c>
      <c r="RI10" s="97" t="s">
        <v>21</v>
      </c>
      <c r="RJ10" s="97" t="s">
        <v>21</v>
      </c>
      <c r="RK10" s="97" t="s">
        <v>21</v>
      </c>
      <c r="RL10" s="97" t="s">
        <v>21</v>
      </c>
      <c r="RM10" s="97" t="s">
        <v>21</v>
      </c>
      <c r="RN10" s="97" t="s">
        <v>21</v>
      </c>
      <c r="RO10" s="97" t="s">
        <v>21</v>
      </c>
      <c r="RP10" s="97" t="s">
        <v>21</v>
      </c>
      <c r="RQ10" s="97" t="s">
        <v>21</v>
      </c>
      <c r="RR10" s="97" t="s">
        <v>21</v>
      </c>
      <c r="RS10" s="97" t="s">
        <v>21</v>
      </c>
      <c r="RT10" s="97" t="s">
        <v>21</v>
      </c>
      <c r="RU10" s="97" t="s">
        <v>21</v>
      </c>
      <c r="RV10" s="97" t="s">
        <v>21</v>
      </c>
      <c r="RW10" s="97" t="s">
        <v>21</v>
      </c>
      <c r="RX10" s="97" t="s">
        <v>21</v>
      </c>
      <c r="RY10" s="97" t="s">
        <v>21</v>
      </c>
      <c r="RZ10" s="97" t="s">
        <v>21</v>
      </c>
      <c r="SA10" s="97" t="s">
        <v>21</v>
      </c>
      <c r="SB10" s="97" t="s">
        <v>21</v>
      </c>
      <c r="SC10" s="97" t="s">
        <v>21</v>
      </c>
      <c r="SD10" s="97" t="s">
        <v>21</v>
      </c>
      <c r="SE10" s="97" t="s">
        <v>21</v>
      </c>
      <c r="SF10" s="97" t="s">
        <v>21</v>
      </c>
      <c r="SG10" s="97" t="s">
        <v>21</v>
      </c>
      <c r="SH10" s="97" t="s">
        <v>21</v>
      </c>
      <c r="SI10" s="97" t="s">
        <v>21</v>
      </c>
      <c r="SJ10" s="97" t="s">
        <v>21</v>
      </c>
      <c r="SK10" s="97" t="s">
        <v>21</v>
      </c>
      <c r="SL10" s="97" t="s">
        <v>21</v>
      </c>
      <c r="SM10" s="97" t="s">
        <v>21</v>
      </c>
      <c r="SN10" s="97" t="s">
        <v>21</v>
      </c>
      <c r="SO10" s="97" t="s">
        <v>21</v>
      </c>
      <c r="SP10" s="97" t="s">
        <v>21</v>
      </c>
      <c r="SQ10" s="97" t="s">
        <v>21</v>
      </c>
      <c r="SR10" s="97" t="s">
        <v>21</v>
      </c>
      <c r="SS10" s="97" t="s">
        <v>21</v>
      </c>
      <c r="ST10" s="97" t="s">
        <v>21</v>
      </c>
      <c r="SU10" s="97" t="s">
        <v>21</v>
      </c>
      <c r="SV10" s="97" t="s">
        <v>21</v>
      </c>
      <c r="SW10" s="97" t="s">
        <v>21</v>
      </c>
      <c r="SX10" s="97" t="s">
        <v>21</v>
      </c>
      <c r="SY10" s="97" t="s">
        <v>21</v>
      </c>
      <c r="SZ10" s="97" t="s">
        <v>21</v>
      </c>
      <c r="TA10" s="97" t="s">
        <v>21</v>
      </c>
      <c r="TB10" s="97" t="s">
        <v>21</v>
      </c>
      <c r="TC10" s="97" t="s">
        <v>21</v>
      </c>
      <c r="TD10" s="97" t="s">
        <v>21</v>
      </c>
      <c r="TE10" s="97" t="s">
        <v>21</v>
      </c>
      <c r="TF10" s="97" t="s">
        <v>21</v>
      </c>
      <c r="TG10" s="97" t="s">
        <v>21</v>
      </c>
      <c r="TH10" s="97" t="s">
        <v>21</v>
      </c>
      <c r="TI10" s="97" t="s">
        <v>21</v>
      </c>
      <c r="TJ10" s="97" t="s">
        <v>21</v>
      </c>
      <c r="TK10" s="97" t="s">
        <v>21</v>
      </c>
      <c r="TL10" s="97" t="s">
        <v>21</v>
      </c>
      <c r="TM10" s="97" t="s">
        <v>21</v>
      </c>
      <c r="TN10" s="97" t="s">
        <v>21</v>
      </c>
      <c r="TO10" s="97" t="s">
        <v>21</v>
      </c>
      <c r="TP10" s="97" t="s">
        <v>21</v>
      </c>
      <c r="TQ10" s="97" t="s">
        <v>21</v>
      </c>
      <c r="TR10" s="97" t="s">
        <v>21</v>
      </c>
      <c r="TS10" s="97" t="s">
        <v>21</v>
      </c>
      <c r="TT10" s="97" t="s">
        <v>21</v>
      </c>
      <c r="TU10" s="97" t="s">
        <v>21</v>
      </c>
      <c r="TV10" s="97" t="s">
        <v>21</v>
      </c>
      <c r="TW10" s="97" t="s">
        <v>21</v>
      </c>
      <c r="TX10" s="97" t="s">
        <v>21</v>
      </c>
      <c r="TY10" s="97" t="s">
        <v>21</v>
      </c>
      <c r="TZ10" s="97" t="s">
        <v>21</v>
      </c>
      <c r="UA10" s="97" t="s">
        <v>21</v>
      </c>
      <c r="UB10" s="97" t="s">
        <v>21</v>
      </c>
      <c r="UC10" s="97" t="s">
        <v>21</v>
      </c>
      <c r="UD10" s="97" t="s">
        <v>21</v>
      </c>
      <c r="UE10" s="97" t="s">
        <v>21</v>
      </c>
      <c r="UF10" s="97" t="s">
        <v>21</v>
      </c>
      <c r="UG10" s="97" t="s">
        <v>21</v>
      </c>
      <c r="UH10" s="97" t="s">
        <v>21</v>
      </c>
      <c r="UI10" s="97" t="s">
        <v>21</v>
      </c>
      <c r="UJ10" s="97" t="s">
        <v>21</v>
      </c>
      <c r="UK10" s="97" t="s">
        <v>21</v>
      </c>
      <c r="UL10" s="97" t="s">
        <v>21</v>
      </c>
      <c r="UM10" s="97" t="s">
        <v>21</v>
      </c>
      <c r="UN10" s="97" t="s">
        <v>21</v>
      </c>
      <c r="UO10" s="97" t="s">
        <v>21</v>
      </c>
      <c r="UP10" s="97" t="s">
        <v>21</v>
      </c>
      <c r="UQ10" s="97" t="s">
        <v>21</v>
      </c>
      <c r="UR10" s="97" t="s">
        <v>21</v>
      </c>
      <c r="US10" s="97" t="s">
        <v>21</v>
      </c>
      <c r="UT10" s="97" t="s">
        <v>21</v>
      </c>
      <c r="UU10" s="97" t="s">
        <v>21</v>
      </c>
      <c r="UV10" s="97" t="s">
        <v>21</v>
      </c>
      <c r="UW10" s="97" t="s">
        <v>21</v>
      </c>
      <c r="UX10" s="97" t="s">
        <v>21</v>
      </c>
      <c r="UY10" s="97" t="s">
        <v>21</v>
      </c>
      <c r="UZ10" s="97" t="s">
        <v>21</v>
      </c>
      <c r="VA10" s="97" t="s">
        <v>21</v>
      </c>
      <c r="VB10" s="97" t="s">
        <v>21</v>
      </c>
      <c r="VC10" s="97" t="s">
        <v>21</v>
      </c>
      <c r="VD10" s="97" t="s">
        <v>21</v>
      </c>
      <c r="VE10" s="97" t="s">
        <v>21</v>
      </c>
      <c r="VF10" s="97" t="s">
        <v>21</v>
      </c>
      <c r="VG10" s="97" t="s">
        <v>21</v>
      </c>
      <c r="VH10" s="97" t="s">
        <v>21</v>
      </c>
      <c r="VI10" s="97" t="s">
        <v>21</v>
      </c>
      <c r="VJ10" s="97" t="s">
        <v>21</v>
      </c>
      <c r="VK10" s="97" t="s">
        <v>21</v>
      </c>
      <c r="VL10" s="97" t="s">
        <v>21</v>
      </c>
      <c r="VM10" s="97" t="s">
        <v>21</v>
      </c>
      <c r="VN10" s="97" t="s">
        <v>21</v>
      </c>
      <c r="VO10" s="97" t="s">
        <v>21</v>
      </c>
      <c r="VP10" s="97" t="s">
        <v>21</v>
      </c>
      <c r="VQ10" s="97" t="s">
        <v>21</v>
      </c>
      <c r="VR10" s="97" t="s">
        <v>21</v>
      </c>
      <c r="VS10" s="97" t="s">
        <v>21</v>
      </c>
      <c r="VT10" s="97" t="s">
        <v>21</v>
      </c>
      <c r="VU10" s="97" t="s">
        <v>21</v>
      </c>
      <c r="VV10" s="97" t="s">
        <v>21</v>
      </c>
      <c r="VW10" s="97" t="s">
        <v>21</v>
      </c>
      <c r="VX10" s="97" t="s">
        <v>21</v>
      </c>
      <c r="VY10" s="97" t="s">
        <v>21</v>
      </c>
      <c r="VZ10" s="97" t="s">
        <v>21</v>
      </c>
      <c r="WA10" s="97" t="s">
        <v>21</v>
      </c>
      <c r="WB10" s="97" t="s">
        <v>21</v>
      </c>
      <c r="WC10" s="97" t="s">
        <v>21</v>
      </c>
      <c r="WD10" s="97" t="s">
        <v>21</v>
      </c>
      <c r="WE10" s="97" t="s">
        <v>21</v>
      </c>
      <c r="WF10" s="97" t="s">
        <v>21</v>
      </c>
      <c r="WG10" s="97" t="s">
        <v>21</v>
      </c>
      <c r="WH10" s="97" t="s">
        <v>21</v>
      </c>
      <c r="WI10" s="97" t="s">
        <v>21</v>
      </c>
      <c r="WJ10" s="97" t="s">
        <v>21</v>
      </c>
      <c r="WK10" s="97" t="s">
        <v>21</v>
      </c>
      <c r="WL10" s="97" t="s">
        <v>21</v>
      </c>
      <c r="WM10" s="97" t="s">
        <v>21</v>
      </c>
      <c r="WN10" s="97" t="s">
        <v>21</v>
      </c>
      <c r="WO10" s="97" t="s">
        <v>21</v>
      </c>
      <c r="WP10" s="97" t="s">
        <v>21</v>
      </c>
      <c r="WQ10" s="97" t="s">
        <v>21</v>
      </c>
      <c r="WR10" s="97" t="s">
        <v>21</v>
      </c>
      <c r="WS10" s="97" t="s">
        <v>21</v>
      </c>
      <c r="WT10" s="97" t="s">
        <v>21</v>
      </c>
      <c r="WU10" s="97" t="s">
        <v>21</v>
      </c>
      <c r="WV10" s="97" t="s">
        <v>21</v>
      </c>
      <c r="WW10" s="97" t="s">
        <v>21</v>
      </c>
      <c r="WX10" s="97" t="s">
        <v>21</v>
      </c>
      <c r="WY10" s="97" t="s">
        <v>21</v>
      </c>
      <c r="WZ10" s="97" t="s">
        <v>21</v>
      </c>
      <c r="XA10" s="97" t="s">
        <v>21</v>
      </c>
      <c r="XB10" s="97" t="s">
        <v>21</v>
      </c>
      <c r="XC10" s="97" t="s">
        <v>21</v>
      </c>
      <c r="XD10" s="97" t="s">
        <v>21</v>
      </c>
      <c r="XE10" s="97" t="s">
        <v>21</v>
      </c>
      <c r="XF10" s="97" t="s">
        <v>21</v>
      </c>
      <c r="XG10" s="97" t="s">
        <v>21</v>
      </c>
      <c r="XH10" s="97" t="s">
        <v>21</v>
      </c>
      <c r="XI10" s="97" t="s">
        <v>21</v>
      </c>
      <c r="XJ10" s="97" t="s">
        <v>21</v>
      </c>
      <c r="XK10" s="97" t="s">
        <v>21</v>
      </c>
      <c r="XL10" s="97" t="s">
        <v>21</v>
      </c>
      <c r="XM10" s="97" t="s">
        <v>21</v>
      </c>
      <c r="XN10" s="97" t="s">
        <v>21</v>
      </c>
      <c r="XO10" s="97" t="s">
        <v>21</v>
      </c>
      <c r="XP10" s="97" t="s">
        <v>21</v>
      </c>
      <c r="XQ10" s="97" t="s">
        <v>21</v>
      </c>
      <c r="XR10" s="97" t="s">
        <v>21</v>
      </c>
      <c r="XS10" s="97" t="s">
        <v>21</v>
      </c>
      <c r="XT10" s="97" t="s">
        <v>21</v>
      </c>
      <c r="XU10" s="97" t="s">
        <v>21</v>
      </c>
      <c r="XV10" s="97" t="s">
        <v>21</v>
      </c>
      <c r="XW10" s="97" t="s">
        <v>21</v>
      </c>
      <c r="XX10" s="97" t="s">
        <v>21</v>
      </c>
      <c r="XY10" s="97" t="s">
        <v>21</v>
      </c>
      <c r="XZ10" s="97" t="s">
        <v>21</v>
      </c>
      <c r="YA10" s="97" t="s">
        <v>21</v>
      </c>
      <c r="YB10" s="97" t="s">
        <v>21</v>
      </c>
      <c r="YC10" s="97" t="s">
        <v>21</v>
      </c>
      <c r="YD10" s="97" t="s">
        <v>21</v>
      </c>
      <c r="YE10" s="97" t="s">
        <v>21</v>
      </c>
      <c r="YF10" s="97" t="s">
        <v>21</v>
      </c>
      <c r="YG10" s="97" t="s">
        <v>21</v>
      </c>
      <c r="YH10" s="97" t="s">
        <v>21</v>
      </c>
      <c r="YI10" s="97" t="s">
        <v>21</v>
      </c>
      <c r="YJ10" s="97" t="s">
        <v>21</v>
      </c>
      <c r="YK10" s="97" t="s">
        <v>21</v>
      </c>
      <c r="YL10" s="97" t="s">
        <v>21</v>
      </c>
      <c r="YM10" s="97" t="s">
        <v>21</v>
      </c>
      <c r="YN10" s="97" t="s">
        <v>21</v>
      </c>
      <c r="YO10" s="97" t="s">
        <v>21</v>
      </c>
      <c r="YP10" s="97" t="s">
        <v>21</v>
      </c>
      <c r="YQ10" s="97" t="s">
        <v>21</v>
      </c>
      <c r="YR10" s="97" t="s">
        <v>21</v>
      </c>
      <c r="YS10" s="97" t="s">
        <v>21</v>
      </c>
      <c r="YT10" s="97" t="s">
        <v>21</v>
      </c>
      <c r="YU10" s="97" t="s">
        <v>21</v>
      </c>
      <c r="YV10" s="97" t="s">
        <v>21</v>
      </c>
      <c r="YW10" s="97" t="s">
        <v>21</v>
      </c>
      <c r="YX10" s="97" t="s">
        <v>21</v>
      </c>
      <c r="YY10" s="97" t="s">
        <v>21</v>
      </c>
      <c r="YZ10" s="97" t="s">
        <v>21</v>
      </c>
      <c r="ZA10" s="97" t="s">
        <v>21</v>
      </c>
      <c r="ZB10" s="97" t="s">
        <v>21</v>
      </c>
      <c r="ZC10" s="97" t="s">
        <v>21</v>
      </c>
      <c r="ZD10" s="97" t="s">
        <v>21</v>
      </c>
      <c r="ZE10" s="97" t="s">
        <v>21</v>
      </c>
      <c r="ZF10" s="97" t="s">
        <v>21</v>
      </c>
      <c r="ZG10" s="97" t="s">
        <v>21</v>
      </c>
      <c r="ZH10" s="97" t="s">
        <v>21</v>
      </c>
      <c r="ZI10" s="97" t="s">
        <v>21</v>
      </c>
      <c r="ZJ10" s="97" t="s">
        <v>21</v>
      </c>
      <c r="ZK10" s="97" t="s">
        <v>21</v>
      </c>
      <c r="ZL10" s="97" t="s">
        <v>21</v>
      </c>
      <c r="ZM10" s="97" t="s">
        <v>21</v>
      </c>
      <c r="ZN10" s="97" t="s">
        <v>21</v>
      </c>
      <c r="ZO10" s="97" t="s">
        <v>21</v>
      </c>
      <c r="ZP10" s="97" t="s">
        <v>21</v>
      </c>
      <c r="ZQ10" s="97" t="s">
        <v>21</v>
      </c>
      <c r="ZR10" s="97" t="s">
        <v>21</v>
      </c>
      <c r="ZS10" s="97" t="s">
        <v>21</v>
      </c>
      <c r="ZT10" s="97" t="s">
        <v>21</v>
      </c>
      <c r="ZU10" s="97" t="s">
        <v>21</v>
      </c>
      <c r="ZV10" s="97" t="s">
        <v>21</v>
      </c>
      <c r="ZW10" s="97" t="s">
        <v>21</v>
      </c>
      <c r="ZX10" s="97" t="s">
        <v>21</v>
      </c>
      <c r="ZY10" s="97" t="s">
        <v>21</v>
      </c>
      <c r="ZZ10" s="97" t="s">
        <v>21</v>
      </c>
      <c r="AAA10" s="97" t="s">
        <v>21</v>
      </c>
      <c r="AAB10" s="97" t="s">
        <v>21</v>
      </c>
      <c r="AAC10" s="97" t="s">
        <v>21</v>
      </c>
      <c r="AAD10" s="97" t="s">
        <v>21</v>
      </c>
      <c r="AAE10" s="97" t="s">
        <v>21</v>
      </c>
      <c r="AAF10" s="97" t="s">
        <v>21</v>
      </c>
      <c r="AAG10" s="97" t="s">
        <v>21</v>
      </c>
      <c r="AAH10" s="97" t="s">
        <v>21</v>
      </c>
      <c r="AAI10" s="97" t="s">
        <v>21</v>
      </c>
      <c r="AAJ10" s="97" t="s">
        <v>21</v>
      </c>
      <c r="AAK10" s="97" t="s">
        <v>21</v>
      </c>
      <c r="AAL10" s="97" t="s">
        <v>21</v>
      </c>
      <c r="AAM10" s="97" t="s">
        <v>21</v>
      </c>
      <c r="AAN10" s="97" t="s">
        <v>21</v>
      </c>
      <c r="AAO10" s="97" t="s">
        <v>21</v>
      </c>
      <c r="AAP10" s="97" t="s">
        <v>21</v>
      </c>
      <c r="AAQ10" s="97" t="s">
        <v>21</v>
      </c>
      <c r="AAR10" s="97" t="s">
        <v>21</v>
      </c>
      <c r="AAS10" s="97" t="s">
        <v>21</v>
      </c>
      <c r="AAT10" s="97" t="s">
        <v>21</v>
      </c>
      <c r="AAU10" s="97" t="s">
        <v>21</v>
      </c>
      <c r="AAV10" s="97" t="s">
        <v>21</v>
      </c>
      <c r="AAW10" s="97" t="s">
        <v>21</v>
      </c>
      <c r="AAX10" s="97" t="s">
        <v>21</v>
      </c>
      <c r="AAY10" s="97" t="s">
        <v>21</v>
      </c>
      <c r="AAZ10" s="97" t="s">
        <v>21</v>
      </c>
      <c r="ABA10" s="97" t="s">
        <v>21</v>
      </c>
      <c r="ABB10" s="97" t="s">
        <v>21</v>
      </c>
      <c r="ABC10" s="97" t="s">
        <v>21</v>
      </c>
      <c r="ABD10" s="97" t="s">
        <v>21</v>
      </c>
      <c r="ABE10" s="97" t="s">
        <v>21</v>
      </c>
      <c r="ABF10" s="97" t="s">
        <v>21</v>
      </c>
      <c r="ABG10" s="97" t="s">
        <v>21</v>
      </c>
      <c r="ABH10" s="97" t="s">
        <v>21</v>
      </c>
      <c r="ABI10" s="97" t="s">
        <v>21</v>
      </c>
      <c r="ABJ10" s="97" t="s">
        <v>21</v>
      </c>
      <c r="ABK10" s="97" t="s">
        <v>21</v>
      </c>
      <c r="ABL10" s="97" t="s">
        <v>21</v>
      </c>
      <c r="ABM10" s="97" t="s">
        <v>21</v>
      </c>
      <c r="ABN10" s="97" t="s">
        <v>21</v>
      </c>
      <c r="ABO10" s="97" t="s">
        <v>21</v>
      </c>
      <c r="ABP10" s="97" t="s">
        <v>21</v>
      </c>
      <c r="ABQ10" s="97" t="s">
        <v>21</v>
      </c>
      <c r="ABR10" s="97" t="s">
        <v>21</v>
      </c>
      <c r="ABS10" s="97" t="s">
        <v>21</v>
      </c>
      <c r="ABT10" s="97" t="s">
        <v>21</v>
      </c>
      <c r="ABU10" s="97" t="s">
        <v>21</v>
      </c>
      <c r="ABV10" s="97" t="s">
        <v>21</v>
      </c>
      <c r="ABW10" s="97" t="s">
        <v>21</v>
      </c>
      <c r="ABX10" s="97" t="s">
        <v>21</v>
      </c>
      <c r="ABY10" s="97" t="s">
        <v>21</v>
      </c>
      <c r="ABZ10" s="97" t="s">
        <v>21</v>
      </c>
      <c r="ACA10" s="97" t="s">
        <v>21</v>
      </c>
      <c r="ACB10" s="97" t="s">
        <v>21</v>
      </c>
      <c r="ACC10" s="97" t="s">
        <v>21</v>
      </c>
      <c r="ACD10" s="97" t="s">
        <v>21</v>
      </c>
      <c r="ACE10" s="97" t="s">
        <v>21</v>
      </c>
      <c r="ACF10" s="97" t="s">
        <v>21</v>
      </c>
      <c r="ACG10" s="97" t="s">
        <v>21</v>
      </c>
      <c r="ACH10" s="97" t="s">
        <v>21</v>
      </c>
      <c r="ACI10" s="97" t="s">
        <v>21</v>
      </c>
      <c r="ACJ10" s="97" t="s">
        <v>21</v>
      </c>
      <c r="ACK10" s="97" t="s">
        <v>21</v>
      </c>
      <c r="ACL10" s="97" t="s">
        <v>21</v>
      </c>
      <c r="ACM10" s="97" t="s">
        <v>21</v>
      </c>
      <c r="ACN10" s="97" t="s">
        <v>21</v>
      </c>
      <c r="ACO10" s="97" t="s">
        <v>21</v>
      </c>
      <c r="ACP10" s="97" t="s">
        <v>21</v>
      </c>
      <c r="ACQ10" s="97" t="s">
        <v>21</v>
      </c>
      <c r="ACR10" s="97" t="s">
        <v>21</v>
      </c>
      <c r="ACS10" s="97" t="s">
        <v>21</v>
      </c>
      <c r="ACT10" s="97" t="s">
        <v>21</v>
      </c>
      <c r="ACU10" s="97" t="s">
        <v>21</v>
      </c>
      <c r="ACV10" s="97" t="s">
        <v>21</v>
      </c>
      <c r="ACW10" s="97" t="s">
        <v>21</v>
      </c>
      <c r="ACX10" s="97" t="s">
        <v>21</v>
      </c>
      <c r="ACY10" s="97" t="s">
        <v>21</v>
      </c>
      <c r="ACZ10" s="97" t="s">
        <v>21</v>
      </c>
      <c r="ADA10" s="97" t="s">
        <v>21</v>
      </c>
      <c r="ADB10" s="97" t="s">
        <v>21</v>
      </c>
      <c r="ADC10" s="97" t="s">
        <v>21</v>
      </c>
      <c r="ADD10" s="97" t="s">
        <v>21</v>
      </c>
      <c r="ADE10" s="97" t="s">
        <v>21</v>
      </c>
      <c r="ADF10" s="97" t="s">
        <v>21</v>
      </c>
      <c r="ADG10" s="97" t="s">
        <v>21</v>
      </c>
      <c r="ADH10" s="97" t="s">
        <v>21</v>
      </c>
      <c r="ADI10" s="97" t="s">
        <v>21</v>
      </c>
      <c r="ADJ10" s="97" t="s">
        <v>21</v>
      </c>
      <c r="ADK10" s="97" t="s">
        <v>21</v>
      </c>
      <c r="ADL10" s="97" t="s">
        <v>21</v>
      </c>
      <c r="ADM10" s="97" t="s">
        <v>21</v>
      </c>
      <c r="ADN10" s="97" t="s">
        <v>21</v>
      </c>
      <c r="ADO10" s="97" t="s">
        <v>21</v>
      </c>
      <c r="ADP10" s="97" t="s">
        <v>21</v>
      </c>
      <c r="ADQ10" s="97" t="s">
        <v>21</v>
      </c>
      <c r="ADR10" s="97" t="s">
        <v>21</v>
      </c>
      <c r="ADS10" s="97" t="s">
        <v>21</v>
      </c>
      <c r="ADT10" s="97" t="s">
        <v>21</v>
      </c>
      <c r="ADU10" s="97" t="s">
        <v>21</v>
      </c>
      <c r="ADV10" s="97" t="s">
        <v>21</v>
      </c>
      <c r="ADW10" s="97" t="s">
        <v>21</v>
      </c>
      <c r="ADX10" s="97" t="s">
        <v>21</v>
      </c>
      <c r="ADY10" s="97" t="s">
        <v>21</v>
      </c>
      <c r="ADZ10" s="97" t="s">
        <v>21</v>
      </c>
      <c r="AEA10" s="97" t="s">
        <v>21</v>
      </c>
      <c r="AEB10" s="97" t="s">
        <v>21</v>
      </c>
      <c r="AEC10" s="97" t="s">
        <v>21</v>
      </c>
      <c r="AED10" s="97" t="s">
        <v>21</v>
      </c>
      <c r="AEE10" s="97" t="s">
        <v>21</v>
      </c>
      <c r="AEF10" s="97" t="s">
        <v>21</v>
      </c>
      <c r="AEG10" s="97" t="s">
        <v>21</v>
      </c>
      <c r="AEH10" s="97" t="s">
        <v>21</v>
      </c>
      <c r="AEI10" s="97" t="s">
        <v>21</v>
      </c>
      <c r="AEJ10" s="97" t="s">
        <v>21</v>
      </c>
      <c r="AEK10" s="97" t="s">
        <v>21</v>
      </c>
      <c r="AEL10" s="97" t="s">
        <v>21</v>
      </c>
      <c r="AEM10" s="97" t="s">
        <v>21</v>
      </c>
      <c r="AEN10" s="97" t="s">
        <v>21</v>
      </c>
      <c r="AEO10" s="97" t="s">
        <v>21</v>
      </c>
      <c r="AEP10" s="97" t="s">
        <v>21</v>
      </c>
      <c r="AEQ10" s="97" t="s">
        <v>21</v>
      </c>
      <c r="AER10" s="97" t="s">
        <v>21</v>
      </c>
      <c r="AES10" s="97" t="s">
        <v>21</v>
      </c>
      <c r="AET10" s="97" t="s">
        <v>21</v>
      </c>
      <c r="AEU10" s="97" t="s">
        <v>21</v>
      </c>
      <c r="AEV10" s="97" t="s">
        <v>21</v>
      </c>
      <c r="AEW10" s="97" t="s">
        <v>21</v>
      </c>
      <c r="AEX10" s="97" t="s">
        <v>21</v>
      </c>
      <c r="AEY10" s="97" t="s">
        <v>21</v>
      </c>
      <c r="AEZ10" s="97" t="s">
        <v>21</v>
      </c>
      <c r="AFA10" s="97" t="s">
        <v>21</v>
      </c>
      <c r="AFB10" s="97" t="s">
        <v>21</v>
      </c>
      <c r="AFC10" s="97" t="s">
        <v>21</v>
      </c>
      <c r="AFD10" s="97" t="s">
        <v>21</v>
      </c>
      <c r="AFE10" s="97" t="s">
        <v>21</v>
      </c>
      <c r="AFF10" s="97" t="s">
        <v>21</v>
      </c>
      <c r="AFG10" s="97" t="s">
        <v>21</v>
      </c>
      <c r="AFH10" s="97" t="s">
        <v>21</v>
      </c>
      <c r="AFI10" s="97" t="s">
        <v>21</v>
      </c>
      <c r="AFJ10" s="97" t="s">
        <v>21</v>
      </c>
      <c r="AFK10" s="97" t="s">
        <v>21</v>
      </c>
      <c r="AFL10" s="97" t="s">
        <v>21</v>
      </c>
      <c r="AFM10" s="97" t="s">
        <v>21</v>
      </c>
      <c r="AFN10" s="97" t="s">
        <v>21</v>
      </c>
      <c r="AFO10" s="97" t="s">
        <v>21</v>
      </c>
      <c r="AFP10" s="97" t="s">
        <v>21</v>
      </c>
      <c r="AFQ10" s="97" t="s">
        <v>21</v>
      </c>
      <c r="AFR10" s="97" t="s">
        <v>21</v>
      </c>
      <c r="AFS10" s="97" t="s">
        <v>21</v>
      </c>
      <c r="AFT10" s="97" t="s">
        <v>21</v>
      </c>
      <c r="AFU10" s="97" t="s">
        <v>21</v>
      </c>
      <c r="AFV10" s="97" t="s">
        <v>21</v>
      </c>
      <c r="AFW10" s="97" t="s">
        <v>21</v>
      </c>
      <c r="AFX10" s="97" t="s">
        <v>21</v>
      </c>
      <c r="AFY10" s="97" t="s">
        <v>21</v>
      </c>
      <c r="AFZ10" s="97" t="s">
        <v>21</v>
      </c>
      <c r="AGA10" s="97" t="s">
        <v>21</v>
      </c>
      <c r="AGB10" s="97" t="s">
        <v>21</v>
      </c>
      <c r="AGC10" s="97" t="s">
        <v>21</v>
      </c>
      <c r="AGD10" s="97" t="s">
        <v>21</v>
      </c>
      <c r="AGE10" s="97" t="s">
        <v>21</v>
      </c>
      <c r="AGF10" s="97" t="s">
        <v>21</v>
      </c>
      <c r="AGG10" s="97" t="s">
        <v>21</v>
      </c>
      <c r="AGH10" s="97" t="s">
        <v>21</v>
      </c>
      <c r="AGI10" s="97" t="s">
        <v>21</v>
      </c>
      <c r="AGJ10" s="97" t="s">
        <v>21</v>
      </c>
      <c r="AGK10" s="97" t="s">
        <v>21</v>
      </c>
      <c r="AGL10" s="97" t="s">
        <v>21</v>
      </c>
      <c r="AGM10" s="97" t="s">
        <v>21</v>
      </c>
      <c r="AGN10" s="97" t="s">
        <v>21</v>
      </c>
      <c r="AGO10" s="97" t="s">
        <v>21</v>
      </c>
      <c r="AGP10" s="97" t="s">
        <v>21</v>
      </c>
      <c r="AGQ10" s="97" t="s">
        <v>21</v>
      </c>
      <c r="AGR10" s="97" t="s">
        <v>21</v>
      </c>
      <c r="AGS10" s="97" t="s">
        <v>21</v>
      </c>
      <c r="AGT10" s="97" t="s">
        <v>21</v>
      </c>
      <c r="AGU10" s="97" t="s">
        <v>21</v>
      </c>
      <c r="AGV10" s="97" t="s">
        <v>21</v>
      </c>
      <c r="AGW10" s="97" t="s">
        <v>21</v>
      </c>
      <c r="AGX10" s="97" t="s">
        <v>21</v>
      </c>
      <c r="AGY10" s="97" t="s">
        <v>21</v>
      </c>
      <c r="AGZ10" s="97" t="s">
        <v>21</v>
      </c>
      <c r="AHA10" s="97" t="s">
        <v>21</v>
      </c>
      <c r="AHB10" s="97" t="s">
        <v>21</v>
      </c>
      <c r="AHC10" s="97" t="s">
        <v>21</v>
      </c>
      <c r="AHD10" s="97" t="s">
        <v>21</v>
      </c>
      <c r="AHE10" s="97" t="s">
        <v>21</v>
      </c>
      <c r="AHF10" s="97" t="s">
        <v>21</v>
      </c>
      <c r="AHG10" s="97" t="s">
        <v>21</v>
      </c>
      <c r="AHH10" s="97" t="s">
        <v>21</v>
      </c>
      <c r="AHI10" s="97" t="s">
        <v>21</v>
      </c>
      <c r="AHJ10" s="97" t="s">
        <v>21</v>
      </c>
      <c r="AHK10" s="97" t="s">
        <v>21</v>
      </c>
      <c r="AHL10" s="97" t="s">
        <v>21</v>
      </c>
      <c r="AHM10" s="97" t="s">
        <v>21</v>
      </c>
      <c r="AHN10" s="97" t="s">
        <v>21</v>
      </c>
      <c r="AHO10" s="97" t="s">
        <v>21</v>
      </c>
      <c r="AHP10" s="97" t="s">
        <v>21</v>
      </c>
      <c r="AHQ10" s="97" t="s">
        <v>21</v>
      </c>
      <c r="AHR10" s="97" t="s">
        <v>21</v>
      </c>
      <c r="AHS10" s="97" t="s">
        <v>21</v>
      </c>
      <c r="AHT10" s="97" t="s">
        <v>21</v>
      </c>
      <c r="AHU10" s="97" t="s">
        <v>21</v>
      </c>
      <c r="AHV10" s="97" t="s">
        <v>21</v>
      </c>
      <c r="AHW10" s="97" t="s">
        <v>21</v>
      </c>
      <c r="AHX10" s="97" t="s">
        <v>21</v>
      </c>
      <c r="AHY10" s="97" t="s">
        <v>21</v>
      </c>
      <c r="AHZ10" s="97" t="s">
        <v>21</v>
      </c>
      <c r="AIA10" s="97" t="s">
        <v>21</v>
      </c>
      <c r="AIB10" s="97" t="s">
        <v>21</v>
      </c>
      <c r="AIC10" s="97" t="s">
        <v>21</v>
      </c>
      <c r="AID10" s="97" t="s">
        <v>21</v>
      </c>
      <c r="AIE10" s="97" t="s">
        <v>21</v>
      </c>
      <c r="AIF10" s="97" t="s">
        <v>21</v>
      </c>
      <c r="AIG10" s="97" t="s">
        <v>21</v>
      </c>
      <c r="AIH10" s="97" t="s">
        <v>21</v>
      </c>
      <c r="AII10" s="97" t="s">
        <v>21</v>
      </c>
      <c r="AIJ10" s="97" t="s">
        <v>21</v>
      </c>
      <c r="AIK10" s="97" t="s">
        <v>21</v>
      </c>
      <c r="AIL10" s="97" t="s">
        <v>21</v>
      </c>
      <c r="AIM10" s="97" t="s">
        <v>21</v>
      </c>
      <c r="AIN10" s="97" t="s">
        <v>21</v>
      </c>
      <c r="AIO10" s="97" t="s">
        <v>21</v>
      </c>
      <c r="AIP10" s="97" t="s">
        <v>21</v>
      </c>
      <c r="AIQ10" s="97" t="s">
        <v>21</v>
      </c>
      <c r="AIR10" s="97" t="s">
        <v>21</v>
      </c>
      <c r="AIS10" s="97" t="s">
        <v>21</v>
      </c>
      <c r="AIT10" s="97" t="s">
        <v>21</v>
      </c>
      <c r="AIU10" s="97" t="s">
        <v>21</v>
      </c>
      <c r="AIV10" s="97" t="s">
        <v>21</v>
      </c>
      <c r="AIW10" s="97" t="s">
        <v>21</v>
      </c>
      <c r="AIX10" s="97" t="s">
        <v>21</v>
      </c>
      <c r="AIY10" s="97" t="s">
        <v>21</v>
      </c>
      <c r="AIZ10" s="97" t="s">
        <v>21</v>
      </c>
      <c r="AJA10" s="97" t="s">
        <v>21</v>
      </c>
      <c r="AJB10" s="97" t="s">
        <v>21</v>
      </c>
      <c r="AJC10" s="97" t="s">
        <v>21</v>
      </c>
      <c r="AJD10" s="97" t="s">
        <v>21</v>
      </c>
      <c r="AJE10" s="97" t="s">
        <v>21</v>
      </c>
      <c r="AJF10" s="97" t="s">
        <v>21</v>
      </c>
      <c r="AJG10" s="97" t="s">
        <v>21</v>
      </c>
      <c r="AJH10" s="97" t="s">
        <v>21</v>
      </c>
      <c r="AJI10" s="97" t="s">
        <v>21</v>
      </c>
      <c r="AJJ10" s="97" t="s">
        <v>21</v>
      </c>
      <c r="AJK10" s="97" t="s">
        <v>21</v>
      </c>
      <c r="AJL10" s="97" t="s">
        <v>21</v>
      </c>
      <c r="AJM10" s="97" t="s">
        <v>21</v>
      </c>
      <c r="AJN10" s="97" t="s">
        <v>21</v>
      </c>
      <c r="AJO10" s="97" t="s">
        <v>21</v>
      </c>
      <c r="AJP10" s="97" t="s">
        <v>21</v>
      </c>
      <c r="AJQ10" s="97" t="s">
        <v>21</v>
      </c>
      <c r="AJR10" s="97" t="s">
        <v>21</v>
      </c>
      <c r="AJS10" s="97" t="s">
        <v>21</v>
      </c>
      <c r="AJT10" s="97" t="s">
        <v>21</v>
      </c>
      <c r="AJU10" s="97" t="s">
        <v>21</v>
      </c>
      <c r="AJV10" s="97" t="s">
        <v>21</v>
      </c>
      <c r="AJW10" s="97" t="s">
        <v>21</v>
      </c>
      <c r="AJX10" s="97" t="s">
        <v>21</v>
      </c>
      <c r="AJY10" s="97" t="s">
        <v>21</v>
      </c>
      <c r="AJZ10" s="97" t="s">
        <v>21</v>
      </c>
      <c r="AKA10" s="97" t="s">
        <v>21</v>
      </c>
      <c r="AKB10" s="97" t="s">
        <v>21</v>
      </c>
      <c r="AKC10" s="97" t="s">
        <v>21</v>
      </c>
      <c r="AKD10" s="97" t="s">
        <v>21</v>
      </c>
      <c r="AKE10" s="97" t="s">
        <v>21</v>
      </c>
      <c r="AKF10" s="97" t="s">
        <v>21</v>
      </c>
      <c r="AKG10" s="97" t="s">
        <v>21</v>
      </c>
      <c r="AKH10" s="97" t="s">
        <v>21</v>
      </c>
      <c r="AKI10" s="97" t="s">
        <v>21</v>
      </c>
      <c r="AKJ10" s="97" t="s">
        <v>21</v>
      </c>
      <c r="AKK10" s="97" t="s">
        <v>21</v>
      </c>
      <c r="AKL10" s="97" t="s">
        <v>21</v>
      </c>
      <c r="AKM10" s="97" t="s">
        <v>21</v>
      </c>
      <c r="AKN10" s="97" t="s">
        <v>21</v>
      </c>
      <c r="AKO10" s="97" t="s">
        <v>21</v>
      </c>
      <c r="AKP10" s="97" t="s">
        <v>21</v>
      </c>
      <c r="AKQ10" s="97" t="s">
        <v>21</v>
      </c>
      <c r="AKR10" s="97" t="s">
        <v>21</v>
      </c>
      <c r="AKS10" s="97" t="s">
        <v>21</v>
      </c>
      <c r="AKT10" s="97" t="s">
        <v>21</v>
      </c>
      <c r="AKU10" s="97" t="s">
        <v>21</v>
      </c>
      <c r="AKV10" s="97" t="s">
        <v>21</v>
      </c>
      <c r="AKW10" s="97" t="s">
        <v>21</v>
      </c>
      <c r="AKX10" s="97" t="s">
        <v>21</v>
      </c>
      <c r="AKY10" s="97" t="s">
        <v>21</v>
      </c>
      <c r="AKZ10" s="97" t="s">
        <v>21</v>
      </c>
      <c r="ALA10" s="97" t="s">
        <v>21</v>
      </c>
      <c r="ALB10" s="97" t="s">
        <v>21</v>
      </c>
      <c r="ALC10" s="97" t="s">
        <v>21</v>
      </c>
      <c r="ALD10" s="97" t="s">
        <v>21</v>
      </c>
      <c r="ALE10" s="97" t="s">
        <v>21</v>
      </c>
      <c r="ALF10" s="97" t="s">
        <v>21</v>
      </c>
      <c r="ALG10" s="97" t="s">
        <v>21</v>
      </c>
      <c r="ALH10" s="97" t="s">
        <v>21</v>
      </c>
      <c r="ALI10" s="97" t="s">
        <v>21</v>
      </c>
      <c r="ALJ10" s="97" t="s">
        <v>21</v>
      </c>
      <c r="ALK10" s="97" t="s">
        <v>21</v>
      </c>
      <c r="ALL10" s="97" t="s">
        <v>21</v>
      </c>
      <c r="ALM10" s="97" t="s">
        <v>21</v>
      </c>
      <c r="ALN10" s="97" t="s">
        <v>21</v>
      </c>
      <c r="ALO10" s="97" t="s">
        <v>21</v>
      </c>
      <c r="ALP10" s="97" t="s">
        <v>21</v>
      </c>
      <c r="ALQ10" s="97" t="s">
        <v>21</v>
      </c>
      <c r="ALR10" s="97" t="s">
        <v>21</v>
      </c>
      <c r="ALS10" s="97" t="s">
        <v>21</v>
      </c>
      <c r="ALT10" s="97" t="s">
        <v>21</v>
      </c>
      <c r="ALU10" s="97" t="s">
        <v>21</v>
      </c>
      <c r="ALV10" s="97" t="s">
        <v>21</v>
      </c>
      <c r="ALW10" s="97" t="s">
        <v>21</v>
      </c>
      <c r="ALX10" s="97" t="s">
        <v>21</v>
      </c>
      <c r="ALY10" s="97" t="s">
        <v>21</v>
      </c>
      <c r="ALZ10" s="97" t="s">
        <v>21</v>
      </c>
      <c r="AMA10" s="97" t="s">
        <v>21</v>
      </c>
      <c r="AMB10" s="97" t="s">
        <v>21</v>
      </c>
      <c r="AMC10" s="97" t="s">
        <v>21</v>
      </c>
      <c r="AMD10" s="97" t="s">
        <v>21</v>
      </c>
      <c r="AME10" s="97" t="s">
        <v>21</v>
      </c>
      <c r="AMF10" s="97" t="s">
        <v>21</v>
      </c>
      <c r="AMG10" s="97" t="s">
        <v>21</v>
      </c>
      <c r="AMH10" s="97" t="s">
        <v>21</v>
      </c>
      <c r="AMI10" s="97" t="s">
        <v>21</v>
      </c>
      <c r="AMJ10" s="97" t="s">
        <v>21</v>
      </c>
      <c r="AMK10" s="97" t="s">
        <v>21</v>
      </c>
      <c r="AML10" s="97" t="s">
        <v>21</v>
      </c>
      <c r="AMM10" s="97" t="s">
        <v>21</v>
      </c>
      <c r="AMN10" s="97" t="s">
        <v>21</v>
      </c>
      <c r="AMO10" s="97" t="s">
        <v>21</v>
      </c>
      <c r="AMP10" s="97" t="s">
        <v>21</v>
      </c>
      <c r="AMQ10" s="97" t="s">
        <v>21</v>
      </c>
      <c r="AMR10" s="97" t="s">
        <v>21</v>
      </c>
      <c r="AMS10" s="97" t="s">
        <v>21</v>
      </c>
      <c r="AMT10" s="97" t="s">
        <v>21</v>
      </c>
      <c r="AMU10" s="97" t="s">
        <v>21</v>
      </c>
      <c r="AMV10" s="97" t="s">
        <v>21</v>
      </c>
      <c r="AMW10" s="97" t="s">
        <v>21</v>
      </c>
      <c r="AMX10" s="97" t="s">
        <v>21</v>
      </c>
      <c r="AMY10" s="97" t="s">
        <v>21</v>
      </c>
      <c r="AMZ10" s="97" t="s">
        <v>21</v>
      </c>
      <c r="ANA10" s="97" t="s">
        <v>21</v>
      </c>
      <c r="ANB10" s="97" t="s">
        <v>21</v>
      </c>
      <c r="ANC10" s="97" t="s">
        <v>21</v>
      </c>
      <c r="AND10" s="97" t="s">
        <v>21</v>
      </c>
      <c r="ANE10" s="97" t="s">
        <v>21</v>
      </c>
      <c r="ANF10" s="97" t="s">
        <v>21</v>
      </c>
      <c r="ANG10" s="97" t="s">
        <v>21</v>
      </c>
      <c r="ANH10" s="97" t="s">
        <v>21</v>
      </c>
      <c r="ANI10" s="97" t="s">
        <v>21</v>
      </c>
      <c r="ANJ10" s="97" t="s">
        <v>21</v>
      </c>
      <c r="ANK10" s="97" t="s">
        <v>21</v>
      </c>
      <c r="ANL10" s="97" t="s">
        <v>21</v>
      </c>
      <c r="ANM10" s="97" t="s">
        <v>21</v>
      </c>
      <c r="ANN10" s="97" t="s">
        <v>21</v>
      </c>
      <c r="ANO10" s="97" t="s">
        <v>21</v>
      </c>
      <c r="ANP10" s="97" t="s">
        <v>21</v>
      </c>
      <c r="ANQ10" s="97" t="s">
        <v>21</v>
      </c>
      <c r="ANR10" s="97" t="s">
        <v>21</v>
      </c>
      <c r="ANS10" s="97" t="s">
        <v>21</v>
      </c>
      <c r="ANT10" s="97" t="s">
        <v>21</v>
      </c>
      <c r="ANU10" s="97" t="s">
        <v>21</v>
      </c>
      <c r="ANV10" s="97" t="s">
        <v>21</v>
      </c>
      <c r="ANW10" s="97" t="s">
        <v>21</v>
      </c>
      <c r="ANX10" s="97" t="s">
        <v>21</v>
      </c>
      <c r="ANY10" s="97" t="s">
        <v>21</v>
      </c>
      <c r="ANZ10" s="97" t="s">
        <v>21</v>
      </c>
      <c r="AOA10" s="97" t="s">
        <v>21</v>
      </c>
      <c r="AOB10" s="97" t="s">
        <v>21</v>
      </c>
      <c r="AOC10" s="97" t="s">
        <v>21</v>
      </c>
      <c r="AOD10" s="97" t="s">
        <v>21</v>
      </c>
      <c r="AOE10" s="97" t="s">
        <v>21</v>
      </c>
      <c r="AOF10" s="97" t="s">
        <v>21</v>
      </c>
      <c r="AOG10" s="97" t="s">
        <v>21</v>
      </c>
      <c r="AOH10" s="97" t="s">
        <v>21</v>
      </c>
      <c r="AOI10" s="97" t="s">
        <v>21</v>
      </c>
      <c r="AOJ10" s="97" t="s">
        <v>21</v>
      </c>
      <c r="AOK10" s="97" t="s">
        <v>21</v>
      </c>
      <c r="AOL10" s="97" t="s">
        <v>21</v>
      </c>
      <c r="AOM10" s="97" t="s">
        <v>21</v>
      </c>
      <c r="AON10" s="97" t="s">
        <v>21</v>
      </c>
      <c r="AOO10" s="97" t="s">
        <v>21</v>
      </c>
      <c r="AOP10" s="97" t="s">
        <v>21</v>
      </c>
      <c r="AOQ10" s="97" t="s">
        <v>21</v>
      </c>
      <c r="AOR10" s="97" t="s">
        <v>21</v>
      </c>
      <c r="AOS10" s="97" t="s">
        <v>21</v>
      </c>
      <c r="AOT10" s="97" t="s">
        <v>21</v>
      </c>
      <c r="AOU10" s="97" t="s">
        <v>21</v>
      </c>
      <c r="AOV10" s="97" t="s">
        <v>21</v>
      </c>
      <c r="AOW10" s="97" t="s">
        <v>21</v>
      </c>
      <c r="AOX10" s="97" t="s">
        <v>21</v>
      </c>
      <c r="AOY10" s="97" t="s">
        <v>21</v>
      </c>
      <c r="AOZ10" s="97" t="s">
        <v>21</v>
      </c>
      <c r="APA10" s="97" t="s">
        <v>21</v>
      </c>
      <c r="APB10" s="97" t="s">
        <v>21</v>
      </c>
      <c r="APC10" s="97" t="s">
        <v>21</v>
      </c>
      <c r="APD10" s="97" t="s">
        <v>21</v>
      </c>
      <c r="APE10" s="97" t="s">
        <v>21</v>
      </c>
      <c r="APF10" s="97" t="s">
        <v>21</v>
      </c>
      <c r="APG10" s="97" t="s">
        <v>21</v>
      </c>
      <c r="APH10" s="97" t="s">
        <v>21</v>
      </c>
      <c r="API10" s="97" t="s">
        <v>21</v>
      </c>
      <c r="APJ10" s="97" t="s">
        <v>21</v>
      </c>
      <c r="APK10" s="97" t="s">
        <v>21</v>
      </c>
      <c r="APL10" s="97" t="s">
        <v>21</v>
      </c>
      <c r="APM10" s="97" t="s">
        <v>21</v>
      </c>
      <c r="APN10" s="97" t="s">
        <v>21</v>
      </c>
      <c r="APO10" s="97" t="s">
        <v>21</v>
      </c>
      <c r="APP10" s="97" t="s">
        <v>21</v>
      </c>
      <c r="APQ10" s="97" t="s">
        <v>21</v>
      </c>
      <c r="APR10" s="97" t="s">
        <v>21</v>
      </c>
      <c r="APS10" s="97" t="s">
        <v>21</v>
      </c>
      <c r="APT10" s="97" t="s">
        <v>21</v>
      </c>
      <c r="APU10" s="97" t="s">
        <v>21</v>
      </c>
      <c r="APV10" s="97" t="s">
        <v>21</v>
      </c>
      <c r="APW10" s="97" t="s">
        <v>21</v>
      </c>
      <c r="APX10" s="97" t="s">
        <v>21</v>
      </c>
      <c r="APY10" s="97" t="s">
        <v>21</v>
      </c>
      <c r="APZ10" s="97" t="s">
        <v>21</v>
      </c>
      <c r="AQA10" s="97" t="s">
        <v>21</v>
      </c>
      <c r="AQB10" s="97" t="s">
        <v>21</v>
      </c>
      <c r="AQC10" s="97" t="s">
        <v>21</v>
      </c>
      <c r="AQD10" s="97" t="s">
        <v>21</v>
      </c>
      <c r="AQE10" s="97" t="s">
        <v>21</v>
      </c>
      <c r="AQF10" s="97" t="s">
        <v>21</v>
      </c>
      <c r="AQG10" s="97" t="s">
        <v>21</v>
      </c>
      <c r="AQH10" s="97" t="s">
        <v>21</v>
      </c>
      <c r="AQI10" s="97" t="s">
        <v>21</v>
      </c>
      <c r="AQJ10" s="97" t="s">
        <v>21</v>
      </c>
      <c r="AQK10" s="97" t="s">
        <v>21</v>
      </c>
      <c r="AQL10" s="97" t="s">
        <v>21</v>
      </c>
      <c r="AQM10" s="97" t="s">
        <v>21</v>
      </c>
      <c r="AQN10" s="97" t="s">
        <v>21</v>
      </c>
      <c r="AQO10" s="97" t="s">
        <v>21</v>
      </c>
      <c r="AQP10" s="97" t="s">
        <v>21</v>
      </c>
      <c r="AQQ10" s="97" t="s">
        <v>21</v>
      </c>
      <c r="AQR10" s="97" t="s">
        <v>21</v>
      </c>
      <c r="AQS10" s="97" t="s">
        <v>21</v>
      </c>
      <c r="AQT10" s="97" t="s">
        <v>21</v>
      </c>
      <c r="AQU10" s="97" t="s">
        <v>21</v>
      </c>
      <c r="AQV10" s="97" t="s">
        <v>21</v>
      </c>
      <c r="AQW10" s="97" t="s">
        <v>21</v>
      </c>
      <c r="AQX10" s="97" t="s">
        <v>21</v>
      </c>
      <c r="AQY10" s="97" t="s">
        <v>21</v>
      </c>
      <c r="AQZ10" s="97" t="s">
        <v>21</v>
      </c>
      <c r="ARA10" s="97" t="s">
        <v>21</v>
      </c>
      <c r="ARB10" s="97" t="s">
        <v>21</v>
      </c>
      <c r="ARC10" s="97" t="s">
        <v>21</v>
      </c>
      <c r="ARD10" s="97" t="s">
        <v>21</v>
      </c>
      <c r="ARE10" s="97" t="s">
        <v>21</v>
      </c>
      <c r="ARF10" s="97" t="s">
        <v>21</v>
      </c>
      <c r="ARG10" s="97" t="s">
        <v>21</v>
      </c>
      <c r="ARH10" s="97" t="s">
        <v>21</v>
      </c>
      <c r="ARI10" s="97" t="s">
        <v>21</v>
      </c>
      <c r="ARJ10" s="97" t="s">
        <v>21</v>
      </c>
      <c r="ARK10" s="97" t="s">
        <v>21</v>
      </c>
      <c r="ARL10" s="97" t="s">
        <v>21</v>
      </c>
      <c r="ARM10" s="97" t="s">
        <v>21</v>
      </c>
      <c r="ARN10" s="97" t="s">
        <v>21</v>
      </c>
      <c r="ARO10" s="97" t="s">
        <v>21</v>
      </c>
      <c r="ARP10" s="97" t="s">
        <v>21</v>
      </c>
      <c r="ARQ10" s="97" t="s">
        <v>21</v>
      </c>
      <c r="ARR10" s="97" t="s">
        <v>21</v>
      </c>
      <c r="ARS10" s="97" t="s">
        <v>21</v>
      </c>
      <c r="ART10" s="97" t="s">
        <v>21</v>
      </c>
      <c r="ARU10" s="97" t="s">
        <v>21</v>
      </c>
      <c r="ARV10" s="97" t="s">
        <v>21</v>
      </c>
      <c r="ARW10" s="97" t="s">
        <v>21</v>
      </c>
      <c r="ARX10" s="97" t="s">
        <v>21</v>
      </c>
      <c r="ARY10" s="97" t="s">
        <v>21</v>
      </c>
      <c r="ARZ10" s="97" t="s">
        <v>21</v>
      </c>
      <c r="ASA10" s="97" t="s">
        <v>21</v>
      </c>
      <c r="ASB10" s="97" t="s">
        <v>21</v>
      </c>
      <c r="ASC10" s="97" t="s">
        <v>21</v>
      </c>
      <c r="ASD10" s="97" t="s">
        <v>21</v>
      </c>
      <c r="ASE10" s="97" t="s">
        <v>21</v>
      </c>
      <c r="ASF10" s="97" t="s">
        <v>21</v>
      </c>
      <c r="ASG10" s="97" t="s">
        <v>21</v>
      </c>
      <c r="ASH10" s="97" t="s">
        <v>21</v>
      </c>
      <c r="ASI10" s="97" t="s">
        <v>21</v>
      </c>
      <c r="ASJ10" s="97" t="s">
        <v>21</v>
      </c>
      <c r="ASK10" s="97" t="s">
        <v>21</v>
      </c>
      <c r="ASL10" s="97" t="s">
        <v>21</v>
      </c>
      <c r="ASM10" s="97" t="s">
        <v>21</v>
      </c>
      <c r="ASN10" s="97" t="s">
        <v>21</v>
      </c>
      <c r="ASO10" s="97" t="s">
        <v>21</v>
      </c>
      <c r="ASP10" s="97" t="s">
        <v>21</v>
      </c>
      <c r="ASQ10" s="97" t="s">
        <v>21</v>
      </c>
      <c r="ASR10" s="97" t="s">
        <v>21</v>
      </c>
      <c r="ASS10" s="97" t="s">
        <v>21</v>
      </c>
      <c r="AST10" s="97" t="s">
        <v>21</v>
      </c>
      <c r="ASU10" s="97" t="s">
        <v>21</v>
      </c>
      <c r="ASV10" s="97" t="s">
        <v>21</v>
      </c>
      <c r="ASW10" s="97" t="s">
        <v>21</v>
      </c>
      <c r="ASX10" s="97" t="s">
        <v>21</v>
      </c>
      <c r="ASY10" s="97" t="s">
        <v>21</v>
      </c>
      <c r="ASZ10" s="97" t="s">
        <v>21</v>
      </c>
      <c r="ATA10" s="97" t="s">
        <v>21</v>
      </c>
      <c r="ATB10" s="97" t="s">
        <v>21</v>
      </c>
      <c r="ATC10" s="97" t="s">
        <v>21</v>
      </c>
      <c r="ATD10" s="97" t="s">
        <v>21</v>
      </c>
      <c r="ATE10" s="97" t="s">
        <v>21</v>
      </c>
      <c r="ATF10" s="97" t="s">
        <v>21</v>
      </c>
      <c r="ATG10" s="97" t="s">
        <v>21</v>
      </c>
      <c r="ATH10" s="97" t="s">
        <v>21</v>
      </c>
      <c r="ATI10" s="97" t="s">
        <v>21</v>
      </c>
      <c r="ATJ10" s="97" t="s">
        <v>21</v>
      </c>
      <c r="ATK10" s="97" t="s">
        <v>21</v>
      </c>
      <c r="ATL10" s="97" t="s">
        <v>21</v>
      </c>
      <c r="ATM10" s="97" t="s">
        <v>21</v>
      </c>
      <c r="ATN10" s="97" t="s">
        <v>21</v>
      </c>
      <c r="ATO10" s="97" t="s">
        <v>21</v>
      </c>
      <c r="ATP10" s="97" t="s">
        <v>21</v>
      </c>
      <c r="ATQ10" s="97" t="s">
        <v>21</v>
      </c>
      <c r="ATR10" s="97" t="s">
        <v>21</v>
      </c>
      <c r="ATS10" s="97" t="s">
        <v>21</v>
      </c>
      <c r="ATT10" s="97" t="s">
        <v>21</v>
      </c>
      <c r="ATU10" s="97" t="s">
        <v>21</v>
      </c>
      <c r="ATV10" s="97" t="s">
        <v>21</v>
      </c>
      <c r="ATW10" s="97" t="s">
        <v>21</v>
      </c>
      <c r="ATX10" s="97" t="s">
        <v>21</v>
      </c>
      <c r="ATY10" s="97" t="s">
        <v>21</v>
      </c>
      <c r="ATZ10" s="97" t="s">
        <v>21</v>
      </c>
      <c r="AUA10" s="97" t="s">
        <v>21</v>
      </c>
      <c r="AUB10" s="97" t="s">
        <v>21</v>
      </c>
      <c r="AUC10" s="97" t="s">
        <v>21</v>
      </c>
      <c r="AUD10" s="97" t="s">
        <v>21</v>
      </c>
      <c r="AUE10" s="97" t="s">
        <v>21</v>
      </c>
      <c r="AUF10" s="97" t="s">
        <v>21</v>
      </c>
      <c r="AUG10" s="97" t="s">
        <v>21</v>
      </c>
      <c r="AUH10" s="97" t="s">
        <v>21</v>
      </c>
      <c r="AUI10" s="97" t="s">
        <v>21</v>
      </c>
      <c r="AUJ10" s="97" t="s">
        <v>21</v>
      </c>
      <c r="AUK10" s="97" t="s">
        <v>21</v>
      </c>
      <c r="AUL10" s="97" t="s">
        <v>21</v>
      </c>
      <c r="AUM10" s="97" t="s">
        <v>21</v>
      </c>
      <c r="AUN10" s="97" t="s">
        <v>21</v>
      </c>
      <c r="AUO10" s="97" t="s">
        <v>21</v>
      </c>
      <c r="AUP10" s="97" t="s">
        <v>21</v>
      </c>
      <c r="AUQ10" s="97" t="s">
        <v>21</v>
      </c>
      <c r="AUR10" s="97" t="s">
        <v>21</v>
      </c>
      <c r="AUS10" s="97" t="s">
        <v>21</v>
      </c>
      <c r="AUT10" s="97" t="s">
        <v>21</v>
      </c>
      <c r="AUU10" s="97" t="s">
        <v>21</v>
      </c>
      <c r="AUV10" s="97" t="s">
        <v>21</v>
      </c>
      <c r="AUW10" s="97" t="s">
        <v>21</v>
      </c>
      <c r="AUX10" s="97" t="s">
        <v>21</v>
      </c>
      <c r="AUY10" s="97" t="s">
        <v>21</v>
      </c>
      <c r="AUZ10" s="97" t="s">
        <v>21</v>
      </c>
      <c r="AVA10" s="97" t="s">
        <v>21</v>
      </c>
      <c r="AVB10" s="97" t="s">
        <v>21</v>
      </c>
      <c r="AVC10" s="97" t="s">
        <v>21</v>
      </c>
      <c r="AVD10" s="97" t="s">
        <v>21</v>
      </c>
      <c r="AVE10" s="97" t="s">
        <v>21</v>
      </c>
      <c r="AVF10" s="97" t="s">
        <v>21</v>
      </c>
      <c r="AVG10" s="97" t="s">
        <v>21</v>
      </c>
      <c r="AVH10" s="97" t="s">
        <v>21</v>
      </c>
      <c r="AVI10" s="97" t="s">
        <v>21</v>
      </c>
      <c r="AVJ10" s="97" t="s">
        <v>21</v>
      </c>
      <c r="AVK10" s="97" t="s">
        <v>21</v>
      </c>
      <c r="AVL10" s="97" t="s">
        <v>21</v>
      </c>
      <c r="AVM10" s="97" t="s">
        <v>21</v>
      </c>
      <c r="AVN10" s="97" t="s">
        <v>21</v>
      </c>
      <c r="AVO10" s="97" t="s">
        <v>21</v>
      </c>
      <c r="AVP10" s="97" t="s">
        <v>21</v>
      </c>
      <c r="AVQ10" s="97" t="s">
        <v>21</v>
      </c>
      <c r="AVR10" s="97" t="s">
        <v>21</v>
      </c>
      <c r="AVS10" s="97" t="s">
        <v>21</v>
      </c>
      <c r="AVT10" s="97" t="s">
        <v>21</v>
      </c>
      <c r="AVU10" s="97" t="s">
        <v>21</v>
      </c>
      <c r="AVV10" s="97" t="s">
        <v>21</v>
      </c>
      <c r="AVW10" s="97" t="s">
        <v>21</v>
      </c>
      <c r="AVX10" s="97" t="s">
        <v>21</v>
      </c>
      <c r="AVY10" s="97" t="s">
        <v>21</v>
      </c>
      <c r="AVZ10" s="97" t="s">
        <v>21</v>
      </c>
      <c r="AWA10" s="97" t="s">
        <v>21</v>
      </c>
      <c r="AWB10" s="97" t="s">
        <v>21</v>
      </c>
      <c r="AWC10" s="97" t="s">
        <v>21</v>
      </c>
      <c r="AWD10" s="97" t="s">
        <v>21</v>
      </c>
      <c r="AWE10" s="97" t="s">
        <v>21</v>
      </c>
      <c r="AWF10" s="97" t="s">
        <v>21</v>
      </c>
      <c r="AWG10" s="97" t="s">
        <v>21</v>
      </c>
      <c r="AWH10" s="97" t="s">
        <v>21</v>
      </c>
      <c r="AWI10" s="97" t="s">
        <v>21</v>
      </c>
      <c r="AWJ10" s="97" t="s">
        <v>21</v>
      </c>
      <c r="AWK10" s="97" t="s">
        <v>21</v>
      </c>
      <c r="AWL10" s="97" t="s">
        <v>21</v>
      </c>
      <c r="AWM10" s="97" t="s">
        <v>21</v>
      </c>
      <c r="AWN10" s="97" t="s">
        <v>21</v>
      </c>
      <c r="AWO10" s="97" t="s">
        <v>21</v>
      </c>
      <c r="AWP10" s="97" t="s">
        <v>21</v>
      </c>
      <c r="AWQ10" s="97" t="s">
        <v>21</v>
      </c>
      <c r="AWR10" s="97" t="s">
        <v>21</v>
      </c>
      <c r="AWS10" s="97" t="s">
        <v>21</v>
      </c>
      <c r="AWT10" s="97" t="s">
        <v>21</v>
      </c>
      <c r="AWU10" s="97" t="s">
        <v>21</v>
      </c>
      <c r="AWV10" s="97" t="s">
        <v>21</v>
      </c>
      <c r="AWW10" s="97" t="s">
        <v>21</v>
      </c>
      <c r="AWX10" s="97" t="s">
        <v>21</v>
      </c>
      <c r="AWY10" s="97" t="s">
        <v>21</v>
      </c>
      <c r="AWZ10" s="97" t="s">
        <v>21</v>
      </c>
      <c r="AXA10" s="97" t="s">
        <v>21</v>
      </c>
      <c r="AXB10" s="97" t="s">
        <v>21</v>
      </c>
      <c r="AXC10" s="97" t="s">
        <v>21</v>
      </c>
      <c r="AXD10" s="97" t="s">
        <v>21</v>
      </c>
      <c r="AXE10" s="97" t="s">
        <v>21</v>
      </c>
      <c r="AXF10" s="97" t="s">
        <v>21</v>
      </c>
      <c r="AXG10" s="97" t="s">
        <v>21</v>
      </c>
      <c r="AXH10" s="97" t="s">
        <v>21</v>
      </c>
      <c r="AXI10" s="97" t="s">
        <v>21</v>
      </c>
      <c r="AXJ10" s="97" t="s">
        <v>21</v>
      </c>
      <c r="AXK10" s="97" t="s">
        <v>21</v>
      </c>
      <c r="AXL10" s="97" t="s">
        <v>21</v>
      </c>
      <c r="AXM10" s="97" t="s">
        <v>21</v>
      </c>
      <c r="AXN10" s="97" t="s">
        <v>21</v>
      </c>
      <c r="AXO10" s="97" t="s">
        <v>21</v>
      </c>
      <c r="AXP10" s="97" t="s">
        <v>21</v>
      </c>
      <c r="AXQ10" s="97" t="s">
        <v>21</v>
      </c>
      <c r="AXR10" s="97" t="s">
        <v>21</v>
      </c>
      <c r="AXS10" s="97" t="s">
        <v>21</v>
      </c>
      <c r="AXT10" s="97" t="s">
        <v>21</v>
      </c>
      <c r="AXU10" s="97" t="s">
        <v>21</v>
      </c>
      <c r="AXV10" s="97" t="s">
        <v>21</v>
      </c>
      <c r="AXW10" s="97" t="s">
        <v>21</v>
      </c>
      <c r="AXX10" s="97" t="s">
        <v>21</v>
      </c>
      <c r="AXY10" s="97" t="s">
        <v>21</v>
      </c>
      <c r="AXZ10" s="97" t="s">
        <v>21</v>
      </c>
      <c r="AYA10" s="97" t="s">
        <v>21</v>
      </c>
      <c r="AYB10" s="97" t="s">
        <v>21</v>
      </c>
      <c r="AYC10" s="97" t="s">
        <v>21</v>
      </c>
      <c r="AYD10" s="97" t="s">
        <v>21</v>
      </c>
      <c r="AYE10" s="97" t="s">
        <v>21</v>
      </c>
      <c r="AYF10" s="97" t="s">
        <v>21</v>
      </c>
      <c r="AYG10" s="97" t="s">
        <v>21</v>
      </c>
      <c r="AYH10" s="97" t="s">
        <v>21</v>
      </c>
      <c r="AYI10" s="97" t="s">
        <v>21</v>
      </c>
      <c r="AYJ10" s="97" t="s">
        <v>21</v>
      </c>
      <c r="AYK10" s="97" t="s">
        <v>21</v>
      </c>
      <c r="AYL10" s="97" t="s">
        <v>21</v>
      </c>
      <c r="AYM10" s="97" t="s">
        <v>21</v>
      </c>
      <c r="AYN10" s="97" t="s">
        <v>21</v>
      </c>
      <c r="AYO10" s="97" t="s">
        <v>21</v>
      </c>
      <c r="AYP10" s="97" t="s">
        <v>21</v>
      </c>
      <c r="AYQ10" s="97" t="s">
        <v>21</v>
      </c>
      <c r="AYR10" s="97" t="s">
        <v>21</v>
      </c>
      <c r="AYS10" s="97" t="s">
        <v>21</v>
      </c>
      <c r="AYT10" s="97" t="s">
        <v>21</v>
      </c>
      <c r="AYU10" s="97" t="s">
        <v>21</v>
      </c>
      <c r="AYV10" s="97" t="s">
        <v>21</v>
      </c>
      <c r="AYW10" s="97" t="s">
        <v>21</v>
      </c>
      <c r="AYX10" s="97" t="s">
        <v>21</v>
      </c>
      <c r="AYY10" s="97" t="s">
        <v>21</v>
      </c>
      <c r="AYZ10" s="97" t="s">
        <v>21</v>
      </c>
      <c r="AZA10" s="97" t="s">
        <v>21</v>
      </c>
      <c r="AZB10" s="97" t="s">
        <v>21</v>
      </c>
      <c r="AZC10" s="97" t="s">
        <v>21</v>
      </c>
      <c r="AZD10" s="97" t="s">
        <v>21</v>
      </c>
      <c r="AZE10" s="97" t="s">
        <v>21</v>
      </c>
      <c r="AZF10" s="97" t="s">
        <v>21</v>
      </c>
      <c r="AZG10" s="97" t="s">
        <v>21</v>
      </c>
      <c r="AZH10" s="97" t="s">
        <v>21</v>
      </c>
      <c r="AZI10" s="97" t="s">
        <v>21</v>
      </c>
      <c r="AZJ10" s="97" t="s">
        <v>21</v>
      </c>
      <c r="AZK10" s="97" t="s">
        <v>21</v>
      </c>
      <c r="AZL10" s="97" t="s">
        <v>21</v>
      </c>
      <c r="AZM10" s="97" t="s">
        <v>21</v>
      </c>
      <c r="AZN10" s="97" t="s">
        <v>21</v>
      </c>
      <c r="AZO10" s="97" t="s">
        <v>21</v>
      </c>
      <c r="AZP10" s="97" t="s">
        <v>21</v>
      </c>
      <c r="AZQ10" s="97" t="s">
        <v>21</v>
      </c>
      <c r="AZR10" s="97" t="s">
        <v>21</v>
      </c>
      <c r="AZS10" s="97" t="s">
        <v>21</v>
      </c>
      <c r="AZT10" s="97" t="s">
        <v>21</v>
      </c>
      <c r="AZU10" s="97" t="s">
        <v>21</v>
      </c>
      <c r="AZV10" s="97" t="s">
        <v>21</v>
      </c>
      <c r="AZW10" s="97" t="s">
        <v>21</v>
      </c>
      <c r="AZX10" s="97" t="s">
        <v>21</v>
      </c>
      <c r="AZY10" s="97" t="s">
        <v>21</v>
      </c>
      <c r="AZZ10" s="97" t="s">
        <v>21</v>
      </c>
      <c r="BAA10" s="97" t="s">
        <v>21</v>
      </c>
      <c r="BAB10" s="97" t="s">
        <v>21</v>
      </c>
      <c r="BAC10" s="97" t="s">
        <v>21</v>
      </c>
      <c r="BAD10" s="97" t="s">
        <v>21</v>
      </c>
      <c r="BAE10" s="97" t="s">
        <v>21</v>
      </c>
      <c r="BAF10" s="97" t="s">
        <v>21</v>
      </c>
      <c r="BAG10" s="97" t="s">
        <v>21</v>
      </c>
      <c r="BAH10" s="97" t="s">
        <v>21</v>
      </c>
      <c r="BAI10" s="97" t="s">
        <v>21</v>
      </c>
      <c r="BAJ10" s="97" t="s">
        <v>21</v>
      </c>
      <c r="BAK10" s="97" t="s">
        <v>21</v>
      </c>
      <c r="BAL10" s="97" t="s">
        <v>21</v>
      </c>
      <c r="BAM10" s="97" t="s">
        <v>21</v>
      </c>
      <c r="BAN10" s="97" t="s">
        <v>21</v>
      </c>
      <c r="BAO10" s="97" t="s">
        <v>21</v>
      </c>
      <c r="BAP10" s="97" t="s">
        <v>21</v>
      </c>
      <c r="BAQ10" s="97" t="s">
        <v>21</v>
      </c>
      <c r="BAR10" s="97" t="s">
        <v>21</v>
      </c>
      <c r="BAS10" s="97" t="s">
        <v>21</v>
      </c>
      <c r="BAT10" s="97" t="s">
        <v>21</v>
      </c>
      <c r="BAU10" s="97" t="s">
        <v>21</v>
      </c>
      <c r="BAV10" s="97" t="s">
        <v>21</v>
      </c>
      <c r="BAW10" s="97" t="s">
        <v>21</v>
      </c>
      <c r="BAX10" s="97" t="s">
        <v>21</v>
      </c>
      <c r="BAY10" s="97" t="s">
        <v>21</v>
      </c>
      <c r="BAZ10" s="97" t="s">
        <v>21</v>
      </c>
      <c r="BBA10" s="97" t="s">
        <v>21</v>
      </c>
      <c r="BBB10" s="97" t="s">
        <v>21</v>
      </c>
      <c r="BBC10" s="97" t="s">
        <v>21</v>
      </c>
      <c r="BBD10" s="97" t="s">
        <v>21</v>
      </c>
      <c r="BBE10" s="97" t="s">
        <v>21</v>
      </c>
      <c r="BBF10" s="97" t="s">
        <v>21</v>
      </c>
      <c r="BBG10" s="97" t="s">
        <v>21</v>
      </c>
      <c r="BBH10" s="97" t="s">
        <v>21</v>
      </c>
      <c r="BBI10" s="97" t="s">
        <v>21</v>
      </c>
      <c r="BBJ10" s="97" t="s">
        <v>21</v>
      </c>
      <c r="BBK10" s="97" t="s">
        <v>21</v>
      </c>
      <c r="BBL10" s="97" t="s">
        <v>21</v>
      </c>
      <c r="BBM10" s="97" t="s">
        <v>21</v>
      </c>
      <c r="BBN10" s="97" t="s">
        <v>21</v>
      </c>
      <c r="BBO10" s="97" t="s">
        <v>21</v>
      </c>
      <c r="BBP10" s="97" t="s">
        <v>21</v>
      </c>
      <c r="BBQ10" s="97" t="s">
        <v>21</v>
      </c>
      <c r="BBR10" s="97" t="s">
        <v>21</v>
      </c>
      <c r="BBS10" s="97" t="s">
        <v>21</v>
      </c>
      <c r="BBT10" s="97" t="s">
        <v>21</v>
      </c>
      <c r="BBU10" s="97" t="s">
        <v>21</v>
      </c>
      <c r="BBV10" s="97" t="s">
        <v>21</v>
      </c>
      <c r="BBW10" s="97" t="s">
        <v>21</v>
      </c>
      <c r="BBX10" s="97" t="s">
        <v>21</v>
      </c>
      <c r="BBY10" s="97" t="s">
        <v>21</v>
      </c>
      <c r="BBZ10" s="97" t="s">
        <v>21</v>
      </c>
      <c r="BCA10" s="97" t="s">
        <v>21</v>
      </c>
      <c r="BCB10" s="97" t="s">
        <v>21</v>
      </c>
      <c r="BCC10" s="97" t="s">
        <v>21</v>
      </c>
      <c r="BCD10" s="97" t="s">
        <v>21</v>
      </c>
      <c r="BCE10" s="97" t="s">
        <v>21</v>
      </c>
      <c r="BCF10" s="97" t="s">
        <v>21</v>
      </c>
      <c r="BCG10" s="97" t="s">
        <v>21</v>
      </c>
      <c r="BCH10" s="97" t="s">
        <v>21</v>
      </c>
      <c r="BCI10" s="97" t="s">
        <v>21</v>
      </c>
      <c r="BCJ10" s="97" t="s">
        <v>21</v>
      </c>
      <c r="BCK10" s="97" t="s">
        <v>21</v>
      </c>
      <c r="BCL10" s="97" t="s">
        <v>21</v>
      </c>
      <c r="BCM10" s="97" t="s">
        <v>21</v>
      </c>
      <c r="BCN10" s="97" t="s">
        <v>21</v>
      </c>
      <c r="BCO10" s="97" t="s">
        <v>21</v>
      </c>
      <c r="BCP10" s="97" t="s">
        <v>21</v>
      </c>
      <c r="BCQ10" s="97" t="s">
        <v>21</v>
      </c>
      <c r="BCR10" s="97" t="s">
        <v>21</v>
      </c>
      <c r="BCS10" s="97" t="s">
        <v>21</v>
      </c>
      <c r="BCT10" s="97" t="s">
        <v>21</v>
      </c>
      <c r="BCU10" s="97" t="s">
        <v>21</v>
      </c>
      <c r="BCV10" s="97" t="s">
        <v>21</v>
      </c>
      <c r="BCW10" s="97" t="s">
        <v>21</v>
      </c>
      <c r="BCX10" s="97" t="s">
        <v>21</v>
      </c>
      <c r="BCY10" s="97" t="s">
        <v>21</v>
      </c>
      <c r="BCZ10" s="97" t="s">
        <v>21</v>
      </c>
      <c r="BDA10" s="97" t="s">
        <v>21</v>
      </c>
      <c r="BDB10" s="97" t="s">
        <v>21</v>
      </c>
      <c r="BDC10" s="97" t="s">
        <v>21</v>
      </c>
      <c r="BDD10" s="97" t="s">
        <v>21</v>
      </c>
      <c r="BDE10" s="97" t="s">
        <v>21</v>
      </c>
      <c r="BDF10" s="97" t="s">
        <v>21</v>
      </c>
      <c r="BDG10" s="97" t="s">
        <v>21</v>
      </c>
      <c r="BDH10" s="97" t="s">
        <v>21</v>
      </c>
      <c r="BDI10" s="97" t="s">
        <v>21</v>
      </c>
      <c r="BDJ10" s="97" t="s">
        <v>21</v>
      </c>
      <c r="BDK10" s="97" t="s">
        <v>21</v>
      </c>
      <c r="BDL10" s="97" t="s">
        <v>21</v>
      </c>
      <c r="BDM10" s="97" t="s">
        <v>21</v>
      </c>
      <c r="BDN10" s="97" t="s">
        <v>21</v>
      </c>
      <c r="BDO10" s="97" t="s">
        <v>21</v>
      </c>
      <c r="BDP10" s="97" t="s">
        <v>21</v>
      </c>
      <c r="BDQ10" s="97" t="s">
        <v>21</v>
      </c>
      <c r="BDR10" s="97" t="s">
        <v>21</v>
      </c>
      <c r="BDS10" s="97" t="s">
        <v>21</v>
      </c>
      <c r="BDT10" s="97" t="s">
        <v>21</v>
      </c>
      <c r="BDU10" s="97" t="s">
        <v>21</v>
      </c>
      <c r="BDV10" s="97" t="s">
        <v>21</v>
      </c>
      <c r="BDW10" s="97" t="s">
        <v>21</v>
      </c>
      <c r="BDX10" s="97" t="s">
        <v>21</v>
      </c>
      <c r="BDY10" s="97" t="s">
        <v>21</v>
      </c>
      <c r="BDZ10" s="97" t="s">
        <v>21</v>
      </c>
      <c r="BEA10" s="97" t="s">
        <v>21</v>
      </c>
      <c r="BEB10" s="97" t="s">
        <v>21</v>
      </c>
      <c r="BEC10" s="97" t="s">
        <v>21</v>
      </c>
      <c r="BED10" s="97" t="s">
        <v>21</v>
      </c>
      <c r="BEE10" s="97" t="s">
        <v>21</v>
      </c>
      <c r="BEF10" s="97" t="s">
        <v>21</v>
      </c>
      <c r="BEG10" s="97" t="s">
        <v>21</v>
      </c>
      <c r="BEH10" s="97" t="s">
        <v>21</v>
      </c>
      <c r="BEI10" s="97" t="s">
        <v>21</v>
      </c>
      <c r="BEJ10" s="97" t="s">
        <v>21</v>
      </c>
      <c r="BEK10" s="97" t="s">
        <v>21</v>
      </c>
      <c r="BEL10" s="97" t="s">
        <v>21</v>
      </c>
      <c r="BEM10" s="97" t="s">
        <v>21</v>
      </c>
      <c r="BEN10" s="97" t="s">
        <v>21</v>
      </c>
      <c r="BEO10" s="97" t="s">
        <v>21</v>
      </c>
      <c r="BEP10" s="97" t="s">
        <v>21</v>
      </c>
      <c r="BEQ10" s="97" t="s">
        <v>21</v>
      </c>
      <c r="BER10" s="97" t="s">
        <v>21</v>
      </c>
      <c r="BES10" s="97" t="s">
        <v>21</v>
      </c>
      <c r="BET10" s="97" t="s">
        <v>21</v>
      </c>
      <c r="BEU10" s="97" t="s">
        <v>21</v>
      </c>
      <c r="BEV10" s="97" t="s">
        <v>21</v>
      </c>
      <c r="BEW10" s="97" t="s">
        <v>21</v>
      </c>
      <c r="BEX10" s="97" t="s">
        <v>21</v>
      </c>
      <c r="BEY10" s="97" t="s">
        <v>21</v>
      </c>
      <c r="BEZ10" s="97" t="s">
        <v>21</v>
      </c>
      <c r="BFA10" s="97" t="s">
        <v>21</v>
      </c>
      <c r="BFB10" s="97" t="s">
        <v>21</v>
      </c>
      <c r="BFC10" s="97" t="s">
        <v>21</v>
      </c>
      <c r="BFD10" s="97" t="s">
        <v>21</v>
      </c>
      <c r="BFE10" s="97" t="s">
        <v>21</v>
      </c>
      <c r="BFF10" s="97" t="s">
        <v>21</v>
      </c>
      <c r="BFG10" s="97" t="s">
        <v>21</v>
      </c>
      <c r="BFH10" s="97" t="s">
        <v>21</v>
      </c>
      <c r="BFI10" s="97" t="s">
        <v>21</v>
      </c>
      <c r="BFJ10" s="97" t="s">
        <v>21</v>
      </c>
      <c r="BFK10" s="97" t="s">
        <v>21</v>
      </c>
      <c r="BFL10" s="97" t="s">
        <v>21</v>
      </c>
      <c r="BFM10" s="97" t="s">
        <v>21</v>
      </c>
      <c r="BFN10" s="97" t="s">
        <v>21</v>
      </c>
      <c r="BFO10" s="97" t="s">
        <v>21</v>
      </c>
      <c r="BFP10" s="97" t="s">
        <v>21</v>
      </c>
      <c r="BFQ10" s="97" t="s">
        <v>21</v>
      </c>
      <c r="BFR10" s="97" t="s">
        <v>21</v>
      </c>
      <c r="BFS10" s="97" t="s">
        <v>21</v>
      </c>
      <c r="BFT10" s="97" t="s">
        <v>21</v>
      </c>
      <c r="BFU10" s="97" t="s">
        <v>21</v>
      </c>
      <c r="BFV10" s="97" t="s">
        <v>21</v>
      </c>
      <c r="BFW10" s="97" t="s">
        <v>21</v>
      </c>
      <c r="BFX10" s="97" t="s">
        <v>21</v>
      </c>
      <c r="BFY10" s="97" t="s">
        <v>21</v>
      </c>
      <c r="BFZ10" s="97" t="s">
        <v>21</v>
      </c>
      <c r="BGA10" s="97" t="s">
        <v>21</v>
      </c>
      <c r="BGB10" s="97" t="s">
        <v>21</v>
      </c>
      <c r="BGC10" s="97" t="s">
        <v>21</v>
      </c>
      <c r="BGD10" s="97" t="s">
        <v>21</v>
      </c>
      <c r="BGE10" s="97" t="s">
        <v>21</v>
      </c>
      <c r="BGF10" s="97" t="s">
        <v>21</v>
      </c>
      <c r="BGG10" s="97" t="s">
        <v>21</v>
      </c>
      <c r="BGH10" s="97" t="s">
        <v>21</v>
      </c>
      <c r="BGI10" s="97" t="s">
        <v>21</v>
      </c>
      <c r="BGJ10" s="97" t="s">
        <v>21</v>
      </c>
      <c r="BGK10" s="97" t="s">
        <v>21</v>
      </c>
      <c r="BGL10" s="97" t="s">
        <v>21</v>
      </c>
      <c r="BGM10" s="97" t="s">
        <v>21</v>
      </c>
      <c r="BGN10" s="97" t="s">
        <v>21</v>
      </c>
      <c r="BGO10" s="97" t="s">
        <v>21</v>
      </c>
      <c r="BGP10" s="97" t="s">
        <v>21</v>
      </c>
      <c r="BGQ10" s="97" t="s">
        <v>21</v>
      </c>
      <c r="BGR10" s="97" t="s">
        <v>21</v>
      </c>
      <c r="BGS10" s="97" t="s">
        <v>21</v>
      </c>
      <c r="BGT10" s="97" t="s">
        <v>21</v>
      </c>
      <c r="BGU10" s="97" t="s">
        <v>21</v>
      </c>
      <c r="BGV10" s="97" t="s">
        <v>21</v>
      </c>
      <c r="BGW10" s="97" t="s">
        <v>21</v>
      </c>
      <c r="BGX10" s="97" t="s">
        <v>21</v>
      </c>
      <c r="BGY10" s="97" t="s">
        <v>21</v>
      </c>
      <c r="BGZ10" s="97" t="s">
        <v>21</v>
      </c>
      <c r="BHA10" s="97" t="s">
        <v>21</v>
      </c>
      <c r="BHB10" s="97" t="s">
        <v>21</v>
      </c>
      <c r="BHC10" s="97" t="s">
        <v>21</v>
      </c>
      <c r="BHD10" s="97" t="s">
        <v>21</v>
      </c>
      <c r="BHE10" s="97" t="s">
        <v>21</v>
      </c>
      <c r="BHF10" s="97" t="s">
        <v>21</v>
      </c>
      <c r="BHG10" s="97" t="s">
        <v>21</v>
      </c>
      <c r="BHH10" s="97" t="s">
        <v>21</v>
      </c>
      <c r="BHI10" s="97" t="s">
        <v>21</v>
      </c>
      <c r="BHJ10" s="97" t="s">
        <v>21</v>
      </c>
      <c r="BHK10" s="97" t="s">
        <v>21</v>
      </c>
      <c r="BHL10" s="97" t="s">
        <v>21</v>
      </c>
      <c r="BHM10" s="97" t="s">
        <v>21</v>
      </c>
      <c r="BHN10" s="97" t="s">
        <v>21</v>
      </c>
      <c r="BHO10" s="97" t="s">
        <v>21</v>
      </c>
      <c r="BHP10" s="97" t="s">
        <v>21</v>
      </c>
      <c r="BHQ10" s="97" t="s">
        <v>21</v>
      </c>
      <c r="BHR10" s="97" t="s">
        <v>21</v>
      </c>
      <c r="BHS10" s="97" t="s">
        <v>21</v>
      </c>
      <c r="BHT10" s="97" t="s">
        <v>21</v>
      </c>
      <c r="BHU10" s="97" t="s">
        <v>21</v>
      </c>
      <c r="BHV10" s="97" t="s">
        <v>21</v>
      </c>
      <c r="BHW10" s="97" t="s">
        <v>21</v>
      </c>
      <c r="BHX10" s="97" t="s">
        <v>21</v>
      </c>
      <c r="BHY10" s="97" t="s">
        <v>21</v>
      </c>
      <c r="BHZ10" s="97" t="s">
        <v>21</v>
      </c>
      <c r="BIA10" s="97" t="s">
        <v>21</v>
      </c>
      <c r="BIB10" s="97" t="s">
        <v>21</v>
      </c>
      <c r="BIC10" s="97" t="s">
        <v>21</v>
      </c>
      <c r="BID10" s="97" t="s">
        <v>21</v>
      </c>
      <c r="BIE10" s="97" t="s">
        <v>21</v>
      </c>
      <c r="BIF10" s="97" t="s">
        <v>21</v>
      </c>
      <c r="BIG10" s="97" t="s">
        <v>21</v>
      </c>
      <c r="BIH10" s="97" t="s">
        <v>21</v>
      </c>
      <c r="BII10" s="97" t="s">
        <v>21</v>
      </c>
      <c r="BIJ10" s="97" t="s">
        <v>21</v>
      </c>
      <c r="BIK10" s="97" t="s">
        <v>21</v>
      </c>
      <c r="BIL10" s="97" t="s">
        <v>21</v>
      </c>
      <c r="BIM10" s="97" t="s">
        <v>21</v>
      </c>
      <c r="BIN10" s="97" t="s">
        <v>21</v>
      </c>
      <c r="BIO10" s="97" t="s">
        <v>21</v>
      </c>
      <c r="BIP10" s="97" t="s">
        <v>21</v>
      </c>
      <c r="BIQ10" s="97" t="s">
        <v>21</v>
      </c>
      <c r="BIR10" s="97" t="s">
        <v>21</v>
      </c>
      <c r="BIS10" s="97" t="s">
        <v>21</v>
      </c>
      <c r="BIT10" s="97" t="s">
        <v>21</v>
      </c>
      <c r="BIU10" s="97" t="s">
        <v>21</v>
      </c>
      <c r="BIV10" s="97" t="s">
        <v>21</v>
      </c>
      <c r="BIW10" s="97" t="s">
        <v>21</v>
      </c>
      <c r="BIX10" s="97" t="s">
        <v>21</v>
      </c>
      <c r="BIY10" s="97" t="s">
        <v>21</v>
      </c>
      <c r="BIZ10" s="97" t="s">
        <v>21</v>
      </c>
      <c r="BJA10" s="97" t="s">
        <v>21</v>
      </c>
      <c r="BJB10" s="97" t="s">
        <v>21</v>
      </c>
      <c r="BJC10" s="97" t="s">
        <v>21</v>
      </c>
      <c r="BJD10" s="97" t="s">
        <v>21</v>
      </c>
      <c r="BJE10" s="97" t="s">
        <v>21</v>
      </c>
      <c r="BJF10" s="97" t="s">
        <v>21</v>
      </c>
      <c r="BJG10" s="97" t="s">
        <v>21</v>
      </c>
      <c r="BJH10" s="97" t="s">
        <v>21</v>
      </c>
      <c r="BJI10" s="97" t="s">
        <v>21</v>
      </c>
      <c r="BJJ10" s="97" t="s">
        <v>21</v>
      </c>
      <c r="BJK10" s="97" t="s">
        <v>21</v>
      </c>
      <c r="BJL10" s="97" t="s">
        <v>21</v>
      </c>
      <c r="BJM10" s="97" t="s">
        <v>21</v>
      </c>
      <c r="BJN10" s="97" t="s">
        <v>21</v>
      </c>
      <c r="BJO10" s="97" t="s">
        <v>21</v>
      </c>
      <c r="BJP10" s="97" t="s">
        <v>21</v>
      </c>
      <c r="BJQ10" s="97" t="s">
        <v>21</v>
      </c>
      <c r="BJR10" s="97" t="s">
        <v>21</v>
      </c>
      <c r="BJS10" s="97" t="s">
        <v>21</v>
      </c>
      <c r="BJT10" s="97" t="s">
        <v>21</v>
      </c>
      <c r="BJU10" s="97" t="s">
        <v>21</v>
      </c>
      <c r="BJV10" s="97" t="s">
        <v>21</v>
      </c>
      <c r="BJW10" s="97" t="s">
        <v>21</v>
      </c>
      <c r="BJX10" s="97" t="s">
        <v>21</v>
      </c>
      <c r="BJY10" s="97" t="s">
        <v>21</v>
      </c>
      <c r="BJZ10" s="97" t="s">
        <v>21</v>
      </c>
      <c r="BKA10" s="97" t="s">
        <v>21</v>
      </c>
      <c r="BKB10" s="97" t="s">
        <v>21</v>
      </c>
      <c r="BKC10" s="97" t="s">
        <v>21</v>
      </c>
      <c r="BKD10" s="97" t="s">
        <v>21</v>
      </c>
      <c r="BKE10" s="97" t="s">
        <v>21</v>
      </c>
      <c r="BKF10" s="97" t="s">
        <v>21</v>
      </c>
      <c r="BKG10" s="97" t="s">
        <v>21</v>
      </c>
      <c r="BKH10" s="97" t="s">
        <v>21</v>
      </c>
      <c r="BKI10" s="97" t="s">
        <v>21</v>
      </c>
      <c r="BKJ10" s="97" t="s">
        <v>21</v>
      </c>
      <c r="BKK10" s="97" t="s">
        <v>21</v>
      </c>
      <c r="BKL10" s="97" t="s">
        <v>21</v>
      </c>
      <c r="BKM10" s="97" t="s">
        <v>21</v>
      </c>
      <c r="BKN10" s="97" t="s">
        <v>21</v>
      </c>
      <c r="BKO10" s="97" t="s">
        <v>21</v>
      </c>
      <c r="BKP10" s="97" t="s">
        <v>21</v>
      </c>
      <c r="BKQ10" s="97" t="s">
        <v>21</v>
      </c>
      <c r="BKR10" s="97" t="s">
        <v>21</v>
      </c>
      <c r="BKS10" s="97" t="s">
        <v>21</v>
      </c>
      <c r="BKT10" s="97" t="s">
        <v>21</v>
      </c>
      <c r="BKU10" s="97" t="s">
        <v>21</v>
      </c>
      <c r="BKV10" s="97" t="s">
        <v>21</v>
      </c>
      <c r="BKW10" s="97" t="s">
        <v>21</v>
      </c>
      <c r="BKX10" s="97" t="s">
        <v>21</v>
      </c>
      <c r="BKY10" s="97" t="s">
        <v>21</v>
      </c>
      <c r="BKZ10" s="97" t="s">
        <v>21</v>
      </c>
      <c r="BLA10" s="97" t="s">
        <v>21</v>
      </c>
      <c r="BLB10" s="97" t="s">
        <v>21</v>
      </c>
      <c r="BLC10" s="97" t="s">
        <v>21</v>
      </c>
      <c r="BLD10" s="97" t="s">
        <v>21</v>
      </c>
      <c r="BLE10" s="97" t="s">
        <v>21</v>
      </c>
      <c r="BLF10" s="97" t="s">
        <v>21</v>
      </c>
      <c r="BLG10" s="97" t="s">
        <v>21</v>
      </c>
      <c r="BLH10" s="97" t="s">
        <v>21</v>
      </c>
      <c r="BLI10" s="97" t="s">
        <v>21</v>
      </c>
      <c r="BLJ10" s="97" t="s">
        <v>21</v>
      </c>
      <c r="BLK10" s="97" t="s">
        <v>21</v>
      </c>
      <c r="BLL10" s="97" t="s">
        <v>21</v>
      </c>
      <c r="BLM10" s="97" t="s">
        <v>21</v>
      </c>
      <c r="BLN10" s="97" t="s">
        <v>21</v>
      </c>
      <c r="BLO10" s="97" t="s">
        <v>21</v>
      </c>
      <c r="BLP10" s="97" t="s">
        <v>21</v>
      </c>
      <c r="BLQ10" s="97" t="s">
        <v>21</v>
      </c>
      <c r="BLR10" s="97" t="s">
        <v>21</v>
      </c>
      <c r="BLS10" s="97" t="s">
        <v>21</v>
      </c>
      <c r="BLT10" s="97" t="s">
        <v>21</v>
      </c>
      <c r="BLU10" s="97" t="s">
        <v>21</v>
      </c>
      <c r="BLV10" s="97" t="s">
        <v>21</v>
      </c>
      <c r="BLW10" s="97" t="s">
        <v>21</v>
      </c>
      <c r="BLX10" s="97" t="s">
        <v>21</v>
      </c>
      <c r="BLY10" s="97" t="s">
        <v>21</v>
      </c>
      <c r="BLZ10" s="97" t="s">
        <v>21</v>
      </c>
      <c r="BMA10" s="97" t="s">
        <v>21</v>
      </c>
      <c r="BMB10" s="97" t="s">
        <v>21</v>
      </c>
      <c r="BMC10" s="97" t="s">
        <v>21</v>
      </c>
      <c r="BMD10" s="97" t="s">
        <v>21</v>
      </c>
      <c r="BME10" s="97" t="s">
        <v>21</v>
      </c>
      <c r="BMF10" s="97" t="s">
        <v>21</v>
      </c>
      <c r="BMG10" s="97" t="s">
        <v>21</v>
      </c>
      <c r="BMH10" s="97" t="s">
        <v>21</v>
      </c>
      <c r="BMI10" s="97" t="s">
        <v>21</v>
      </c>
      <c r="BMJ10" s="97" t="s">
        <v>21</v>
      </c>
      <c r="BMK10" s="97" t="s">
        <v>21</v>
      </c>
      <c r="BML10" s="97" t="s">
        <v>21</v>
      </c>
      <c r="BMM10" s="97" t="s">
        <v>21</v>
      </c>
      <c r="BMN10" s="97" t="s">
        <v>21</v>
      </c>
      <c r="BMO10" s="97" t="s">
        <v>21</v>
      </c>
      <c r="BMP10" s="97" t="s">
        <v>21</v>
      </c>
      <c r="BMQ10" s="97" t="s">
        <v>21</v>
      </c>
      <c r="BMR10" s="97" t="s">
        <v>21</v>
      </c>
      <c r="BMS10" s="97" t="s">
        <v>21</v>
      </c>
      <c r="BMT10" s="97" t="s">
        <v>21</v>
      </c>
      <c r="BMU10" s="97" t="s">
        <v>21</v>
      </c>
      <c r="BMV10" s="97" t="s">
        <v>21</v>
      </c>
      <c r="BMW10" s="97" t="s">
        <v>21</v>
      </c>
      <c r="BMX10" s="97" t="s">
        <v>21</v>
      </c>
      <c r="BMY10" s="97" t="s">
        <v>21</v>
      </c>
      <c r="BMZ10" s="97" t="s">
        <v>21</v>
      </c>
      <c r="BNA10" s="97" t="s">
        <v>21</v>
      </c>
      <c r="BNB10" s="97" t="s">
        <v>21</v>
      </c>
      <c r="BNC10" s="97" t="s">
        <v>21</v>
      </c>
      <c r="BND10" s="97" t="s">
        <v>21</v>
      </c>
      <c r="BNE10" s="97" t="s">
        <v>21</v>
      </c>
      <c r="BNF10" s="97" t="s">
        <v>21</v>
      </c>
      <c r="BNG10" s="97" t="s">
        <v>21</v>
      </c>
      <c r="BNH10" s="97" t="s">
        <v>21</v>
      </c>
      <c r="BNI10" s="97" t="s">
        <v>21</v>
      </c>
      <c r="BNJ10" s="97" t="s">
        <v>21</v>
      </c>
      <c r="BNK10" s="97" t="s">
        <v>21</v>
      </c>
      <c r="BNL10" s="97" t="s">
        <v>21</v>
      </c>
      <c r="BNM10" s="97" t="s">
        <v>21</v>
      </c>
      <c r="BNN10" s="97" t="s">
        <v>21</v>
      </c>
      <c r="BNO10" s="97" t="s">
        <v>21</v>
      </c>
      <c r="BNP10" s="97" t="s">
        <v>21</v>
      </c>
      <c r="BNQ10" s="97" t="s">
        <v>21</v>
      </c>
      <c r="BNR10" s="97" t="s">
        <v>21</v>
      </c>
      <c r="BNS10" s="97" t="s">
        <v>21</v>
      </c>
      <c r="BNT10" s="97" t="s">
        <v>21</v>
      </c>
      <c r="BNU10" s="97" t="s">
        <v>21</v>
      </c>
      <c r="BNV10" s="97" t="s">
        <v>21</v>
      </c>
      <c r="BNW10" s="97" t="s">
        <v>21</v>
      </c>
      <c r="BNX10" s="97" t="s">
        <v>21</v>
      </c>
      <c r="BNY10" s="97" t="s">
        <v>21</v>
      </c>
      <c r="BNZ10" s="97" t="s">
        <v>21</v>
      </c>
      <c r="BOA10" s="97" t="s">
        <v>21</v>
      </c>
      <c r="BOB10" s="97" t="s">
        <v>21</v>
      </c>
      <c r="BOC10" s="97" t="s">
        <v>21</v>
      </c>
      <c r="BOD10" s="97" t="s">
        <v>21</v>
      </c>
      <c r="BOE10" s="97" t="s">
        <v>21</v>
      </c>
      <c r="BOF10" s="97" t="s">
        <v>21</v>
      </c>
      <c r="BOG10" s="97" t="s">
        <v>21</v>
      </c>
      <c r="BOH10" s="97" t="s">
        <v>21</v>
      </c>
      <c r="BOI10" s="97" t="s">
        <v>21</v>
      </c>
      <c r="BOJ10" s="97" t="s">
        <v>21</v>
      </c>
      <c r="BOK10" s="97" t="s">
        <v>21</v>
      </c>
      <c r="BOL10" s="97" t="s">
        <v>21</v>
      </c>
      <c r="BOM10" s="97" t="s">
        <v>21</v>
      </c>
      <c r="BON10" s="97" t="s">
        <v>21</v>
      </c>
      <c r="BOO10" s="97" t="s">
        <v>21</v>
      </c>
      <c r="BOP10" s="97" t="s">
        <v>21</v>
      </c>
      <c r="BOQ10" s="97" t="s">
        <v>21</v>
      </c>
      <c r="BOR10" s="97" t="s">
        <v>21</v>
      </c>
      <c r="BOS10" s="97" t="s">
        <v>21</v>
      </c>
      <c r="BOT10" s="97" t="s">
        <v>21</v>
      </c>
      <c r="BOU10" s="97" t="s">
        <v>21</v>
      </c>
      <c r="BOV10" s="97" t="s">
        <v>21</v>
      </c>
      <c r="BOW10" s="97" t="s">
        <v>21</v>
      </c>
      <c r="BOX10" s="97" t="s">
        <v>21</v>
      </c>
      <c r="BOY10" s="97" t="s">
        <v>21</v>
      </c>
      <c r="BOZ10" s="97" t="s">
        <v>21</v>
      </c>
      <c r="BPA10" s="97" t="s">
        <v>21</v>
      </c>
      <c r="BPB10" s="97" t="s">
        <v>21</v>
      </c>
      <c r="BPC10" s="97" t="s">
        <v>21</v>
      </c>
      <c r="BPD10" s="97" t="s">
        <v>21</v>
      </c>
      <c r="BPE10" s="97" t="s">
        <v>21</v>
      </c>
      <c r="BPF10" s="97" t="s">
        <v>21</v>
      </c>
      <c r="BPG10" s="97" t="s">
        <v>21</v>
      </c>
      <c r="BPH10" s="97" t="s">
        <v>21</v>
      </c>
      <c r="BPI10" s="97" t="s">
        <v>21</v>
      </c>
      <c r="BPJ10" s="97" t="s">
        <v>21</v>
      </c>
      <c r="BPK10" s="97" t="s">
        <v>21</v>
      </c>
      <c r="BPL10" s="97" t="s">
        <v>21</v>
      </c>
      <c r="BPM10" s="97" t="s">
        <v>21</v>
      </c>
      <c r="BPN10" s="97" t="s">
        <v>21</v>
      </c>
      <c r="BPO10" s="97" t="s">
        <v>21</v>
      </c>
      <c r="BPP10" s="97" t="s">
        <v>21</v>
      </c>
      <c r="BPQ10" s="97" t="s">
        <v>21</v>
      </c>
      <c r="BPR10" s="97" t="s">
        <v>21</v>
      </c>
      <c r="BPS10" s="97" t="s">
        <v>21</v>
      </c>
      <c r="BPT10" s="97" t="s">
        <v>21</v>
      </c>
      <c r="BPU10" s="97" t="s">
        <v>21</v>
      </c>
      <c r="BPV10" s="97" t="s">
        <v>21</v>
      </c>
      <c r="BPW10" s="97" t="s">
        <v>21</v>
      </c>
      <c r="BPX10" s="97" t="s">
        <v>21</v>
      </c>
      <c r="BPY10" s="97" t="s">
        <v>21</v>
      </c>
      <c r="BPZ10" s="97" t="s">
        <v>21</v>
      </c>
      <c r="BQA10" s="97" t="s">
        <v>21</v>
      </c>
      <c r="BQB10" s="97" t="s">
        <v>21</v>
      </c>
      <c r="BQC10" s="97" t="s">
        <v>21</v>
      </c>
      <c r="BQD10" s="97" t="s">
        <v>21</v>
      </c>
      <c r="BQE10" s="97" t="s">
        <v>21</v>
      </c>
      <c r="BQF10" s="97" t="s">
        <v>21</v>
      </c>
      <c r="BQG10" s="97" t="s">
        <v>21</v>
      </c>
      <c r="BQH10" s="97" t="s">
        <v>21</v>
      </c>
      <c r="BQI10" s="97" t="s">
        <v>21</v>
      </c>
      <c r="BQJ10" s="97" t="s">
        <v>21</v>
      </c>
      <c r="BQK10" s="97" t="s">
        <v>21</v>
      </c>
      <c r="BQL10" s="97" t="s">
        <v>21</v>
      </c>
      <c r="BQM10" s="97" t="s">
        <v>21</v>
      </c>
      <c r="BQN10" s="97" t="s">
        <v>21</v>
      </c>
      <c r="BQO10" s="97" t="s">
        <v>21</v>
      </c>
      <c r="BQP10" s="97" t="s">
        <v>21</v>
      </c>
      <c r="BQQ10" s="97" t="s">
        <v>21</v>
      </c>
      <c r="BQR10" s="97" t="s">
        <v>21</v>
      </c>
      <c r="BQS10" s="97" t="s">
        <v>21</v>
      </c>
      <c r="BQT10" s="97" t="s">
        <v>21</v>
      </c>
      <c r="BQU10" s="97" t="s">
        <v>21</v>
      </c>
      <c r="BQV10" s="97" t="s">
        <v>21</v>
      </c>
      <c r="BQW10" s="97" t="s">
        <v>21</v>
      </c>
      <c r="BQX10" s="97" t="s">
        <v>21</v>
      </c>
      <c r="BQY10" s="97" t="s">
        <v>21</v>
      </c>
      <c r="BQZ10" s="97" t="s">
        <v>21</v>
      </c>
      <c r="BRA10" s="97" t="s">
        <v>21</v>
      </c>
      <c r="BRB10" s="97" t="s">
        <v>21</v>
      </c>
      <c r="BRC10" s="97" t="s">
        <v>21</v>
      </c>
      <c r="BRD10" s="97" t="s">
        <v>21</v>
      </c>
      <c r="BRE10" s="97" t="s">
        <v>21</v>
      </c>
      <c r="BRF10" s="97" t="s">
        <v>21</v>
      </c>
      <c r="BRG10" s="97" t="s">
        <v>21</v>
      </c>
      <c r="BRH10" s="97" t="s">
        <v>21</v>
      </c>
      <c r="BRI10" s="97" t="s">
        <v>21</v>
      </c>
      <c r="BRJ10" s="97" t="s">
        <v>21</v>
      </c>
      <c r="BRK10" s="97" t="s">
        <v>21</v>
      </c>
      <c r="BRL10" s="97" t="s">
        <v>21</v>
      </c>
      <c r="BRM10" s="97" t="s">
        <v>21</v>
      </c>
      <c r="BRN10" s="97" t="s">
        <v>21</v>
      </c>
      <c r="BRO10" s="97" t="s">
        <v>21</v>
      </c>
      <c r="BRP10" s="97" t="s">
        <v>21</v>
      </c>
      <c r="BRQ10" s="97" t="s">
        <v>21</v>
      </c>
      <c r="BRR10" s="97" t="s">
        <v>21</v>
      </c>
      <c r="BRS10" s="97" t="s">
        <v>21</v>
      </c>
      <c r="BRT10" s="97" t="s">
        <v>21</v>
      </c>
      <c r="BRU10" s="97" t="s">
        <v>21</v>
      </c>
      <c r="BRV10" s="97" t="s">
        <v>21</v>
      </c>
      <c r="BRW10" s="97" t="s">
        <v>21</v>
      </c>
      <c r="BRX10" s="97" t="s">
        <v>21</v>
      </c>
      <c r="BRY10" s="97" t="s">
        <v>21</v>
      </c>
      <c r="BRZ10" s="97" t="s">
        <v>21</v>
      </c>
      <c r="BSA10" s="97" t="s">
        <v>21</v>
      </c>
      <c r="BSB10" s="97" t="s">
        <v>21</v>
      </c>
      <c r="BSC10" s="97" t="s">
        <v>21</v>
      </c>
      <c r="BSD10" s="97" t="s">
        <v>21</v>
      </c>
      <c r="BSE10" s="97" t="s">
        <v>21</v>
      </c>
      <c r="BSF10" s="97" t="s">
        <v>21</v>
      </c>
      <c r="BSG10" s="97" t="s">
        <v>21</v>
      </c>
      <c r="BSH10" s="97" t="s">
        <v>21</v>
      </c>
      <c r="BSI10" s="97" t="s">
        <v>21</v>
      </c>
      <c r="BSJ10" s="97" t="s">
        <v>21</v>
      </c>
      <c r="BSK10" s="97" t="s">
        <v>21</v>
      </c>
      <c r="BSL10" s="97" t="s">
        <v>21</v>
      </c>
      <c r="BSM10" s="97" t="s">
        <v>21</v>
      </c>
      <c r="BSN10" s="97" t="s">
        <v>21</v>
      </c>
      <c r="BSO10" s="97" t="s">
        <v>21</v>
      </c>
      <c r="BSP10" s="97" t="s">
        <v>21</v>
      </c>
      <c r="BSQ10" s="97" t="s">
        <v>21</v>
      </c>
      <c r="BSR10" s="97" t="s">
        <v>21</v>
      </c>
      <c r="BSS10" s="97" t="s">
        <v>21</v>
      </c>
      <c r="BST10" s="97" t="s">
        <v>21</v>
      </c>
      <c r="BSU10" s="97" t="s">
        <v>21</v>
      </c>
      <c r="BSV10" s="97" t="s">
        <v>21</v>
      </c>
      <c r="BSW10" s="97" t="s">
        <v>21</v>
      </c>
      <c r="BSX10" s="97" t="s">
        <v>21</v>
      </c>
      <c r="BSY10" s="97" t="s">
        <v>21</v>
      </c>
      <c r="BSZ10" s="97" t="s">
        <v>21</v>
      </c>
      <c r="BTA10" s="97" t="s">
        <v>21</v>
      </c>
      <c r="BTB10" s="97" t="s">
        <v>21</v>
      </c>
      <c r="BTC10" s="97" t="s">
        <v>21</v>
      </c>
      <c r="BTD10" s="97" t="s">
        <v>21</v>
      </c>
      <c r="BTE10" s="97" t="s">
        <v>21</v>
      </c>
      <c r="BTF10" s="97" t="s">
        <v>21</v>
      </c>
      <c r="BTG10" s="97" t="s">
        <v>21</v>
      </c>
      <c r="BTH10" s="97" t="s">
        <v>21</v>
      </c>
      <c r="BTI10" s="97" t="s">
        <v>21</v>
      </c>
      <c r="BTJ10" s="97" t="s">
        <v>21</v>
      </c>
      <c r="BTK10" s="97" t="s">
        <v>21</v>
      </c>
      <c r="BTL10" s="97" t="s">
        <v>21</v>
      </c>
      <c r="BTM10" s="97" t="s">
        <v>21</v>
      </c>
      <c r="BTN10" s="97" t="s">
        <v>21</v>
      </c>
      <c r="BTO10" s="97" t="s">
        <v>21</v>
      </c>
      <c r="BTP10" s="97" t="s">
        <v>21</v>
      </c>
      <c r="BTQ10" s="97" t="s">
        <v>21</v>
      </c>
      <c r="BTR10" s="97" t="s">
        <v>21</v>
      </c>
      <c r="BTS10" s="97" t="s">
        <v>21</v>
      </c>
      <c r="BTT10" s="97" t="s">
        <v>21</v>
      </c>
      <c r="BTU10" s="97" t="s">
        <v>21</v>
      </c>
      <c r="BTV10" s="97" t="s">
        <v>21</v>
      </c>
      <c r="BTW10" s="97" t="s">
        <v>21</v>
      </c>
      <c r="BTX10" s="97" t="s">
        <v>21</v>
      </c>
      <c r="BTY10" s="97" t="s">
        <v>21</v>
      </c>
      <c r="BTZ10" s="97" t="s">
        <v>21</v>
      </c>
      <c r="BUA10" s="97" t="s">
        <v>21</v>
      </c>
      <c r="BUB10" s="97" t="s">
        <v>21</v>
      </c>
      <c r="BUC10" s="97" t="s">
        <v>21</v>
      </c>
      <c r="BUD10" s="97" t="s">
        <v>21</v>
      </c>
      <c r="BUE10" s="97" t="s">
        <v>21</v>
      </c>
      <c r="BUF10" s="97" t="s">
        <v>21</v>
      </c>
      <c r="BUG10" s="97" t="s">
        <v>21</v>
      </c>
      <c r="BUH10" s="97" t="s">
        <v>21</v>
      </c>
      <c r="BUI10" s="97" t="s">
        <v>21</v>
      </c>
      <c r="BUJ10" s="97" t="s">
        <v>21</v>
      </c>
      <c r="BUK10" s="97" t="s">
        <v>21</v>
      </c>
      <c r="BUL10" s="97" t="s">
        <v>21</v>
      </c>
      <c r="BUM10" s="97" t="s">
        <v>21</v>
      </c>
      <c r="BUN10" s="97" t="s">
        <v>21</v>
      </c>
      <c r="BUO10" s="97" t="s">
        <v>21</v>
      </c>
      <c r="BUP10" s="97" t="s">
        <v>21</v>
      </c>
      <c r="BUQ10" s="97" t="s">
        <v>21</v>
      </c>
      <c r="BUR10" s="97" t="s">
        <v>21</v>
      </c>
      <c r="BUS10" s="97" t="s">
        <v>21</v>
      </c>
      <c r="BUT10" s="97" t="s">
        <v>21</v>
      </c>
      <c r="BUU10" s="97" t="s">
        <v>21</v>
      </c>
      <c r="BUV10" s="97" t="s">
        <v>21</v>
      </c>
      <c r="BUW10" s="97" t="s">
        <v>21</v>
      </c>
      <c r="BUX10" s="97" t="s">
        <v>21</v>
      </c>
      <c r="BUY10" s="97" t="s">
        <v>21</v>
      </c>
      <c r="BUZ10" s="97" t="s">
        <v>21</v>
      </c>
      <c r="BVA10" s="97" t="s">
        <v>21</v>
      </c>
      <c r="BVB10" s="97" t="s">
        <v>21</v>
      </c>
      <c r="BVC10" s="97" t="s">
        <v>21</v>
      </c>
      <c r="BVD10" s="97" t="s">
        <v>21</v>
      </c>
      <c r="BVE10" s="97" t="s">
        <v>21</v>
      </c>
      <c r="BVF10" s="97" t="s">
        <v>21</v>
      </c>
      <c r="BVG10" s="97" t="s">
        <v>21</v>
      </c>
      <c r="BVH10" s="97" t="s">
        <v>21</v>
      </c>
      <c r="BVI10" s="97" t="s">
        <v>21</v>
      </c>
      <c r="BVJ10" s="97" t="s">
        <v>21</v>
      </c>
      <c r="BVK10" s="97" t="s">
        <v>21</v>
      </c>
      <c r="BVL10" s="97" t="s">
        <v>21</v>
      </c>
      <c r="BVM10" s="97" t="s">
        <v>21</v>
      </c>
      <c r="BVN10" s="97" t="s">
        <v>21</v>
      </c>
      <c r="BVO10" s="97" t="s">
        <v>21</v>
      </c>
      <c r="BVP10" s="97" t="s">
        <v>21</v>
      </c>
      <c r="BVQ10" s="97" t="s">
        <v>21</v>
      </c>
      <c r="BVR10" s="97" t="s">
        <v>21</v>
      </c>
      <c r="BVS10" s="97" t="s">
        <v>21</v>
      </c>
      <c r="BVT10" s="97" t="s">
        <v>21</v>
      </c>
      <c r="BVU10" s="97" t="s">
        <v>21</v>
      </c>
      <c r="BVV10" s="97" t="s">
        <v>21</v>
      </c>
      <c r="BVW10" s="97" t="s">
        <v>21</v>
      </c>
      <c r="BVX10" s="97" t="s">
        <v>21</v>
      </c>
      <c r="BVY10" s="97" t="s">
        <v>21</v>
      </c>
      <c r="BVZ10" s="97" t="s">
        <v>21</v>
      </c>
      <c r="BWA10" s="97" t="s">
        <v>21</v>
      </c>
      <c r="BWB10" s="97" t="s">
        <v>21</v>
      </c>
      <c r="BWC10" s="97" t="s">
        <v>21</v>
      </c>
      <c r="BWD10" s="97" t="s">
        <v>21</v>
      </c>
      <c r="BWE10" s="97" t="s">
        <v>21</v>
      </c>
      <c r="BWF10" s="97" t="s">
        <v>21</v>
      </c>
      <c r="BWG10" s="97" t="s">
        <v>21</v>
      </c>
      <c r="BWH10" s="97" t="s">
        <v>21</v>
      </c>
      <c r="BWI10" s="97" t="s">
        <v>21</v>
      </c>
      <c r="BWJ10" s="97" t="s">
        <v>21</v>
      </c>
      <c r="BWK10" s="97" t="s">
        <v>21</v>
      </c>
      <c r="BWL10" s="97" t="s">
        <v>21</v>
      </c>
      <c r="BWM10" s="97" t="s">
        <v>21</v>
      </c>
      <c r="BWN10" s="97" t="s">
        <v>21</v>
      </c>
      <c r="BWO10" s="97" t="s">
        <v>21</v>
      </c>
      <c r="BWP10" s="97" t="s">
        <v>21</v>
      </c>
      <c r="BWQ10" s="97" t="s">
        <v>21</v>
      </c>
      <c r="BWR10" s="97" t="s">
        <v>21</v>
      </c>
      <c r="BWS10" s="97" t="s">
        <v>21</v>
      </c>
      <c r="BWT10" s="97" t="s">
        <v>21</v>
      </c>
      <c r="BWU10" s="97" t="s">
        <v>21</v>
      </c>
      <c r="BWV10" s="97" t="s">
        <v>21</v>
      </c>
      <c r="BWW10" s="97" t="s">
        <v>21</v>
      </c>
      <c r="BWX10" s="97" t="s">
        <v>21</v>
      </c>
      <c r="BWY10" s="97" t="s">
        <v>21</v>
      </c>
      <c r="BWZ10" s="97" t="s">
        <v>21</v>
      </c>
      <c r="BXA10" s="97" t="s">
        <v>21</v>
      </c>
      <c r="BXB10" s="97" t="s">
        <v>21</v>
      </c>
      <c r="BXC10" s="97" t="s">
        <v>21</v>
      </c>
      <c r="BXD10" s="97" t="s">
        <v>21</v>
      </c>
      <c r="BXE10" s="97" t="s">
        <v>21</v>
      </c>
      <c r="BXF10" s="97" t="s">
        <v>21</v>
      </c>
      <c r="BXG10" s="97" t="s">
        <v>21</v>
      </c>
      <c r="BXH10" s="97" t="s">
        <v>21</v>
      </c>
      <c r="BXI10" s="97" t="s">
        <v>21</v>
      </c>
      <c r="BXJ10" s="97" t="s">
        <v>21</v>
      </c>
      <c r="BXK10" s="97" t="s">
        <v>21</v>
      </c>
      <c r="BXL10" s="97" t="s">
        <v>21</v>
      </c>
      <c r="BXM10" s="97" t="s">
        <v>21</v>
      </c>
      <c r="BXN10" s="97" t="s">
        <v>21</v>
      </c>
      <c r="BXO10" s="97" t="s">
        <v>21</v>
      </c>
      <c r="BXP10" s="97" t="s">
        <v>21</v>
      </c>
      <c r="BXQ10" s="97" t="s">
        <v>21</v>
      </c>
      <c r="BXR10" s="97" t="s">
        <v>21</v>
      </c>
      <c r="BXS10" s="97" t="s">
        <v>21</v>
      </c>
      <c r="BXT10" s="97" t="s">
        <v>21</v>
      </c>
      <c r="BXU10" s="97" t="s">
        <v>21</v>
      </c>
      <c r="BXV10" s="97" t="s">
        <v>21</v>
      </c>
      <c r="BXW10" s="97" t="s">
        <v>21</v>
      </c>
      <c r="BXX10" s="97" t="s">
        <v>21</v>
      </c>
      <c r="BXY10" s="97" t="s">
        <v>21</v>
      </c>
      <c r="BXZ10" s="97" t="s">
        <v>21</v>
      </c>
      <c r="BYA10" s="97" t="s">
        <v>21</v>
      </c>
      <c r="BYB10" s="97" t="s">
        <v>21</v>
      </c>
      <c r="BYC10" s="97" t="s">
        <v>21</v>
      </c>
      <c r="BYD10" s="97" t="s">
        <v>21</v>
      </c>
      <c r="BYE10" s="97" t="s">
        <v>21</v>
      </c>
      <c r="BYF10" s="97" t="s">
        <v>21</v>
      </c>
      <c r="BYG10" s="97" t="s">
        <v>21</v>
      </c>
      <c r="BYH10" s="97" t="s">
        <v>21</v>
      </c>
      <c r="BYI10" s="97" t="s">
        <v>21</v>
      </c>
      <c r="BYJ10" s="97" t="s">
        <v>21</v>
      </c>
      <c r="BYK10" s="97" t="s">
        <v>21</v>
      </c>
      <c r="BYL10" s="97" t="s">
        <v>21</v>
      </c>
      <c r="BYM10" s="97" t="s">
        <v>21</v>
      </c>
      <c r="BYN10" s="97" t="s">
        <v>21</v>
      </c>
      <c r="BYO10" s="97" t="s">
        <v>21</v>
      </c>
      <c r="BYP10" s="97" t="s">
        <v>21</v>
      </c>
      <c r="BYQ10" s="97" t="s">
        <v>21</v>
      </c>
      <c r="BYR10" s="97" t="s">
        <v>21</v>
      </c>
      <c r="BYS10" s="97" t="s">
        <v>21</v>
      </c>
      <c r="BYT10" s="97" t="s">
        <v>21</v>
      </c>
      <c r="BYU10" s="97" t="s">
        <v>21</v>
      </c>
      <c r="BYV10" s="97" t="s">
        <v>21</v>
      </c>
      <c r="BYW10" s="97" t="s">
        <v>21</v>
      </c>
      <c r="BYX10" s="97" t="s">
        <v>21</v>
      </c>
      <c r="BYY10" s="97" t="s">
        <v>21</v>
      </c>
      <c r="BYZ10" s="97" t="s">
        <v>21</v>
      </c>
      <c r="BZA10" s="97" t="s">
        <v>21</v>
      </c>
      <c r="BZB10" s="97" t="s">
        <v>21</v>
      </c>
      <c r="BZC10" s="97" t="s">
        <v>21</v>
      </c>
      <c r="BZD10" s="97" t="s">
        <v>21</v>
      </c>
      <c r="BZE10" s="97" t="s">
        <v>21</v>
      </c>
      <c r="BZF10" s="97" t="s">
        <v>21</v>
      </c>
      <c r="BZG10" s="97" t="s">
        <v>21</v>
      </c>
      <c r="BZH10" s="97" t="s">
        <v>21</v>
      </c>
      <c r="BZI10" s="97" t="s">
        <v>21</v>
      </c>
      <c r="BZJ10" s="97" t="s">
        <v>21</v>
      </c>
      <c r="BZK10" s="97" t="s">
        <v>21</v>
      </c>
      <c r="BZL10" s="97" t="s">
        <v>21</v>
      </c>
      <c r="BZM10" s="97" t="s">
        <v>21</v>
      </c>
      <c r="BZN10" s="97" t="s">
        <v>21</v>
      </c>
      <c r="BZO10" s="97" t="s">
        <v>21</v>
      </c>
      <c r="BZP10" s="97" t="s">
        <v>21</v>
      </c>
      <c r="BZQ10" s="97" t="s">
        <v>21</v>
      </c>
      <c r="BZR10" s="97" t="s">
        <v>21</v>
      </c>
      <c r="BZS10" s="97" t="s">
        <v>21</v>
      </c>
      <c r="BZT10" s="97" t="s">
        <v>21</v>
      </c>
      <c r="BZU10" s="97" t="s">
        <v>21</v>
      </c>
      <c r="BZV10" s="97" t="s">
        <v>21</v>
      </c>
      <c r="BZW10" s="97" t="s">
        <v>21</v>
      </c>
      <c r="BZX10" s="97" t="s">
        <v>21</v>
      </c>
      <c r="BZY10" s="97" t="s">
        <v>21</v>
      </c>
      <c r="BZZ10" s="97" t="s">
        <v>21</v>
      </c>
      <c r="CAA10" s="97" t="s">
        <v>21</v>
      </c>
      <c r="CAB10" s="97" t="s">
        <v>21</v>
      </c>
      <c r="CAC10" s="97" t="s">
        <v>21</v>
      </c>
      <c r="CAD10" s="97" t="s">
        <v>21</v>
      </c>
      <c r="CAE10" s="97" t="s">
        <v>21</v>
      </c>
      <c r="CAF10" s="97" t="s">
        <v>21</v>
      </c>
      <c r="CAG10" s="97" t="s">
        <v>21</v>
      </c>
      <c r="CAH10" s="97" t="s">
        <v>21</v>
      </c>
      <c r="CAI10" s="97" t="s">
        <v>21</v>
      </c>
      <c r="CAJ10" s="97" t="s">
        <v>21</v>
      </c>
      <c r="CAK10" s="97" t="s">
        <v>21</v>
      </c>
      <c r="CAL10" s="97" t="s">
        <v>21</v>
      </c>
      <c r="CAM10" s="97" t="s">
        <v>21</v>
      </c>
      <c r="CAN10" s="97" t="s">
        <v>21</v>
      </c>
      <c r="CAO10" s="97" t="s">
        <v>21</v>
      </c>
      <c r="CAP10" s="97" t="s">
        <v>21</v>
      </c>
      <c r="CAQ10" s="97" t="s">
        <v>21</v>
      </c>
      <c r="CAR10" s="97" t="s">
        <v>21</v>
      </c>
      <c r="CAS10" s="97" t="s">
        <v>21</v>
      </c>
      <c r="CAT10" s="97" t="s">
        <v>21</v>
      </c>
      <c r="CAU10" s="97" t="s">
        <v>21</v>
      </c>
      <c r="CAV10" s="97" t="s">
        <v>21</v>
      </c>
      <c r="CAW10" s="97" t="s">
        <v>21</v>
      </c>
      <c r="CAX10" s="97" t="s">
        <v>21</v>
      </c>
      <c r="CAY10" s="97" t="s">
        <v>21</v>
      </c>
      <c r="CAZ10" s="97" t="s">
        <v>21</v>
      </c>
      <c r="CBA10" s="97" t="s">
        <v>21</v>
      </c>
      <c r="CBB10" s="97" t="s">
        <v>21</v>
      </c>
      <c r="CBC10" s="97" t="s">
        <v>21</v>
      </c>
      <c r="CBD10" s="97" t="s">
        <v>21</v>
      </c>
      <c r="CBE10" s="97" t="s">
        <v>21</v>
      </c>
      <c r="CBF10" s="97" t="s">
        <v>21</v>
      </c>
      <c r="CBG10" s="97" t="s">
        <v>21</v>
      </c>
      <c r="CBH10" s="97" t="s">
        <v>21</v>
      </c>
      <c r="CBI10" s="97" t="s">
        <v>21</v>
      </c>
      <c r="CBJ10" s="97" t="s">
        <v>21</v>
      </c>
      <c r="CBK10" s="97" t="s">
        <v>21</v>
      </c>
      <c r="CBL10" s="97" t="s">
        <v>21</v>
      </c>
      <c r="CBM10" s="97" t="s">
        <v>21</v>
      </c>
      <c r="CBN10" s="97" t="s">
        <v>21</v>
      </c>
      <c r="CBO10" s="97" t="s">
        <v>21</v>
      </c>
      <c r="CBP10" s="97" t="s">
        <v>21</v>
      </c>
      <c r="CBQ10" s="97" t="s">
        <v>21</v>
      </c>
      <c r="CBR10" s="97" t="s">
        <v>21</v>
      </c>
      <c r="CBS10" s="97" t="s">
        <v>21</v>
      </c>
      <c r="CBT10" s="97" t="s">
        <v>21</v>
      </c>
      <c r="CBU10" s="97" t="s">
        <v>21</v>
      </c>
      <c r="CBV10" s="97" t="s">
        <v>21</v>
      </c>
      <c r="CBW10" s="97" t="s">
        <v>21</v>
      </c>
      <c r="CBX10" s="97" t="s">
        <v>21</v>
      </c>
      <c r="CBY10" s="97" t="s">
        <v>21</v>
      </c>
      <c r="CBZ10" s="97" t="s">
        <v>21</v>
      </c>
      <c r="CCA10" s="97" t="s">
        <v>21</v>
      </c>
      <c r="CCB10" s="97" t="s">
        <v>21</v>
      </c>
      <c r="CCC10" s="97" t="s">
        <v>21</v>
      </c>
      <c r="CCD10" s="97" t="s">
        <v>21</v>
      </c>
      <c r="CCE10" s="97" t="s">
        <v>21</v>
      </c>
      <c r="CCF10" s="97" t="s">
        <v>21</v>
      </c>
      <c r="CCG10" s="97" t="s">
        <v>21</v>
      </c>
      <c r="CCH10" s="97" t="s">
        <v>21</v>
      </c>
      <c r="CCI10" s="97" t="s">
        <v>21</v>
      </c>
      <c r="CCJ10" s="97" t="s">
        <v>21</v>
      </c>
      <c r="CCK10" s="97" t="s">
        <v>21</v>
      </c>
      <c r="CCL10" s="97" t="s">
        <v>21</v>
      </c>
      <c r="CCM10" s="97" t="s">
        <v>21</v>
      </c>
      <c r="CCN10" s="97" t="s">
        <v>21</v>
      </c>
      <c r="CCO10" s="97" t="s">
        <v>21</v>
      </c>
      <c r="CCP10" s="97" t="s">
        <v>21</v>
      </c>
      <c r="CCQ10" s="97" t="s">
        <v>21</v>
      </c>
      <c r="CCR10" s="97" t="s">
        <v>21</v>
      </c>
      <c r="CCS10" s="97" t="s">
        <v>21</v>
      </c>
      <c r="CCT10" s="97" t="s">
        <v>21</v>
      </c>
      <c r="CCU10" s="97" t="s">
        <v>21</v>
      </c>
      <c r="CCV10" s="97" t="s">
        <v>21</v>
      </c>
      <c r="CCW10" s="97" t="s">
        <v>21</v>
      </c>
      <c r="CCX10" s="97" t="s">
        <v>21</v>
      </c>
      <c r="CCY10" s="97" t="s">
        <v>21</v>
      </c>
      <c r="CCZ10" s="97" t="s">
        <v>21</v>
      </c>
      <c r="CDA10" s="97" t="s">
        <v>21</v>
      </c>
      <c r="CDB10" s="97" t="s">
        <v>21</v>
      </c>
      <c r="CDC10" s="97" t="s">
        <v>21</v>
      </c>
      <c r="CDD10" s="97" t="s">
        <v>21</v>
      </c>
      <c r="CDE10" s="97" t="s">
        <v>21</v>
      </c>
      <c r="CDF10" s="97" t="s">
        <v>21</v>
      </c>
      <c r="CDG10" s="97" t="s">
        <v>21</v>
      </c>
      <c r="CDH10" s="97" t="s">
        <v>21</v>
      </c>
      <c r="CDI10" s="97" t="s">
        <v>21</v>
      </c>
      <c r="CDJ10" s="97" t="s">
        <v>21</v>
      </c>
      <c r="CDK10" s="97" t="s">
        <v>21</v>
      </c>
      <c r="CDL10" s="97" t="s">
        <v>21</v>
      </c>
      <c r="CDM10" s="97" t="s">
        <v>21</v>
      </c>
      <c r="CDN10" s="97" t="s">
        <v>21</v>
      </c>
      <c r="CDO10" s="97" t="s">
        <v>21</v>
      </c>
      <c r="CDP10" s="97" t="s">
        <v>21</v>
      </c>
      <c r="CDQ10" s="97" t="s">
        <v>21</v>
      </c>
      <c r="CDR10" s="97" t="s">
        <v>21</v>
      </c>
      <c r="CDS10" s="97" t="s">
        <v>21</v>
      </c>
      <c r="CDT10" s="97" t="s">
        <v>21</v>
      </c>
      <c r="CDU10" s="97" t="s">
        <v>21</v>
      </c>
      <c r="CDV10" s="97" t="s">
        <v>21</v>
      </c>
      <c r="CDW10" s="97" t="s">
        <v>21</v>
      </c>
      <c r="CDX10" s="97" t="s">
        <v>21</v>
      </c>
      <c r="CDY10" s="97" t="s">
        <v>21</v>
      </c>
      <c r="CDZ10" s="97" t="s">
        <v>21</v>
      </c>
      <c r="CEA10" s="97" t="s">
        <v>21</v>
      </c>
      <c r="CEB10" s="97" t="s">
        <v>21</v>
      </c>
      <c r="CEC10" s="97" t="s">
        <v>21</v>
      </c>
      <c r="CED10" s="97" t="s">
        <v>21</v>
      </c>
      <c r="CEE10" s="97" t="s">
        <v>21</v>
      </c>
      <c r="CEF10" s="97" t="s">
        <v>21</v>
      </c>
      <c r="CEG10" s="97" t="s">
        <v>21</v>
      </c>
      <c r="CEH10" s="97" t="s">
        <v>21</v>
      </c>
      <c r="CEI10" s="97" t="s">
        <v>21</v>
      </c>
      <c r="CEJ10" s="97" t="s">
        <v>21</v>
      </c>
      <c r="CEK10" s="97" t="s">
        <v>21</v>
      </c>
      <c r="CEL10" s="97" t="s">
        <v>21</v>
      </c>
      <c r="CEM10" s="97" t="s">
        <v>21</v>
      </c>
      <c r="CEN10" s="97" t="s">
        <v>21</v>
      </c>
      <c r="CEO10" s="97" t="s">
        <v>21</v>
      </c>
      <c r="CEP10" s="97" t="s">
        <v>21</v>
      </c>
      <c r="CEQ10" s="97" t="s">
        <v>21</v>
      </c>
      <c r="CER10" s="97" t="s">
        <v>21</v>
      </c>
      <c r="CES10" s="97" t="s">
        <v>21</v>
      </c>
      <c r="CET10" s="97" t="s">
        <v>21</v>
      </c>
      <c r="CEU10" s="97" t="s">
        <v>21</v>
      </c>
      <c r="CEV10" s="97" t="s">
        <v>21</v>
      </c>
      <c r="CEW10" s="97" t="s">
        <v>21</v>
      </c>
      <c r="CEX10" s="97" t="s">
        <v>21</v>
      </c>
      <c r="CEY10" s="97" t="s">
        <v>21</v>
      </c>
      <c r="CEZ10" s="97" t="s">
        <v>21</v>
      </c>
      <c r="CFA10" s="97" t="s">
        <v>21</v>
      </c>
      <c r="CFB10" s="97" t="s">
        <v>21</v>
      </c>
      <c r="CFC10" s="97" t="s">
        <v>21</v>
      </c>
      <c r="CFD10" s="97" t="s">
        <v>21</v>
      </c>
      <c r="CFE10" s="97" t="s">
        <v>21</v>
      </c>
      <c r="CFF10" s="97" t="s">
        <v>21</v>
      </c>
      <c r="CFG10" s="97" t="s">
        <v>21</v>
      </c>
      <c r="CFH10" s="97" t="s">
        <v>21</v>
      </c>
      <c r="CFI10" s="97" t="s">
        <v>21</v>
      </c>
      <c r="CFJ10" s="97" t="s">
        <v>21</v>
      </c>
      <c r="CFK10" s="97" t="s">
        <v>21</v>
      </c>
      <c r="CFL10" s="97" t="s">
        <v>21</v>
      </c>
      <c r="CFM10" s="97" t="s">
        <v>21</v>
      </c>
      <c r="CFN10" s="97" t="s">
        <v>21</v>
      </c>
      <c r="CFO10" s="97" t="s">
        <v>21</v>
      </c>
      <c r="CFP10" s="97" t="s">
        <v>21</v>
      </c>
      <c r="CFQ10" s="97" t="s">
        <v>21</v>
      </c>
      <c r="CFR10" s="97" t="s">
        <v>21</v>
      </c>
      <c r="CFS10" s="97" t="s">
        <v>21</v>
      </c>
      <c r="CFT10" s="97" t="s">
        <v>21</v>
      </c>
      <c r="CFU10" s="97" t="s">
        <v>21</v>
      </c>
      <c r="CFV10" s="97" t="s">
        <v>21</v>
      </c>
      <c r="CFW10" s="97" t="s">
        <v>21</v>
      </c>
      <c r="CFX10" s="97" t="s">
        <v>21</v>
      </c>
      <c r="CFY10" s="97" t="s">
        <v>21</v>
      </c>
      <c r="CFZ10" s="97" t="s">
        <v>21</v>
      </c>
      <c r="CGA10" s="97" t="s">
        <v>21</v>
      </c>
      <c r="CGB10" s="97" t="s">
        <v>21</v>
      </c>
      <c r="CGC10" s="97" t="s">
        <v>21</v>
      </c>
      <c r="CGD10" s="97" t="s">
        <v>21</v>
      </c>
      <c r="CGE10" s="97" t="s">
        <v>21</v>
      </c>
      <c r="CGF10" s="97" t="s">
        <v>21</v>
      </c>
      <c r="CGG10" s="97" t="s">
        <v>21</v>
      </c>
      <c r="CGH10" s="97" t="s">
        <v>21</v>
      </c>
      <c r="CGI10" s="97" t="s">
        <v>21</v>
      </c>
      <c r="CGJ10" s="97" t="s">
        <v>21</v>
      </c>
      <c r="CGK10" s="97" t="s">
        <v>21</v>
      </c>
      <c r="CGL10" s="97" t="s">
        <v>21</v>
      </c>
      <c r="CGM10" s="97" t="s">
        <v>21</v>
      </c>
      <c r="CGN10" s="97" t="s">
        <v>21</v>
      </c>
      <c r="CGO10" s="97" t="s">
        <v>21</v>
      </c>
      <c r="CGP10" s="97" t="s">
        <v>21</v>
      </c>
      <c r="CGQ10" s="97" t="s">
        <v>21</v>
      </c>
      <c r="CGR10" s="97" t="s">
        <v>21</v>
      </c>
      <c r="CGS10" s="97" t="s">
        <v>21</v>
      </c>
      <c r="CGT10" s="97" t="s">
        <v>21</v>
      </c>
      <c r="CGU10" s="97" t="s">
        <v>21</v>
      </c>
      <c r="CGV10" s="97" t="s">
        <v>21</v>
      </c>
      <c r="CGW10" s="97" t="s">
        <v>21</v>
      </c>
      <c r="CGX10" s="97" t="s">
        <v>21</v>
      </c>
      <c r="CGY10" s="97" t="s">
        <v>21</v>
      </c>
      <c r="CGZ10" s="97" t="s">
        <v>21</v>
      </c>
      <c r="CHA10" s="97" t="s">
        <v>21</v>
      </c>
      <c r="CHB10" s="97" t="s">
        <v>21</v>
      </c>
      <c r="CHC10" s="97" t="s">
        <v>21</v>
      </c>
      <c r="CHD10" s="97" t="s">
        <v>21</v>
      </c>
      <c r="CHE10" s="97" t="s">
        <v>21</v>
      </c>
      <c r="CHF10" s="97" t="s">
        <v>21</v>
      </c>
      <c r="CHG10" s="97" t="s">
        <v>21</v>
      </c>
      <c r="CHH10" s="97" t="s">
        <v>21</v>
      </c>
      <c r="CHI10" s="97" t="s">
        <v>21</v>
      </c>
      <c r="CHJ10" s="97" t="s">
        <v>21</v>
      </c>
      <c r="CHK10" s="97" t="s">
        <v>21</v>
      </c>
      <c r="CHL10" s="97" t="s">
        <v>21</v>
      </c>
      <c r="CHM10" s="97" t="s">
        <v>21</v>
      </c>
      <c r="CHN10" s="97" t="s">
        <v>21</v>
      </c>
      <c r="CHO10" s="97" t="s">
        <v>21</v>
      </c>
      <c r="CHP10" s="97" t="s">
        <v>21</v>
      </c>
      <c r="CHQ10" s="97" t="s">
        <v>21</v>
      </c>
      <c r="CHR10" s="97" t="s">
        <v>21</v>
      </c>
      <c r="CHS10" s="97" t="s">
        <v>21</v>
      </c>
      <c r="CHT10" s="97" t="s">
        <v>21</v>
      </c>
      <c r="CHU10" s="97" t="s">
        <v>21</v>
      </c>
      <c r="CHV10" s="97" t="s">
        <v>21</v>
      </c>
      <c r="CHW10" s="97" t="s">
        <v>21</v>
      </c>
      <c r="CHX10" s="97" t="s">
        <v>21</v>
      </c>
      <c r="CHY10" s="97" t="s">
        <v>21</v>
      </c>
      <c r="CHZ10" s="97" t="s">
        <v>21</v>
      </c>
      <c r="CIA10" s="97" t="s">
        <v>21</v>
      </c>
      <c r="CIB10" s="97" t="s">
        <v>21</v>
      </c>
      <c r="CIC10" s="97" t="s">
        <v>21</v>
      </c>
      <c r="CID10" s="97" t="s">
        <v>21</v>
      </c>
      <c r="CIE10" s="97" t="s">
        <v>21</v>
      </c>
      <c r="CIF10" s="97" t="s">
        <v>21</v>
      </c>
      <c r="CIG10" s="97" t="s">
        <v>21</v>
      </c>
      <c r="CIH10" s="97" t="s">
        <v>21</v>
      </c>
      <c r="CII10" s="97" t="s">
        <v>21</v>
      </c>
      <c r="CIJ10" s="97" t="s">
        <v>21</v>
      </c>
      <c r="CIK10" s="97" t="s">
        <v>21</v>
      </c>
      <c r="CIL10" s="97" t="s">
        <v>21</v>
      </c>
      <c r="CIM10" s="97" t="s">
        <v>21</v>
      </c>
      <c r="CIN10" s="97" t="s">
        <v>21</v>
      </c>
      <c r="CIO10" s="97" t="s">
        <v>21</v>
      </c>
      <c r="CIP10" s="97" t="s">
        <v>21</v>
      </c>
      <c r="CIQ10" s="97" t="s">
        <v>21</v>
      </c>
      <c r="CIR10" s="97" t="s">
        <v>21</v>
      </c>
      <c r="CIS10" s="97" t="s">
        <v>21</v>
      </c>
      <c r="CIT10" s="97" t="s">
        <v>21</v>
      </c>
      <c r="CIU10" s="97" t="s">
        <v>21</v>
      </c>
      <c r="CIV10" s="97" t="s">
        <v>21</v>
      </c>
      <c r="CIW10" s="97" t="s">
        <v>21</v>
      </c>
      <c r="CIX10" s="97" t="s">
        <v>21</v>
      </c>
      <c r="CIY10" s="97" t="s">
        <v>21</v>
      </c>
      <c r="CIZ10" s="97" t="s">
        <v>21</v>
      </c>
      <c r="CJA10" s="97" t="s">
        <v>21</v>
      </c>
      <c r="CJB10" s="97" t="s">
        <v>21</v>
      </c>
      <c r="CJC10" s="97" t="s">
        <v>21</v>
      </c>
      <c r="CJD10" s="97" t="s">
        <v>21</v>
      </c>
      <c r="CJE10" s="97" t="s">
        <v>21</v>
      </c>
      <c r="CJF10" s="97" t="s">
        <v>21</v>
      </c>
      <c r="CJG10" s="97" t="s">
        <v>21</v>
      </c>
      <c r="CJH10" s="97" t="s">
        <v>21</v>
      </c>
      <c r="CJI10" s="97" t="s">
        <v>21</v>
      </c>
      <c r="CJJ10" s="97" t="s">
        <v>21</v>
      </c>
      <c r="CJK10" s="97" t="s">
        <v>21</v>
      </c>
      <c r="CJL10" s="97" t="s">
        <v>21</v>
      </c>
      <c r="CJM10" s="97" t="s">
        <v>21</v>
      </c>
      <c r="CJN10" s="97" t="s">
        <v>21</v>
      </c>
      <c r="CJO10" s="97" t="s">
        <v>21</v>
      </c>
      <c r="CJP10" s="97" t="s">
        <v>21</v>
      </c>
      <c r="CJQ10" s="97" t="s">
        <v>21</v>
      </c>
      <c r="CJR10" s="97" t="s">
        <v>21</v>
      </c>
      <c r="CJS10" s="97" t="s">
        <v>21</v>
      </c>
      <c r="CJT10" s="97" t="s">
        <v>21</v>
      </c>
      <c r="CJU10" s="97" t="s">
        <v>21</v>
      </c>
      <c r="CJV10" s="97" t="s">
        <v>21</v>
      </c>
      <c r="CJW10" s="97" t="s">
        <v>21</v>
      </c>
      <c r="CJX10" s="97" t="s">
        <v>21</v>
      </c>
      <c r="CJY10" s="97" t="s">
        <v>21</v>
      </c>
      <c r="CJZ10" s="97" t="s">
        <v>21</v>
      </c>
      <c r="CKA10" s="97" t="s">
        <v>21</v>
      </c>
      <c r="CKB10" s="97" t="s">
        <v>21</v>
      </c>
      <c r="CKC10" s="97" t="s">
        <v>21</v>
      </c>
      <c r="CKD10" s="97" t="s">
        <v>21</v>
      </c>
      <c r="CKE10" s="97" t="s">
        <v>21</v>
      </c>
      <c r="CKF10" s="97" t="s">
        <v>21</v>
      </c>
      <c r="CKG10" s="97" t="s">
        <v>21</v>
      </c>
      <c r="CKH10" s="97" t="s">
        <v>21</v>
      </c>
      <c r="CKI10" s="97" t="s">
        <v>21</v>
      </c>
      <c r="CKJ10" s="97" t="s">
        <v>21</v>
      </c>
      <c r="CKK10" s="97" t="s">
        <v>21</v>
      </c>
      <c r="CKL10" s="97" t="s">
        <v>21</v>
      </c>
      <c r="CKM10" s="97" t="s">
        <v>21</v>
      </c>
      <c r="CKN10" s="97" t="s">
        <v>21</v>
      </c>
      <c r="CKO10" s="97" t="s">
        <v>21</v>
      </c>
      <c r="CKP10" s="97" t="s">
        <v>21</v>
      </c>
      <c r="CKQ10" s="97" t="s">
        <v>21</v>
      </c>
      <c r="CKR10" s="97" t="s">
        <v>21</v>
      </c>
      <c r="CKS10" s="97" t="s">
        <v>21</v>
      </c>
      <c r="CKT10" s="97" t="s">
        <v>21</v>
      </c>
      <c r="CKU10" s="97" t="s">
        <v>21</v>
      </c>
      <c r="CKV10" s="97" t="s">
        <v>21</v>
      </c>
      <c r="CKW10" s="97" t="s">
        <v>21</v>
      </c>
      <c r="CKX10" s="97" t="s">
        <v>21</v>
      </c>
      <c r="CKY10" s="97" t="s">
        <v>21</v>
      </c>
      <c r="CKZ10" s="97" t="s">
        <v>21</v>
      </c>
      <c r="CLA10" s="97" t="s">
        <v>21</v>
      </c>
      <c r="CLB10" s="97" t="s">
        <v>21</v>
      </c>
      <c r="CLC10" s="97" t="s">
        <v>21</v>
      </c>
      <c r="CLD10" s="97" t="s">
        <v>21</v>
      </c>
      <c r="CLE10" s="97" t="s">
        <v>21</v>
      </c>
      <c r="CLF10" s="97" t="s">
        <v>21</v>
      </c>
      <c r="CLG10" s="97" t="s">
        <v>21</v>
      </c>
      <c r="CLH10" s="97" t="s">
        <v>21</v>
      </c>
      <c r="CLI10" s="97" t="s">
        <v>21</v>
      </c>
      <c r="CLJ10" s="97" t="s">
        <v>21</v>
      </c>
      <c r="CLK10" s="97" t="s">
        <v>21</v>
      </c>
      <c r="CLL10" s="97" t="s">
        <v>21</v>
      </c>
      <c r="CLM10" s="97" t="s">
        <v>21</v>
      </c>
      <c r="CLN10" s="97" t="s">
        <v>21</v>
      </c>
      <c r="CLO10" s="97" t="s">
        <v>21</v>
      </c>
      <c r="CLP10" s="97" t="s">
        <v>21</v>
      </c>
      <c r="CLQ10" s="97" t="s">
        <v>21</v>
      </c>
      <c r="CLR10" s="97" t="s">
        <v>21</v>
      </c>
      <c r="CLS10" s="97" t="s">
        <v>21</v>
      </c>
      <c r="CLT10" s="97" t="s">
        <v>21</v>
      </c>
      <c r="CLU10" s="97" t="s">
        <v>21</v>
      </c>
      <c r="CLV10" s="97" t="s">
        <v>21</v>
      </c>
      <c r="CLW10" s="97" t="s">
        <v>21</v>
      </c>
      <c r="CLX10" s="97" t="s">
        <v>21</v>
      </c>
      <c r="CLY10" s="97" t="s">
        <v>21</v>
      </c>
      <c r="CLZ10" s="97" t="s">
        <v>21</v>
      </c>
      <c r="CMA10" s="97" t="s">
        <v>21</v>
      </c>
      <c r="CMB10" s="97" t="s">
        <v>21</v>
      </c>
      <c r="CMC10" s="97" t="s">
        <v>21</v>
      </c>
      <c r="CMD10" s="97" t="s">
        <v>21</v>
      </c>
      <c r="CME10" s="97" t="s">
        <v>21</v>
      </c>
      <c r="CMF10" s="97" t="s">
        <v>21</v>
      </c>
      <c r="CMG10" s="97" t="s">
        <v>21</v>
      </c>
      <c r="CMH10" s="97" t="s">
        <v>21</v>
      </c>
      <c r="CMI10" s="97" t="s">
        <v>21</v>
      </c>
      <c r="CMJ10" s="97" t="s">
        <v>21</v>
      </c>
      <c r="CMK10" s="97" t="s">
        <v>21</v>
      </c>
      <c r="CML10" s="97" t="s">
        <v>21</v>
      </c>
      <c r="CMM10" s="97" t="s">
        <v>21</v>
      </c>
      <c r="CMN10" s="97" t="s">
        <v>21</v>
      </c>
      <c r="CMO10" s="97" t="s">
        <v>21</v>
      </c>
      <c r="CMP10" s="97" t="s">
        <v>21</v>
      </c>
      <c r="CMQ10" s="97" t="s">
        <v>21</v>
      </c>
      <c r="CMR10" s="97" t="s">
        <v>21</v>
      </c>
      <c r="CMS10" s="97" t="s">
        <v>21</v>
      </c>
      <c r="CMT10" s="97" t="s">
        <v>21</v>
      </c>
      <c r="CMU10" s="97" t="s">
        <v>21</v>
      </c>
      <c r="CMV10" s="97" t="s">
        <v>21</v>
      </c>
      <c r="CMW10" s="97" t="s">
        <v>21</v>
      </c>
      <c r="CMX10" s="97" t="s">
        <v>21</v>
      </c>
      <c r="CMY10" s="97" t="s">
        <v>21</v>
      </c>
      <c r="CMZ10" s="97" t="s">
        <v>21</v>
      </c>
      <c r="CNA10" s="97" t="s">
        <v>21</v>
      </c>
      <c r="CNB10" s="97" t="s">
        <v>21</v>
      </c>
      <c r="CNC10" s="97" t="s">
        <v>21</v>
      </c>
      <c r="CND10" s="97" t="s">
        <v>21</v>
      </c>
      <c r="CNE10" s="97" t="s">
        <v>21</v>
      </c>
      <c r="CNF10" s="97" t="s">
        <v>21</v>
      </c>
      <c r="CNG10" s="97" t="s">
        <v>21</v>
      </c>
      <c r="CNH10" s="97" t="s">
        <v>21</v>
      </c>
      <c r="CNI10" s="97" t="s">
        <v>21</v>
      </c>
      <c r="CNJ10" s="97" t="s">
        <v>21</v>
      </c>
      <c r="CNK10" s="97" t="s">
        <v>21</v>
      </c>
      <c r="CNL10" s="97" t="s">
        <v>21</v>
      </c>
      <c r="CNM10" s="97" t="s">
        <v>21</v>
      </c>
      <c r="CNN10" s="97" t="s">
        <v>21</v>
      </c>
      <c r="CNO10" s="97" t="s">
        <v>21</v>
      </c>
      <c r="CNP10" s="97" t="s">
        <v>21</v>
      </c>
      <c r="CNQ10" s="97" t="s">
        <v>21</v>
      </c>
      <c r="CNR10" s="97" t="s">
        <v>21</v>
      </c>
      <c r="CNS10" s="97" t="s">
        <v>21</v>
      </c>
      <c r="CNT10" s="97" t="s">
        <v>21</v>
      </c>
      <c r="CNU10" s="97" t="s">
        <v>21</v>
      </c>
      <c r="CNV10" s="97" t="s">
        <v>21</v>
      </c>
      <c r="CNW10" s="97" t="s">
        <v>21</v>
      </c>
      <c r="CNX10" s="97" t="s">
        <v>21</v>
      </c>
      <c r="CNY10" s="97" t="s">
        <v>21</v>
      </c>
      <c r="CNZ10" s="97" t="s">
        <v>21</v>
      </c>
      <c r="COA10" s="97" t="s">
        <v>21</v>
      </c>
      <c r="COB10" s="97" t="s">
        <v>21</v>
      </c>
      <c r="COC10" s="97" t="s">
        <v>21</v>
      </c>
      <c r="COD10" s="97" t="s">
        <v>21</v>
      </c>
      <c r="COE10" s="97" t="s">
        <v>21</v>
      </c>
      <c r="COF10" s="97" t="s">
        <v>21</v>
      </c>
      <c r="COG10" s="97" t="s">
        <v>21</v>
      </c>
      <c r="COH10" s="97" t="s">
        <v>21</v>
      </c>
      <c r="COI10" s="97" t="s">
        <v>21</v>
      </c>
      <c r="COJ10" s="97" t="s">
        <v>21</v>
      </c>
      <c r="COK10" s="97" t="s">
        <v>21</v>
      </c>
      <c r="COL10" s="97" t="s">
        <v>21</v>
      </c>
      <c r="COM10" s="97" t="s">
        <v>21</v>
      </c>
      <c r="CON10" s="97" t="s">
        <v>21</v>
      </c>
      <c r="COO10" s="97" t="s">
        <v>21</v>
      </c>
      <c r="COP10" s="97" t="s">
        <v>21</v>
      </c>
      <c r="COQ10" s="97" t="s">
        <v>21</v>
      </c>
      <c r="COR10" s="97" t="s">
        <v>21</v>
      </c>
      <c r="COS10" s="97" t="s">
        <v>21</v>
      </c>
      <c r="COT10" s="97" t="s">
        <v>21</v>
      </c>
      <c r="COU10" s="97" t="s">
        <v>21</v>
      </c>
      <c r="COV10" s="97" t="s">
        <v>21</v>
      </c>
      <c r="COW10" s="97" t="s">
        <v>21</v>
      </c>
      <c r="COX10" s="97" t="s">
        <v>21</v>
      </c>
      <c r="COY10" s="97" t="s">
        <v>21</v>
      </c>
      <c r="COZ10" s="97" t="s">
        <v>21</v>
      </c>
      <c r="CPA10" s="97" t="s">
        <v>21</v>
      </c>
      <c r="CPB10" s="97" t="s">
        <v>21</v>
      </c>
      <c r="CPC10" s="97" t="s">
        <v>21</v>
      </c>
      <c r="CPD10" s="97" t="s">
        <v>21</v>
      </c>
      <c r="CPE10" s="97" t="s">
        <v>21</v>
      </c>
      <c r="CPF10" s="97" t="s">
        <v>21</v>
      </c>
      <c r="CPG10" s="97" t="s">
        <v>21</v>
      </c>
      <c r="CPH10" s="97" t="s">
        <v>21</v>
      </c>
      <c r="CPI10" s="97" t="s">
        <v>21</v>
      </c>
      <c r="CPJ10" s="97" t="s">
        <v>21</v>
      </c>
      <c r="CPK10" s="97" t="s">
        <v>21</v>
      </c>
      <c r="CPL10" s="97" t="s">
        <v>21</v>
      </c>
      <c r="CPM10" s="97" t="s">
        <v>21</v>
      </c>
      <c r="CPN10" s="97" t="s">
        <v>21</v>
      </c>
      <c r="CPO10" s="97" t="s">
        <v>21</v>
      </c>
      <c r="CPP10" s="97" t="s">
        <v>21</v>
      </c>
      <c r="CPQ10" s="97" t="s">
        <v>21</v>
      </c>
      <c r="CPR10" s="97" t="s">
        <v>21</v>
      </c>
      <c r="CPS10" s="97" t="s">
        <v>21</v>
      </c>
      <c r="CPT10" s="97" t="s">
        <v>21</v>
      </c>
      <c r="CPU10" s="97" t="s">
        <v>21</v>
      </c>
      <c r="CPV10" s="97" t="s">
        <v>21</v>
      </c>
      <c r="CPW10" s="97" t="s">
        <v>21</v>
      </c>
      <c r="CPX10" s="97" t="s">
        <v>21</v>
      </c>
      <c r="CPY10" s="97" t="s">
        <v>21</v>
      </c>
      <c r="CPZ10" s="97" t="s">
        <v>21</v>
      </c>
      <c r="CQA10" s="97" t="s">
        <v>21</v>
      </c>
      <c r="CQB10" s="97" t="s">
        <v>21</v>
      </c>
      <c r="CQC10" s="97" t="s">
        <v>21</v>
      </c>
      <c r="CQD10" s="97" t="s">
        <v>21</v>
      </c>
      <c r="CQE10" s="97" t="s">
        <v>21</v>
      </c>
      <c r="CQF10" s="97" t="s">
        <v>21</v>
      </c>
      <c r="CQG10" s="97" t="s">
        <v>21</v>
      </c>
      <c r="CQH10" s="97" t="s">
        <v>21</v>
      </c>
      <c r="CQI10" s="97" t="s">
        <v>21</v>
      </c>
      <c r="CQJ10" s="97" t="s">
        <v>21</v>
      </c>
      <c r="CQK10" s="97" t="s">
        <v>21</v>
      </c>
      <c r="CQL10" s="97" t="s">
        <v>21</v>
      </c>
      <c r="CQM10" s="97" t="s">
        <v>21</v>
      </c>
      <c r="CQN10" s="97" t="s">
        <v>21</v>
      </c>
      <c r="CQO10" s="97" t="s">
        <v>21</v>
      </c>
      <c r="CQP10" s="97" t="s">
        <v>21</v>
      </c>
      <c r="CQQ10" s="97" t="s">
        <v>21</v>
      </c>
      <c r="CQR10" s="97" t="s">
        <v>21</v>
      </c>
      <c r="CQS10" s="97" t="s">
        <v>21</v>
      </c>
      <c r="CQT10" s="97" t="s">
        <v>21</v>
      </c>
      <c r="CQU10" s="97" t="s">
        <v>21</v>
      </c>
      <c r="CQV10" s="97" t="s">
        <v>21</v>
      </c>
      <c r="CQW10" s="97" t="s">
        <v>21</v>
      </c>
      <c r="CQX10" s="97" t="s">
        <v>21</v>
      </c>
      <c r="CQY10" s="97" t="s">
        <v>21</v>
      </c>
      <c r="CQZ10" s="97" t="s">
        <v>21</v>
      </c>
      <c r="CRA10" s="97" t="s">
        <v>21</v>
      </c>
      <c r="CRB10" s="97" t="s">
        <v>21</v>
      </c>
      <c r="CRC10" s="97" t="s">
        <v>21</v>
      </c>
      <c r="CRD10" s="97" t="s">
        <v>21</v>
      </c>
      <c r="CRE10" s="97" t="s">
        <v>21</v>
      </c>
      <c r="CRF10" s="97" t="s">
        <v>21</v>
      </c>
      <c r="CRG10" s="97" t="s">
        <v>21</v>
      </c>
      <c r="CRH10" s="97" t="s">
        <v>21</v>
      </c>
      <c r="CRI10" s="97" t="s">
        <v>21</v>
      </c>
      <c r="CRJ10" s="97" t="s">
        <v>21</v>
      </c>
      <c r="CRK10" s="97" t="s">
        <v>21</v>
      </c>
      <c r="CRL10" s="97" t="s">
        <v>21</v>
      </c>
      <c r="CRM10" s="97" t="s">
        <v>21</v>
      </c>
      <c r="CRN10" s="97" t="s">
        <v>21</v>
      </c>
      <c r="CRO10" s="97" t="s">
        <v>21</v>
      </c>
      <c r="CRP10" s="97" t="s">
        <v>21</v>
      </c>
      <c r="CRQ10" s="97" t="s">
        <v>21</v>
      </c>
      <c r="CRR10" s="97" t="s">
        <v>21</v>
      </c>
      <c r="CRS10" s="97" t="s">
        <v>21</v>
      </c>
      <c r="CRT10" s="97" t="s">
        <v>21</v>
      </c>
      <c r="CRU10" s="97" t="s">
        <v>21</v>
      </c>
      <c r="CRV10" s="97" t="s">
        <v>21</v>
      </c>
      <c r="CRW10" s="97" t="s">
        <v>21</v>
      </c>
      <c r="CRX10" s="97" t="s">
        <v>21</v>
      </c>
      <c r="CRY10" s="97" t="s">
        <v>21</v>
      </c>
      <c r="CRZ10" s="97" t="s">
        <v>21</v>
      </c>
      <c r="CSA10" s="97" t="s">
        <v>21</v>
      </c>
      <c r="CSB10" s="97" t="s">
        <v>21</v>
      </c>
      <c r="CSC10" s="97" t="s">
        <v>21</v>
      </c>
      <c r="CSD10" s="97" t="s">
        <v>21</v>
      </c>
      <c r="CSE10" s="97" t="s">
        <v>21</v>
      </c>
      <c r="CSF10" s="97" t="s">
        <v>21</v>
      </c>
      <c r="CSG10" s="97" t="s">
        <v>21</v>
      </c>
      <c r="CSH10" s="97" t="s">
        <v>21</v>
      </c>
      <c r="CSI10" s="97" t="s">
        <v>21</v>
      </c>
      <c r="CSJ10" s="97" t="s">
        <v>21</v>
      </c>
      <c r="CSK10" s="97" t="s">
        <v>21</v>
      </c>
      <c r="CSL10" s="97" t="s">
        <v>21</v>
      </c>
      <c r="CSM10" s="97" t="s">
        <v>21</v>
      </c>
      <c r="CSN10" s="97" t="s">
        <v>21</v>
      </c>
      <c r="CSO10" s="97" t="s">
        <v>21</v>
      </c>
      <c r="CSP10" s="97" t="s">
        <v>21</v>
      </c>
      <c r="CSQ10" s="97" t="s">
        <v>21</v>
      </c>
      <c r="CSR10" s="97" t="s">
        <v>21</v>
      </c>
      <c r="CSS10" s="97" t="s">
        <v>21</v>
      </c>
      <c r="CST10" s="97" t="s">
        <v>21</v>
      </c>
      <c r="CSU10" s="97" t="s">
        <v>21</v>
      </c>
      <c r="CSV10" s="97" t="s">
        <v>21</v>
      </c>
      <c r="CSW10" s="97" t="s">
        <v>21</v>
      </c>
      <c r="CSX10" s="97" t="s">
        <v>21</v>
      </c>
      <c r="CSY10" s="97" t="s">
        <v>21</v>
      </c>
      <c r="CSZ10" s="97" t="s">
        <v>21</v>
      </c>
      <c r="CTA10" s="97" t="s">
        <v>21</v>
      </c>
      <c r="CTB10" s="97" t="s">
        <v>21</v>
      </c>
      <c r="CTC10" s="97" t="s">
        <v>21</v>
      </c>
      <c r="CTD10" s="97" t="s">
        <v>21</v>
      </c>
      <c r="CTE10" s="97" t="s">
        <v>21</v>
      </c>
      <c r="CTF10" s="97" t="s">
        <v>21</v>
      </c>
      <c r="CTG10" s="97" t="s">
        <v>21</v>
      </c>
      <c r="CTH10" s="97" t="s">
        <v>21</v>
      </c>
      <c r="CTI10" s="97" t="s">
        <v>21</v>
      </c>
      <c r="CTJ10" s="97" t="s">
        <v>21</v>
      </c>
      <c r="CTK10" s="97" t="s">
        <v>21</v>
      </c>
      <c r="CTL10" s="97" t="s">
        <v>21</v>
      </c>
      <c r="CTM10" s="97" t="s">
        <v>21</v>
      </c>
      <c r="CTN10" s="97" t="s">
        <v>21</v>
      </c>
      <c r="CTO10" s="97" t="s">
        <v>21</v>
      </c>
      <c r="CTP10" s="97" t="s">
        <v>21</v>
      </c>
      <c r="CTQ10" s="97" t="s">
        <v>21</v>
      </c>
      <c r="CTR10" s="97" t="s">
        <v>21</v>
      </c>
      <c r="CTS10" s="97" t="s">
        <v>21</v>
      </c>
      <c r="CTT10" s="97" t="s">
        <v>21</v>
      </c>
      <c r="CTU10" s="97" t="s">
        <v>21</v>
      </c>
      <c r="CTV10" s="97" t="s">
        <v>21</v>
      </c>
      <c r="CTW10" s="97" t="s">
        <v>21</v>
      </c>
      <c r="CTX10" s="97" t="s">
        <v>21</v>
      </c>
      <c r="CTY10" s="97" t="s">
        <v>21</v>
      </c>
      <c r="CTZ10" s="97" t="s">
        <v>21</v>
      </c>
      <c r="CUA10" s="97" t="s">
        <v>21</v>
      </c>
      <c r="CUB10" s="97" t="s">
        <v>21</v>
      </c>
      <c r="CUC10" s="97" t="s">
        <v>21</v>
      </c>
      <c r="CUD10" s="97" t="s">
        <v>21</v>
      </c>
      <c r="CUE10" s="97" t="s">
        <v>21</v>
      </c>
      <c r="CUF10" s="97" t="s">
        <v>21</v>
      </c>
      <c r="CUG10" s="97" t="s">
        <v>21</v>
      </c>
      <c r="CUH10" s="97" t="s">
        <v>21</v>
      </c>
      <c r="CUI10" s="97" t="s">
        <v>21</v>
      </c>
      <c r="CUJ10" s="97" t="s">
        <v>21</v>
      </c>
      <c r="CUK10" s="97" t="s">
        <v>21</v>
      </c>
      <c r="CUL10" s="97" t="s">
        <v>21</v>
      </c>
      <c r="CUM10" s="97" t="s">
        <v>21</v>
      </c>
      <c r="CUN10" s="97" t="s">
        <v>21</v>
      </c>
      <c r="CUO10" s="97" t="s">
        <v>21</v>
      </c>
      <c r="CUP10" s="97" t="s">
        <v>21</v>
      </c>
      <c r="CUQ10" s="97" t="s">
        <v>21</v>
      </c>
      <c r="CUR10" s="97" t="s">
        <v>21</v>
      </c>
      <c r="CUS10" s="97" t="s">
        <v>21</v>
      </c>
      <c r="CUT10" s="97" t="s">
        <v>21</v>
      </c>
      <c r="CUU10" s="97" t="s">
        <v>21</v>
      </c>
      <c r="CUV10" s="97" t="s">
        <v>21</v>
      </c>
      <c r="CUW10" s="97" t="s">
        <v>21</v>
      </c>
      <c r="CUX10" s="97" t="s">
        <v>21</v>
      </c>
      <c r="CUY10" s="97" t="s">
        <v>21</v>
      </c>
      <c r="CUZ10" s="97" t="s">
        <v>21</v>
      </c>
      <c r="CVA10" s="97" t="s">
        <v>21</v>
      </c>
      <c r="CVB10" s="97" t="s">
        <v>21</v>
      </c>
      <c r="CVC10" s="97" t="s">
        <v>21</v>
      </c>
      <c r="CVD10" s="97" t="s">
        <v>21</v>
      </c>
      <c r="CVE10" s="97" t="s">
        <v>21</v>
      </c>
      <c r="CVF10" s="97" t="s">
        <v>21</v>
      </c>
      <c r="CVG10" s="97" t="s">
        <v>21</v>
      </c>
      <c r="CVH10" s="97" t="s">
        <v>21</v>
      </c>
      <c r="CVI10" s="97" t="s">
        <v>21</v>
      </c>
      <c r="CVJ10" s="97" t="s">
        <v>21</v>
      </c>
      <c r="CVK10" s="97" t="s">
        <v>21</v>
      </c>
      <c r="CVL10" s="97" t="s">
        <v>21</v>
      </c>
      <c r="CVM10" s="97" t="s">
        <v>21</v>
      </c>
      <c r="CVN10" s="97" t="s">
        <v>21</v>
      </c>
      <c r="CVO10" s="97" t="s">
        <v>21</v>
      </c>
      <c r="CVP10" s="97" t="s">
        <v>21</v>
      </c>
      <c r="CVQ10" s="97" t="s">
        <v>21</v>
      </c>
      <c r="CVR10" s="97" t="s">
        <v>21</v>
      </c>
      <c r="CVS10" s="97" t="s">
        <v>21</v>
      </c>
      <c r="CVT10" s="97" t="s">
        <v>21</v>
      </c>
      <c r="CVU10" s="97" t="s">
        <v>21</v>
      </c>
      <c r="CVV10" s="97" t="s">
        <v>21</v>
      </c>
      <c r="CVW10" s="97" t="s">
        <v>21</v>
      </c>
      <c r="CVX10" s="97" t="s">
        <v>21</v>
      </c>
      <c r="CVY10" s="97" t="s">
        <v>21</v>
      </c>
      <c r="CVZ10" s="97" t="s">
        <v>21</v>
      </c>
      <c r="CWA10" s="97" t="s">
        <v>21</v>
      </c>
      <c r="CWB10" s="97" t="s">
        <v>21</v>
      </c>
      <c r="CWC10" s="97" t="s">
        <v>21</v>
      </c>
      <c r="CWD10" s="97" t="s">
        <v>21</v>
      </c>
      <c r="CWE10" s="97" t="s">
        <v>21</v>
      </c>
      <c r="CWF10" s="97" t="s">
        <v>21</v>
      </c>
      <c r="CWG10" s="97" t="s">
        <v>21</v>
      </c>
      <c r="CWH10" s="97" t="s">
        <v>21</v>
      </c>
      <c r="CWI10" s="97" t="s">
        <v>21</v>
      </c>
      <c r="CWJ10" s="97" t="s">
        <v>21</v>
      </c>
      <c r="CWK10" s="97" t="s">
        <v>21</v>
      </c>
      <c r="CWL10" s="97" t="s">
        <v>21</v>
      </c>
      <c r="CWM10" s="97" t="s">
        <v>21</v>
      </c>
      <c r="CWN10" s="97" t="s">
        <v>21</v>
      </c>
      <c r="CWO10" s="97" t="s">
        <v>21</v>
      </c>
      <c r="CWP10" s="97" t="s">
        <v>21</v>
      </c>
      <c r="CWQ10" s="97" t="s">
        <v>21</v>
      </c>
      <c r="CWR10" s="97" t="s">
        <v>21</v>
      </c>
      <c r="CWS10" s="97" t="s">
        <v>21</v>
      </c>
      <c r="CWT10" s="97" t="s">
        <v>21</v>
      </c>
      <c r="CWU10" s="97" t="s">
        <v>21</v>
      </c>
      <c r="CWV10" s="97" t="s">
        <v>21</v>
      </c>
      <c r="CWW10" s="97" t="s">
        <v>21</v>
      </c>
      <c r="CWX10" s="97" t="s">
        <v>21</v>
      </c>
      <c r="CWY10" s="97" t="s">
        <v>21</v>
      </c>
      <c r="CWZ10" s="97" t="s">
        <v>21</v>
      </c>
      <c r="CXA10" s="97" t="s">
        <v>21</v>
      </c>
      <c r="CXB10" s="97" t="s">
        <v>21</v>
      </c>
      <c r="CXC10" s="97" t="s">
        <v>21</v>
      </c>
      <c r="CXD10" s="97" t="s">
        <v>21</v>
      </c>
      <c r="CXE10" s="97" t="s">
        <v>21</v>
      </c>
      <c r="CXF10" s="97" t="s">
        <v>21</v>
      </c>
      <c r="CXG10" s="97" t="s">
        <v>21</v>
      </c>
      <c r="CXH10" s="97" t="s">
        <v>21</v>
      </c>
      <c r="CXI10" s="97" t="s">
        <v>21</v>
      </c>
      <c r="CXJ10" s="97" t="s">
        <v>21</v>
      </c>
      <c r="CXK10" s="97" t="s">
        <v>21</v>
      </c>
      <c r="CXL10" s="97" t="s">
        <v>21</v>
      </c>
      <c r="CXM10" s="97" t="s">
        <v>21</v>
      </c>
      <c r="CXN10" s="97" t="s">
        <v>21</v>
      </c>
      <c r="CXO10" s="97" t="s">
        <v>21</v>
      </c>
      <c r="CXP10" s="97" t="s">
        <v>21</v>
      </c>
      <c r="CXQ10" s="97" t="s">
        <v>21</v>
      </c>
      <c r="CXR10" s="97" t="s">
        <v>21</v>
      </c>
      <c r="CXS10" s="97" t="s">
        <v>21</v>
      </c>
      <c r="CXT10" s="97" t="s">
        <v>21</v>
      </c>
      <c r="CXU10" s="97" t="s">
        <v>21</v>
      </c>
      <c r="CXV10" s="97" t="s">
        <v>21</v>
      </c>
      <c r="CXW10" s="97" t="s">
        <v>21</v>
      </c>
      <c r="CXX10" s="97" t="s">
        <v>21</v>
      </c>
      <c r="CXY10" s="97" t="s">
        <v>21</v>
      </c>
      <c r="CXZ10" s="97" t="s">
        <v>21</v>
      </c>
      <c r="CYA10" s="97" t="s">
        <v>21</v>
      </c>
      <c r="CYB10" s="97" t="s">
        <v>21</v>
      </c>
      <c r="CYC10" s="97" t="s">
        <v>21</v>
      </c>
      <c r="CYD10" s="97" t="s">
        <v>21</v>
      </c>
      <c r="CYE10" s="97" t="s">
        <v>21</v>
      </c>
      <c r="CYF10" s="97" t="s">
        <v>21</v>
      </c>
      <c r="CYG10" s="97" t="s">
        <v>21</v>
      </c>
      <c r="CYH10" s="97" t="s">
        <v>21</v>
      </c>
      <c r="CYI10" s="97" t="s">
        <v>21</v>
      </c>
      <c r="CYJ10" s="97" t="s">
        <v>21</v>
      </c>
      <c r="CYK10" s="97" t="s">
        <v>21</v>
      </c>
      <c r="CYL10" s="97" t="s">
        <v>21</v>
      </c>
      <c r="CYM10" s="97" t="s">
        <v>21</v>
      </c>
      <c r="CYN10" s="97" t="s">
        <v>21</v>
      </c>
      <c r="CYO10" s="97" t="s">
        <v>21</v>
      </c>
      <c r="CYP10" s="97" t="s">
        <v>21</v>
      </c>
      <c r="CYQ10" s="97" t="s">
        <v>21</v>
      </c>
      <c r="CYR10" s="97" t="s">
        <v>21</v>
      </c>
      <c r="CYS10" s="97" t="s">
        <v>21</v>
      </c>
      <c r="CYT10" s="97" t="s">
        <v>21</v>
      </c>
      <c r="CYU10" s="97" t="s">
        <v>21</v>
      </c>
      <c r="CYV10" s="97" t="s">
        <v>21</v>
      </c>
      <c r="CYW10" s="97" t="s">
        <v>21</v>
      </c>
      <c r="CYX10" s="97" t="s">
        <v>21</v>
      </c>
      <c r="CYY10" s="97" t="s">
        <v>21</v>
      </c>
      <c r="CYZ10" s="97" t="s">
        <v>21</v>
      </c>
      <c r="CZA10" s="97" t="s">
        <v>21</v>
      </c>
      <c r="CZB10" s="97" t="s">
        <v>21</v>
      </c>
      <c r="CZC10" s="97" t="s">
        <v>21</v>
      </c>
      <c r="CZD10" s="97" t="s">
        <v>21</v>
      </c>
      <c r="CZE10" s="97" t="s">
        <v>21</v>
      </c>
      <c r="CZF10" s="97" t="s">
        <v>21</v>
      </c>
      <c r="CZG10" s="97" t="s">
        <v>21</v>
      </c>
      <c r="CZH10" s="97" t="s">
        <v>21</v>
      </c>
      <c r="CZI10" s="97" t="s">
        <v>21</v>
      </c>
      <c r="CZJ10" s="97" t="s">
        <v>21</v>
      </c>
      <c r="CZK10" s="97" t="s">
        <v>21</v>
      </c>
      <c r="CZL10" s="97" t="s">
        <v>21</v>
      </c>
      <c r="CZM10" s="97" t="s">
        <v>21</v>
      </c>
      <c r="CZN10" s="97" t="s">
        <v>21</v>
      </c>
      <c r="CZO10" s="97" t="s">
        <v>21</v>
      </c>
      <c r="CZP10" s="97" t="s">
        <v>21</v>
      </c>
      <c r="CZQ10" s="97" t="s">
        <v>21</v>
      </c>
      <c r="CZR10" s="97" t="s">
        <v>21</v>
      </c>
      <c r="CZS10" s="97" t="s">
        <v>21</v>
      </c>
      <c r="CZT10" s="97" t="s">
        <v>21</v>
      </c>
      <c r="CZU10" s="97" t="s">
        <v>21</v>
      </c>
      <c r="CZV10" s="97" t="s">
        <v>21</v>
      </c>
      <c r="CZW10" s="97" t="s">
        <v>21</v>
      </c>
      <c r="CZX10" s="97" t="s">
        <v>21</v>
      </c>
      <c r="CZY10" s="97" t="s">
        <v>21</v>
      </c>
      <c r="CZZ10" s="97" t="s">
        <v>21</v>
      </c>
      <c r="DAA10" s="97" t="s">
        <v>21</v>
      </c>
      <c r="DAB10" s="97" t="s">
        <v>21</v>
      </c>
      <c r="DAC10" s="97" t="s">
        <v>21</v>
      </c>
      <c r="DAD10" s="97" t="s">
        <v>21</v>
      </c>
      <c r="DAE10" s="97" t="s">
        <v>21</v>
      </c>
      <c r="DAF10" s="97" t="s">
        <v>21</v>
      </c>
      <c r="DAG10" s="97" t="s">
        <v>21</v>
      </c>
      <c r="DAH10" s="97" t="s">
        <v>21</v>
      </c>
      <c r="DAI10" s="97" t="s">
        <v>21</v>
      </c>
      <c r="DAJ10" s="97" t="s">
        <v>21</v>
      </c>
      <c r="DAK10" s="97" t="s">
        <v>21</v>
      </c>
      <c r="DAL10" s="97" t="s">
        <v>21</v>
      </c>
      <c r="DAM10" s="97" t="s">
        <v>21</v>
      </c>
      <c r="DAN10" s="97" t="s">
        <v>21</v>
      </c>
      <c r="DAO10" s="97" t="s">
        <v>21</v>
      </c>
      <c r="DAP10" s="97" t="s">
        <v>21</v>
      </c>
      <c r="DAQ10" s="97" t="s">
        <v>21</v>
      </c>
      <c r="DAR10" s="97" t="s">
        <v>21</v>
      </c>
      <c r="DAS10" s="97" t="s">
        <v>21</v>
      </c>
      <c r="DAT10" s="97" t="s">
        <v>21</v>
      </c>
      <c r="DAU10" s="97" t="s">
        <v>21</v>
      </c>
      <c r="DAV10" s="97" t="s">
        <v>21</v>
      </c>
      <c r="DAW10" s="97" t="s">
        <v>21</v>
      </c>
      <c r="DAX10" s="97" t="s">
        <v>21</v>
      </c>
      <c r="DAY10" s="97" t="s">
        <v>21</v>
      </c>
      <c r="DAZ10" s="97" t="s">
        <v>21</v>
      </c>
      <c r="DBA10" s="97" t="s">
        <v>21</v>
      </c>
      <c r="DBB10" s="97" t="s">
        <v>21</v>
      </c>
      <c r="DBC10" s="97" t="s">
        <v>21</v>
      </c>
      <c r="DBD10" s="97" t="s">
        <v>21</v>
      </c>
      <c r="DBE10" s="97" t="s">
        <v>21</v>
      </c>
      <c r="DBF10" s="97" t="s">
        <v>21</v>
      </c>
      <c r="DBG10" s="97" t="s">
        <v>21</v>
      </c>
      <c r="DBH10" s="97" t="s">
        <v>21</v>
      </c>
      <c r="DBI10" s="97" t="s">
        <v>21</v>
      </c>
      <c r="DBJ10" s="97" t="s">
        <v>21</v>
      </c>
      <c r="DBK10" s="97" t="s">
        <v>21</v>
      </c>
      <c r="DBL10" s="97" t="s">
        <v>21</v>
      </c>
      <c r="DBM10" s="97" t="s">
        <v>21</v>
      </c>
      <c r="DBN10" s="97" t="s">
        <v>21</v>
      </c>
      <c r="DBO10" s="97" t="s">
        <v>21</v>
      </c>
      <c r="DBP10" s="97" t="s">
        <v>21</v>
      </c>
      <c r="DBQ10" s="97" t="s">
        <v>21</v>
      </c>
      <c r="DBR10" s="97" t="s">
        <v>21</v>
      </c>
      <c r="DBS10" s="97" t="s">
        <v>21</v>
      </c>
      <c r="DBT10" s="97" t="s">
        <v>21</v>
      </c>
      <c r="DBU10" s="97" t="s">
        <v>21</v>
      </c>
      <c r="DBV10" s="97" t="s">
        <v>21</v>
      </c>
      <c r="DBW10" s="97" t="s">
        <v>21</v>
      </c>
      <c r="DBX10" s="97" t="s">
        <v>21</v>
      </c>
      <c r="DBY10" s="97" t="s">
        <v>21</v>
      </c>
      <c r="DBZ10" s="97" t="s">
        <v>21</v>
      </c>
      <c r="DCA10" s="97" t="s">
        <v>21</v>
      </c>
      <c r="DCB10" s="97" t="s">
        <v>21</v>
      </c>
      <c r="DCC10" s="97" t="s">
        <v>21</v>
      </c>
      <c r="DCD10" s="97" t="s">
        <v>21</v>
      </c>
      <c r="DCE10" s="97" t="s">
        <v>21</v>
      </c>
      <c r="DCF10" s="97" t="s">
        <v>21</v>
      </c>
      <c r="DCG10" s="97" t="s">
        <v>21</v>
      </c>
      <c r="DCH10" s="97" t="s">
        <v>21</v>
      </c>
      <c r="DCI10" s="97" t="s">
        <v>21</v>
      </c>
      <c r="DCJ10" s="97" t="s">
        <v>21</v>
      </c>
      <c r="DCK10" s="97" t="s">
        <v>21</v>
      </c>
      <c r="DCL10" s="97" t="s">
        <v>21</v>
      </c>
      <c r="DCM10" s="97" t="s">
        <v>21</v>
      </c>
      <c r="DCN10" s="97" t="s">
        <v>21</v>
      </c>
      <c r="DCO10" s="97" t="s">
        <v>21</v>
      </c>
      <c r="DCP10" s="97" t="s">
        <v>21</v>
      </c>
      <c r="DCQ10" s="97" t="s">
        <v>21</v>
      </c>
      <c r="DCR10" s="97" t="s">
        <v>21</v>
      </c>
      <c r="DCS10" s="97" t="s">
        <v>21</v>
      </c>
      <c r="DCT10" s="97" t="s">
        <v>21</v>
      </c>
      <c r="DCU10" s="97" t="s">
        <v>21</v>
      </c>
      <c r="DCV10" s="97" t="s">
        <v>21</v>
      </c>
      <c r="DCW10" s="97" t="s">
        <v>21</v>
      </c>
      <c r="DCX10" s="97" t="s">
        <v>21</v>
      </c>
      <c r="DCY10" s="97" t="s">
        <v>21</v>
      </c>
      <c r="DCZ10" s="97" t="s">
        <v>21</v>
      </c>
      <c r="DDA10" s="97" t="s">
        <v>21</v>
      </c>
      <c r="DDB10" s="97" t="s">
        <v>21</v>
      </c>
      <c r="DDC10" s="97" t="s">
        <v>21</v>
      </c>
      <c r="DDD10" s="97" t="s">
        <v>21</v>
      </c>
      <c r="DDE10" s="97" t="s">
        <v>21</v>
      </c>
      <c r="DDF10" s="97" t="s">
        <v>21</v>
      </c>
      <c r="DDG10" s="97" t="s">
        <v>21</v>
      </c>
      <c r="DDH10" s="97" t="s">
        <v>21</v>
      </c>
      <c r="DDI10" s="97" t="s">
        <v>21</v>
      </c>
      <c r="DDJ10" s="97" t="s">
        <v>21</v>
      </c>
      <c r="DDK10" s="97" t="s">
        <v>21</v>
      </c>
      <c r="DDL10" s="97" t="s">
        <v>21</v>
      </c>
      <c r="DDM10" s="97" t="s">
        <v>21</v>
      </c>
      <c r="DDN10" s="97" t="s">
        <v>21</v>
      </c>
      <c r="DDO10" s="97" t="s">
        <v>21</v>
      </c>
      <c r="DDP10" s="97" t="s">
        <v>21</v>
      </c>
      <c r="DDQ10" s="97" t="s">
        <v>21</v>
      </c>
      <c r="DDR10" s="97" t="s">
        <v>21</v>
      </c>
      <c r="DDS10" s="97" t="s">
        <v>21</v>
      </c>
      <c r="DDT10" s="97" t="s">
        <v>21</v>
      </c>
      <c r="DDU10" s="97" t="s">
        <v>21</v>
      </c>
      <c r="DDV10" s="97" t="s">
        <v>21</v>
      </c>
      <c r="DDW10" s="97" t="s">
        <v>21</v>
      </c>
      <c r="DDX10" s="97" t="s">
        <v>21</v>
      </c>
      <c r="DDY10" s="97" t="s">
        <v>21</v>
      </c>
      <c r="DDZ10" s="97" t="s">
        <v>21</v>
      </c>
      <c r="DEA10" s="97" t="s">
        <v>21</v>
      </c>
      <c r="DEB10" s="97" t="s">
        <v>21</v>
      </c>
      <c r="DEC10" s="97" t="s">
        <v>21</v>
      </c>
      <c r="DED10" s="97" t="s">
        <v>21</v>
      </c>
      <c r="DEE10" s="97" t="s">
        <v>21</v>
      </c>
      <c r="DEF10" s="97" t="s">
        <v>21</v>
      </c>
      <c r="DEG10" s="97" t="s">
        <v>21</v>
      </c>
      <c r="DEH10" s="97" t="s">
        <v>21</v>
      </c>
      <c r="DEI10" s="97" t="s">
        <v>21</v>
      </c>
      <c r="DEJ10" s="97" t="s">
        <v>21</v>
      </c>
      <c r="DEK10" s="97" t="s">
        <v>21</v>
      </c>
      <c r="DEL10" s="97" t="s">
        <v>21</v>
      </c>
      <c r="DEM10" s="97" t="s">
        <v>21</v>
      </c>
      <c r="DEN10" s="97" t="s">
        <v>21</v>
      </c>
      <c r="DEO10" s="97" t="s">
        <v>21</v>
      </c>
      <c r="DEP10" s="97" t="s">
        <v>21</v>
      </c>
      <c r="DEQ10" s="97" t="s">
        <v>21</v>
      </c>
      <c r="DER10" s="97" t="s">
        <v>21</v>
      </c>
      <c r="DES10" s="97" t="s">
        <v>21</v>
      </c>
      <c r="DET10" s="97" t="s">
        <v>21</v>
      </c>
      <c r="DEU10" s="97" t="s">
        <v>21</v>
      </c>
      <c r="DEV10" s="97" t="s">
        <v>21</v>
      </c>
      <c r="DEW10" s="97" t="s">
        <v>21</v>
      </c>
      <c r="DEX10" s="97" t="s">
        <v>21</v>
      </c>
      <c r="DEY10" s="97" t="s">
        <v>21</v>
      </c>
      <c r="DEZ10" s="97" t="s">
        <v>21</v>
      </c>
      <c r="DFA10" s="97" t="s">
        <v>21</v>
      </c>
      <c r="DFB10" s="97" t="s">
        <v>21</v>
      </c>
      <c r="DFC10" s="97" t="s">
        <v>21</v>
      </c>
      <c r="DFD10" s="97" t="s">
        <v>21</v>
      </c>
      <c r="DFE10" s="97" t="s">
        <v>21</v>
      </c>
      <c r="DFF10" s="97" t="s">
        <v>21</v>
      </c>
      <c r="DFG10" s="97" t="s">
        <v>21</v>
      </c>
      <c r="DFH10" s="97" t="s">
        <v>21</v>
      </c>
      <c r="DFI10" s="97" t="s">
        <v>21</v>
      </c>
      <c r="DFJ10" s="97" t="s">
        <v>21</v>
      </c>
      <c r="DFK10" s="97" t="s">
        <v>21</v>
      </c>
      <c r="DFL10" s="97" t="s">
        <v>21</v>
      </c>
      <c r="DFM10" s="97" t="s">
        <v>21</v>
      </c>
      <c r="DFN10" s="97" t="s">
        <v>21</v>
      </c>
      <c r="DFO10" s="97" t="s">
        <v>21</v>
      </c>
      <c r="DFP10" s="97" t="s">
        <v>21</v>
      </c>
      <c r="DFQ10" s="97" t="s">
        <v>21</v>
      </c>
      <c r="DFR10" s="97" t="s">
        <v>21</v>
      </c>
      <c r="DFS10" s="97" t="s">
        <v>21</v>
      </c>
      <c r="DFT10" s="97" t="s">
        <v>21</v>
      </c>
      <c r="DFU10" s="97" t="s">
        <v>21</v>
      </c>
      <c r="DFV10" s="97" t="s">
        <v>21</v>
      </c>
      <c r="DFW10" s="97" t="s">
        <v>21</v>
      </c>
      <c r="DFX10" s="97" t="s">
        <v>21</v>
      </c>
      <c r="DFY10" s="97" t="s">
        <v>21</v>
      </c>
      <c r="DFZ10" s="97" t="s">
        <v>21</v>
      </c>
      <c r="DGA10" s="97" t="s">
        <v>21</v>
      </c>
      <c r="DGB10" s="97" t="s">
        <v>21</v>
      </c>
      <c r="DGC10" s="97" t="s">
        <v>21</v>
      </c>
      <c r="DGD10" s="97" t="s">
        <v>21</v>
      </c>
      <c r="DGE10" s="97" t="s">
        <v>21</v>
      </c>
      <c r="DGF10" s="97" t="s">
        <v>21</v>
      </c>
      <c r="DGG10" s="97" t="s">
        <v>21</v>
      </c>
      <c r="DGH10" s="97" t="s">
        <v>21</v>
      </c>
      <c r="DGI10" s="97" t="s">
        <v>21</v>
      </c>
      <c r="DGJ10" s="97" t="s">
        <v>21</v>
      </c>
      <c r="DGK10" s="97" t="s">
        <v>21</v>
      </c>
      <c r="DGL10" s="97" t="s">
        <v>21</v>
      </c>
      <c r="DGM10" s="97" t="s">
        <v>21</v>
      </c>
      <c r="DGN10" s="97" t="s">
        <v>21</v>
      </c>
      <c r="DGO10" s="97" t="s">
        <v>21</v>
      </c>
      <c r="DGP10" s="97" t="s">
        <v>21</v>
      </c>
      <c r="DGQ10" s="97" t="s">
        <v>21</v>
      </c>
      <c r="DGR10" s="97" t="s">
        <v>21</v>
      </c>
      <c r="DGS10" s="97" t="s">
        <v>21</v>
      </c>
      <c r="DGT10" s="97" t="s">
        <v>21</v>
      </c>
      <c r="DGU10" s="97" t="s">
        <v>21</v>
      </c>
      <c r="DGV10" s="97" t="s">
        <v>21</v>
      </c>
      <c r="DGW10" s="97" t="s">
        <v>21</v>
      </c>
      <c r="DGX10" s="97" t="s">
        <v>21</v>
      </c>
      <c r="DGY10" s="97" t="s">
        <v>21</v>
      </c>
      <c r="DGZ10" s="97" t="s">
        <v>21</v>
      </c>
      <c r="DHA10" s="97" t="s">
        <v>21</v>
      </c>
      <c r="DHB10" s="97" t="s">
        <v>21</v>
      </c>
      <c r="DHC10" s="97" t="s">
        <v>21</v>
      </c>
      <c r="DHD10" s="97" t="s">
        <v>21</v>
      </c>
      <c r="DHE10" s="97" t="s">
        <v>21</v>
      </c>
      <c r="DHF10" s="97" t="s">
        <v>21</v>
      </c>
      <c r="DHG10" s="97" t="s">
        <v>21</v>
      </c>
      <c r="DHH10" s="97" t="s">
        <v>21</v>
      </c>
      <c r="DHI10" s="97" t="s">
        <v>21</v>
      </c>
      <c r="DHJ10" s="97" t="s">
        <v>21</v>
      </c>
      <c r="DHK10" s="97" t="s">
        <v>21</v>
      </c>
      <c r="DHL10" s="97" t="s">
        <v>21</v>
      </c>
      <c r="DHM10" s="97" t="s">
        <v>21</v>
      </c>
      <c r="DHN10" s="97" t="s">
        <v>21</v>
      </c>
      <c r="DHO10" s="97" t="s">
        <v>21</v>
      </c>
      <c r="DHP10" s="97" t="s">
        <v>21</v>
      </c>
      <c r="DHQ10" s="97" t="s">
        <v>21</v>
      </c>
      <c r="DHR10" s="97" t="s">
        <v>21</v>
      </c>
      <c r="DHS10" s="97" t="s">
        <v>21</v>
      </c>
      <c r="DHT10" s="97" t="s">
        <v>21</v>
      </c>
      <c r="DHU10" s="97" t="s">
        <v>21</v>
      </c>
      <c r="DHV10" s="97" t="s">
        <v>21</v>
      </c>
      <c r="DHW10" s="97" t="s">
        <v>21</v>
      </c>
      <c r="DHX10" s="97" t="s">
        <v>21</v>
      </c>
      <c r="DHY10" s="97" t="s">
        <v>21</v>
      </c>
      <c r="DHZ10" s="97" t="s">
        <v>21</v>
      </c>
      <c r="DIA10" s="97" t="s">
        <v>21</v>
      </c>
      <c r="DIB10" s="97" t="s">
        <v>21</v>
      </c>
      <c r="DIC10" s="97" t="s">
        <v>21</v>
      </c>
      <c r="DID10" s="97" t="s">
        <v>21</v>
      </c>
      <c r="DIE10" s="97" t="s">
        <v>21</v>
      </c>
      <c r="DIF10" s="97" t="s">
        <v>21</v>
      </c>
      <c r="DIG10" s="97" t="s">
        <v>21</v>
      </c>
      <c r="DIH10" s="97" t="s">
        <v>21</v>
      </c>
      <c r="DII10" s="97" t="s">
        <v>21</v>
      </c>
      <c r="DIJ10" s="97" t="s">
        <v>21</v>
      </c>
      <c r="DIK10" s="97" t="s">
        <v>21</v>
      </c>
      <c r="DIL10" s="97" t="s">
        <v>21</v>
      </c>
      <c r="DIM10" s="97" t="s">
        <v>21</v>
      </c>
      <c r="DIN10" s="97" t="s">
        <v>21</v>
      </c>
      <c r="DIO10" s="97" t="s">
        <v>21</v>
      </c>
      <c r="DIP10" s="97" t="s">
        <v>21</v>
      </c>
      <c r="DIQ10" s="97" t="s">
        <v>21</v>
      </c>
      <c r="DIR10" s="97" t="s">
        <v>21</v>
      </c>
      <c r="DIS10" s="97" t="s">
        <v>21</v>
      </c>
      <c r="DIT10" s="97" t="s">
        <v>21</v>
      </c>
      <c r="DIU10" s="97" t="s">
        <v>21</v>
      </c>
      <c r="DIV10" s="97" t="s">
        <v>21</v>
      </c>
      <c r="DIW10" s="97" t="s">
        <v>21</v>
      </c>
      <c r="DIX10" s="97" t="s">
        <v>21</v>
      </c>
      <c r="DIY10" s="97" t="s">
        <v>21</v>
      </c>
      <c r="DIZ10" s="97" t="s">
        <v>21</v>
      </c>
      <c r="DJA10" s="97" t="s">
        <v>21</v>
      </c>
      <c r="DJB10" s="97" t="s">
        <v>21</v>
      </c>
      <c r="DJC10" s="97" t="s">
        <v>21</v>
      </c>
      <c r="DJD10" s="97" t="s">
        <v>21</v>
      </c>
      <c r="DJE10" s="97" t="s">
        <v>21</v>
      </c>
      <c r="DJF10" s="97" t="s">
        <v>21</v>
      </c>
      <c r="DJG10" s="97" t="s">
        <v>21</v>
      </c>
      <c r="DJH10" s="97" t="s">
        <v>21</v>
      </c>
      <c r="DJI10" s="97" t="s">
        <v>21</v>
      </c>
      <c r="DJJ10" s="97" t="s">
        <v>21</v>
      </c>
      <c r="DJK10" s="97" t="s">
        <v>21</v>
      </c>
      <c r="DJL10" s="97" t="s">
        <v>21</v>
      </c>
      <c r="DJM10" s="97" t="s">
        <v>21</v>
      </c>
      <c r="DJN10" s="97" t="s">
        <v>21</v>
      </c>
      <c r="DJO10" s="97" t="s">
        <v>21</v>
      </c>
      <c r="DJP10" s="97" t="s">
        <v>21</v>
      </c>
      <c r="DJQ10" s="97" t="s">
        <v>21</v>
      </c>
      <c r="DJR10" s="97" t="s">
        <v>21</v>
      </c>
      <c r="DJS10" s="97" t="s">
        <v>21</v>
      </c>
      <c r="DJT10" s="97" t="s">
        <v>21</v>
      </c>
      <c r="DJU10" s="97" t="s">
        <v>21</v>
      </c>
      <c r="DJV10" s="97" t="s">
        <v>21</v>
      </c>
      <c r="DJW10" s="97" t="s">
        <v>21</v>
      </c>
      <c r="DJX10" s="97" t="s">
        <v>21</v>
      </c>
      <c r="DJY10" s="97" t="s">
        <v>21</v>
      </c>
      <c r="DJZ10" s="97" t="s">
        <v>21</v>
      </c>
      <c r="DKA10" s="97" t="s">
        <v>21</v>
      </c>
      <c r="DKB10" s="97" t="s">
        <v>21</v>
      </c>
      <c r="DKC10" s="97" t="s">
        <v>21</v>
      </c>
      <c r="DKD10" s="97" t="s">
        <v>21</v>
      </c>
      <c r="DKE10" s="97" t="s">
        <v>21</v>
      </c>
      <c r="DKF10" s="97" t="s">
        <v>21</v>
      </c>
      <c r="DKG10" s="97" t="s">
        <v>21</v>
      </c>
      <c r="DKH10" s="97" t="s">
        <v>21</v>
      </c>
      <c r="DKI10" s="97" t="s">
        <v>21</v>
      </c>
      <c r="DKJ10" s="97" t="s">
        <v>21</v>
      </c>
      <c r="DKK10" s="97" t="s">
        <v>21</v>
      </c>
      <c r="DKL10" s="97" t="s">
        <v>21</v>
      </c>
      <c r="DKM10" s="97" t="s">
        <v>21</v>
      </c>
      <c r="DKN10" s="97" t="s">
        <v>21</v>
      </c>
      <c r="DKO10" s="97" t="s">
        <v>21</v>
      </c>
      <c r="DKP10" s="97" t="s">
        <v>21</v>
      </c>
      <c r="DKQ10" s="97" t="s">
        <v>21</v>
      </c>
      <c r="DKR10" s="97" t="s">
        <v>21</v>
      </c>
      <c r="DKS10" s="97" t="s">
        <v>21</v>
      </c>
      <c r="DKT10" s="97" t="s">
        <v>21</v>
      </c>
      <c r="DKU10" s="97" t="s">
        <v>21</v>
      </c>
      <c r="DKV10" s="97" t="s">
        <v>21</v>
      </c>
      <c r="DKW10" s="97" t="s">
        <v>21</v>
      </c>
      <c r="DKX10" s="97" t="s">
        <v>21</v>
      </c>
      <c r="DKY10" s="97" t="s">
        <v>21</v>
      </c>
      <c r="DKZ10" s="97" t="s">
        <v>21</v>
      </c>
      <c r="DLA10" s="97" t="s">
        <v>21</v>
      </c>
      <c r="DLB10" s="97" t="s">
        <v>21</v>
      </c>
      <c r="DLC10" s="97" t="s">
        <v>21</v>
      </c>
      <c r="DLD10" s="97" t="s">
        <v>21</v>
      </c>
      <c r="DLE10" s="97" t="s">
        <v>21</v>
      </c>
      <c r="DLF10" s="97" t="s">
        <v>21</v>
      </c>
      <c r="DLG10" s="97" t="s">
        <v>21</v>
      </c>
      <c r="DLH10" s="97" t="s">
        <v>21</v>
      </c>
      <c r="DLI10" s="97" t="s">
        <v>21</v>
      </c>
      <c r="DLJ10" s="97" t="s">
        <v>21</v>
      </c>
      <c r="DLK10" s="97" t="s">
        <v>21</v>
      </c>
      <c r="DLL10" s="97" t="s">
        <v>21</v>
      </c>
      <c r="DLM10" s="97" t="s">
        <v>21</v>
      </c>
      <c r="DLN10" s="97" t="s">
        <v>21</v>
      </c>
      <c r="DLO10" s="97" t="s">
        <v>21</v>
      </c>
      <c r="DLP10" s="97" t="s">
        <v>21</v>
      </c>
      <c r="DLQ10" s="97" t="s">
        <v>21</v>
      </c>
      <c r="DLR10" s="97" t="s">
        <v>21</v>
      </c>
      <c r="DLS10" s="97" t="s">
        <v>21</v>
      </c>
      <c r="DLT10" s="97" t="s">
        <v>21</v>
      </c>
      <c r="DLU10" s="97" t="s">
        <v>21</v>
      </c>
      <c r="DLV10" s="97" t="s">
        <v>21</v>
      </c>
      <c r="DLW10" s="97" t="s">
        <v>21</v>
      </c>
      <c r="DLX10" s="97" t="s">
        <v>21</v>
      </c>
      <c r="DLY10" s="97" t="s">
        <v>21</v>
      </c>
      <c r="DLZ10" s="97" t="s">
        <v>21</v>
      </c>
      <c r="DMA10" s="97" t="s">
        <v>21</v>
      </c>
      <c r="DMB10" s="97" t="s">
        <v>21</v>
      </c>
      <c r="DMC10" s="97" t="s">
        <v>21</v>
      </c>
      <c r="DMD10" s="97" t="s">
        <v>21</v>
      </c>
      <c r="DME10" s="97" t="s">
        <v>21</v>
      </c>
      <c r="DMF10" s="97" t="s">
        <v>21</v>
      </c>
      <c r="DMG10" s="97" t="s">
        <v>21</v>
      </c>
      <c r="DMH10" s="97" t="s">
        <v>21</v>
      </c>
      <c r="DMI10" s="97" t="s">
        <v>21</v>
      </c>
      <c r="DMJ10" s="97" t="s">
        <v>21</v>
      </c>
      <c r="DMK10" s="97" t="s">
        <v>21</v>
      </c>
      <c r="DML10" s="97" t="s">
        <v>21</v>
      </c>
      <c r="DMM10" s="97" t="s">
        <v>21</v>
      </c>
      <c r="DMN10" s="97" t="s">
        <v>21</v>
      </c>
      <c r="DMO10" s="97" t="s">
        <v>21</v>
      </c>
      <c r="DMP10" s="97" t="s">
        <v>21</v>
      </c>
      <c r="DMQ10" s="97" t="s">
        <v>21</v>
      </c>
      <c r="DMR10" s="97" t="s">
        <v>21</v>
      </c>
      <c r="DMS10" s="97" t="s">
        <v>21</v>
      </c>
      <c r="DMT10" s="97" t="s">
        <v>21</v>
      </c>
      <c r="DMU10" s="97" t="s">
        <v>21</v>
      </c>
      <c r="DMV10" s="97" t="s">
        <v>21</v>
      </c>
      <c r="DMW10" s="97" t="s">
        <v>21</v>
      </c>
      <c r="DMX10" s="97" t="s">
        <v>21</v>
      </c>
      <c r="DMY10" s="97" t="s">
        <v>21</v>
      </c>
      <c r="DMZ10" s="97" t="s">
        <v>21</v>
      </c>
      <c r="DNA10" s="97" t="s">
        <v>21</v>
      </c>
      <c r="DNB10" s="97" t="s">
        <v>21</v>
      </c>
      <c r="DNC10" s="97" t="s">
        <v>21</v>
      </c>
      <c r="DND10" s="97" t="s">
        <v>21</v>
      </c>
      <c r="DNE10" s="97" t="s">
        <v>21</v>
      </c>
      <c r="DNF10" s="97" t="s">
        <v>21</v>
      </c>
      <c r="DNG10" s="97" t="s">
        <v>21</v>
      </c>
      <c r="DNH10" s="97" t="s">
        <v>21</v>
      </c>
      <c r="DNI10" s="97" t="s">
        <v>21</v>
      </c>
      <c r="DNJ10" s="97" t="s">
        <v>21</v>
      </c>
      <c r="DNK10" s="97" t="s">
        <v>21</v>
      </c>
      <c r="DNL10" s="97" t="s">
        <v>21</v>
      </c>
      <c r="DNM10" s="97" t="s">
        <v>21</v>
      </c>
      <c r="DNN10" s="97" t="s">
        <v>21</v>
      </c>
      <c r="DNO10" s="97" t="s">
        <v>21</v>
      </c>
      <c r="DNP10" s="97" t="s">
        <v>21</v>
      </c>
      <c r="DNQ10" s="97" t="s">
        <v>21</v>
      </c>
      <c r="DNR10" s="97" t="s">
        <v>21</v>
      </c>
      <c r="DNS10" s="97" t="s">
        <v>21</v>
      </c>
      <c r="DNT10" s="97" t="s">
        <v>21</v>
      </c>
      <c r="DNU10" s="97" t="s">
        <v>21</v>
      </c>
      <c r="DNV10" s="97" t="s">
        <v>21</v>
      </c>
      <c r="DNW10" s="97" t="s">
        <v>21</v>
      </c>
      <c r="DNX10" s="97" t="s">
        <v>21</v>
      </c>
      <c r="DNY10" s="97" t="s">
        <v>21</v>
      </c>
      <c r="DNZ10" s="97" t="s">
        <v>21</v>
      </c>
      <c r="DOA10" s="97" t="s">
        <v>21</v>
      </c>
      <c r="DOB10" s="97" t="s">
        <v>21</v>
      </c>
      <c r="DOC10" s="97" t="s">
        <v>21</v>
      </c>
      <c r="DOD10" s="97" t="s">
        <v>21</v>
      </c>
      <c r="DOE10" s="97" t="s">
        <v>21</v>
      </c>
      <c r="DOF10" s="97" t="s">
        <v>21</v>
      </c>
      <c r="DOG10" s="97" t="s">
        <v>21</v>
      </c>
      <c r="DOH10" s="97" t="s">
        <v>21</v>
      </c>
      <c r="DOI10" s="97" t="s">
        <v>21</v>
      </c>
      <c r="DOJ10" s="97" t="s">
        <v>21</v>
      </c>
      <c r="DOK10" s="97" t="s">
        <v>21</v>
      </c>
      <c r="DOL10" s="97" t="s">
        <v>21</v>
      </c>
      <c r="DOM10" s="97" t="s">
        <v>21</v>
      </c>
      <c r="DON10" s="97" t="s">
        <v>21</v>
      </c>
      <c r="DOO10" s="97" t="s">
        <v>21</v>
      </c>
      <c r="DOP10" s="97" t="s">
        <v>21</v>
      </c>
      <c r="DOQ10" s="97" t="s">
        <v>21</v>
      </c>
      <c r="DOR10" s="97" t="s">
        <v>21</v>
      </c>
      <c r="DOS10" s="97" t="s">
        <v>21</v>
      </c>
      <c r="DOT10" s="97" t="s">
        <v>21</v>
      </c>
      <c r="DOU10" s="97" t="s">
        <v>21</v>
      </c>
      <c r="DOV10" s="97" t="s">
        <v>21</v>
      </c>
      <c r="DOW10" s="97" t="s">
        <v>21</v>
      </c>
      <c r="DOX10" s="97" t="s">
        <v>21</v>
      </c>
      <c r="DOY10" s="97" t="s">
        <v>21</v>
      </c>
      <c r="DOZ10" s="97" t="s">
        <v>21</v>
      </c>
      <c r="DPA10" s="97" t="s">
        <v>21</v>
      </c>
      <c r="DPB10" s="97" t="s">
        <v>21</v>
      </c>
      <c r="DPC10" s="97" t="s">
        <v>21</v>
      </c>
      <c r="DPD10" s="97" t="s">
        <v>21</v>
      </c>
      <c r="DPE10" s="97" t="s">
        <v>21</v>
      </c>
      <c r="DPF10" s="97" t="s">
        <v>21</v>
      </c>
      <c r="DPG10" s="97" t="s">
        <v>21</v>
      </c>
      <c r="DPH10" s="97" t="s">
        <v>21</v>
      </c>
      <c r="DPI10" s="97" t="s">
        <v>21</v>
      </c>
      <c r="DPJ10" s="97" t="s">
        <v>21</v>
      </c>
      <c r="DPK10" s="97" t="s">
        <v>21</v>
      </c>
      <c r="DPL10" s="97" t="s">
        <v>21</v>
      </c>
      <c r="DPM10" s="97" t="s">
        <v>21</v>
      </c>
      <c r="DPN10" s="97" t="s">
        <v>21</v>
      </c>
      <c r="DPO10" s="97" t="s">
        <v>21</v>
      </c>
      <c r="DPP10" s="97" t="s">
        <v>21</v>
      </c>
      <c r="DPQ10" s="97" t="s">
        <v>21</v>
      </c>
      <c r="DPR10" s="97" t="s">
        <v>21</v>
      </c>
      <c r="DPS10" s="97" t="s">
        <v>21</v>
      </c>
      <c r="DPT10" s="97" t="s">
        <v>21</v>
      </c>
      <c r="DPU10" s="97" t="s">
        <v>21</v>
      </c>
      <c r="DPV10" s="97" t="s">
        <v>21</v>
      </c>
      <c r="DPW10" s="97" t="s">
        <v>21</v>
      </c>
      <c r="DPX10" s="97" t="s">
        <v>21</v>
      </c>
      <c r="DPY10" s="97" t="s">
        <v>21</v>
      </c>
      <c r="DPZ10" s="97" t="s">
        <v>21</v>
      </c>
      <c r="DQA10" s="97" t="s">
        <v>21</v>
      </c>
      <c r="DQB10" s="97" t="s">
        <v>21</v>
      </c>
      <c r="DQC10" s="97" t="s">
        <v>21</v>
      </c>
      <c r="DQD10" s="97" t="s">
        <v>21</v>
      </c>
      <c r="DQE10" s="97" t="s">
        <v>21</v>
      </c>
      <c r="DQF10" s="97" t="s">
        <v>21</v>
      </c>
      <c r="DQG10" s="97" t="s">
        <v>21</v>
      </c>
      <c r="DQH10" s="97" t="s">
        <v>21</v>
      </c>
      <c r="DQI10" s="97" t="s">
        <v>21</v>
      </c>
      <c r="DQJ10" s="97" t="s">
        <v>21</v>
      </c>
      <c r="DQK10" s="97" t="s">
        <v>21</v>
      </c>
      <c r="DQL10" s="97" t="s">
        <v>21</v>
      </c>
      <c r="DQM10" s="97" t="s">
        <v>21</v>
      </c>
      <c r="DQN10" s="97" t="s">
        <v>21</v>
      </c>
      <c r="DQO10" s="97" t="s">
        <v>21</v>
      </c>
      <c r="DQP10" s="97" t="s">
        <v>21</v>
      </c>
      <c r="DQQ10" s="97" t="s">
        <v>21</v>
      </c>
      <c r="DQR10" s="97" t="s">
        <v>21</v>
      </c>
      <c r="DQS10" s="97" t="s">
        <v>21</v>
      </c>
      <c r="DQT10" s="97" t="s">
        <v>21</v>
      </c>
      <c r="DQU10" s="97" t="s">
        <v>21</v>
      </c>
      <c r="DQV10" s="97" t="s">
        <v>21</v>
      </c>
      <c r="DQW10" s="97" t="s">
        <v>21</v>
      </c>
      <c r="DQX10" s="97" t="s">
        <v>21</v>
      </c>
      <c r="DQY10" s="97" t="s">
        <v>21</v>
      </c>
      <c r="DQZ10" s="97" t="s">
        <v>21</v>
      </c>
      <c r="DRA10" s="97" t="s">
        <v>21</v>
      </c>
      <c r="DRB10" s="97" t="s">
        <v>21</v>
      </c>
      <c r="DRC10" s="97" t="s">
        <v>21</v>
      </c>
      <c r="DRD10" s="97" t="s">
        <v>21</v>
      </c>
      <c r="DRE10" s="97" t="s">
        <v>21</v>
      </c>
      <c r="DRF10" s="97" t="s">
        <v>21</v>
      </c>
      <c r="DRG10" s="97" t="s">
        <v>21</v>
      </c>
      <c r="DRH10" s="97" t="s">
        <v>21</v>
      </c>
      <c r="DRI10" s="97" t="s">
        <v>21</v>
      </c>
      <c r="DRJ10" s="97" t="s">
        <v>21</v>
      </c>
      <c r="DRK10" s="97" t="s">
        <v>21</v>
      </c>
      <c r="DRL10" s="97" t="s">
        <v>21</v>
      </c>
      <c r="DRM10" s="97" t="s">
        <v>21</v>
      </c>
      <c r="DRN10" s="97" t="s">
        <v>21</v>
      </c>
      <c r="DRO10" s="97" t="s">
        <v>21</v>
      </c>
      <c r="DRP10" s="97" t="s">
        <v>21</v>
      </c>
      <c r="DRQ10" s="97" t="s">
        <v>21</v>
      </c>
      <c r="DRR10" s="97" t="s">
        <v>21</v>
      </c>
      <c r="DRS10" s="97" t="s">
        <v>21</v>
      </c>
      <c r="DRT10" s="97" t="s">
        <v>21</v>
      </c>
      <c r="DRU10" s="97" t="s">
        <v>21</v>
      </c>
      <c r="DRV10" s="97" t="s">
        <v>21</v>
      </c>
      <c r="DRW10" s="97" t="s">
        <v>21</v>
      </c>
      <c r="DRX10" s="97" t="s">
        <v>21</v>
      </c>
      <c r="DRY10" s="97" t="s">
        <v>21</v>
      </c>
      <c r="DRZ10" s="97" t="s">
        <v>21</v>
      </c>
      <c r="DSA10" s="97" t="s">
        <v>21</v>
      </c>
      <c r="DSB10" s="97" t="s">
        <v>21</v>
      </c>
      <c r="DSC10" s="97" t="s">
        <v>21</v>
      </c>
      <c r="DSD10" s="97" t="s">
        <v>21</v>
      </c>
      <c r="DSE10" s="97" t="s">
        <v>21</v>
      </c>
      <c r="DSF10" s="97" t="s">
        <v>21</v>
      </c>
      <c r="DSG10" s="97" t="s">
        <v>21</v>
      </c>
      <c r="DSH10" s="97" t="s">
        <v>21</v>
      </c>
      <c r="DSI10" s="97" t="s">
        <v>21</v>
      </c>
      <c r="DSJ10" s="97" t="s">
        <v>21</v>
      </c>
      <c r="DSK10" s="97" t="s">
        <v>21</v>
      </c>
      <c r="DSL10" s="97" t="s">
        <v>21</v>
      </c>
      <c r="DSM10" s="97" t="s">
        <v>21</v>
      </c>
      <c r="DSN10" s="97" t="s">
        <v>21</v>
      </c>
      <c r="DSO10" s="97" t="s">
        <v>21</v>
      </c>
      <c r="DSP10" s="97" t="s">
        <v>21</v>
      </c>
      <c r="DSQ10" s="97" t="s">
        <v>21</v>
      </c>
      <c r="DSR10" s="97" t="s">
        <v>21</v>
      </c>
      <c r="DSS10" s="97" t="s">
        <v>21</v>
      </c>
      <c r="DST10" s="97" t="s">
        <v>21</v>
      </c>
      <c r="DSU10" s="97" t="s">
        <v>21</v>
      </c>
      <c r="DSV10" s="97" t="s">
        <v>21</v>
      </c>
      <c r="DSW10" s="97" t="s">
        <v>21</v>
      </c>
      <c r="DSX10" s="97" t="s">
        <v>21</v>
      </c>
      <c r="DSY10" s="97" t="s">
        <v>21</v>
      </c>
      <c r="DSZ10" s="97" t="s">
        <v>21</v>
      </c>
      <c r="DTA10" s="97" t="s">
        <v>21</v>
      </c>
      <c r="DTB10" s="97" t="s">
        <v>21</v>
      </c>
      <c r="DTC10" s="97" t="s">
        <v>21</v>
      </c>
      <c r="DTD10" s="97" t="s">
        <v>21</v>
      </c>
      <c r="DTE10" s="97" t="s">
        <v>21</v>
      </c>
      <c r="DTF10" s="97" t="s">
        <v>21</v>
      </c>
      <c r="DTG10" s="97" t="s">
        <v>21</v>
      </c>
      <c r="DTH10" s="97" t="s">
        <v>21</v>
      </c>
      <c r="DTI10" s="97" t="s">
        <v>21</v>
      </c>
      <c r="DTJ10" s="97" t="s">
        <v>21</v>
      </c>
      <c r="DTK10" s="97" t="s">
        <v>21</v>
      </c>
      <c r="DTL10" s="97" t="s">
        <v>21</v>
      </c>
      <c r="DTM10" s="97" t="s">
        <v>21</v>
      </c>
      <c r="DTN10" s="97" t="s">
        <v>21</v>
      </c>
      <c r="DTO10" s="97" t="s">
        <v>21</v>
      </c>
      <c r="DTP10" s="97" t="s">
        <v>21</v>
      </c>
      <c r="DTQ10" s="97" t="s">
        <v>21</v>
      </c>
      <c r="DTR10" s="97" t="s">
        <v>21</v>
      </c>
      <c r="DTS10" s="97" t="s">
        <v>21</v>
      </c>
      <c r="DTT10" s="97" t="s">
        <v>21</v>
      </c>
      <c r="DTU10" s="97" t="s">
        <v>21</v>
      </c>
      <c r="DTV10" s="97" t="s">
        <v>21</v>
      </c>
      <c r="DTW10" s="97" t="s">
        <v>21</v>
      </c>
      <c r="DTX10" s="97" t="s">
        <v>21</v>
      </c>
      <c r="DTY10" s="97" t="s">
        <v>21</v>
      </c>
      <c r="DTZ10" s="97" t="s">
        <v>21</v>
      </c>
      <c r="DUA10" s="97" t="s">
        <v>21</v>
      </c>
      <c r="DUB10" s="97" t="s">
        <v>21</v>
      </c>
      <c r="DUC10" s="97" t="s">
        <v>21</v>
      </c>
      <c r="DUD10" s="97" t="s">
        <v>21</v>
      </c>
      <c r="DUE10" s="97" t="s">
        <v>21</v>
      </c>
      <c r="DUF10" s="97" t="s">
        <v>21</v>
      </c>
      <c r="DUG10" s="97" t="s">
        <v>21</v>
      </c>
      <c r="DUH10" s="97" t="s">
        <v>21</v>
      </c>
      <c r="DUI10" s="97" t="s">
        <v>21</v>
      </c>
      <c r="DUJ10" s="97" t="s">
        <v>21</v>
      </c>
      <c r="DUK10" s="97" t="s">
        <v>21</v>
      </c>
      <c r="DUL10" s="97" t="s">
        <v>21</v>
      </c>
      <c r="DUM10" s="97" t="s">
        <v>21</v>
      </c>
      <c r="DUN10" s="97" t="s">
        <v>21</v>
      </c>
      <c r="DUO10" s="97" t="s">
        <v>21</v>
      </c>
      <c r="DUP10" s="97" t="s">
        <v>21</v>
      </c>
      <c r="DUQ10" s="97" t="s">
        <v>21</v>
      </c>
      <c r="DUR10" s="97" t="s">
        <v>21</v>
      </c>
      <c r="DUS10" s="97" t="s">
        <v>21</v>
      </c>
      <c r="DUT10" s="97" t="s">
        <v>21</v>
      </c>
      <c r="DUU10" s="97" t="s">
        <v>21</v>
      </c>
      <c r="DUV10" s="97" t="s">
        <v>21</v>
      </c>
      <c r="DUW10" s="97" t="s">
        <v>21</v>
      </c>
      <c r="DUX10" s="97" t="s">
        <v>21</v>
      </c>
      <c r="DUY10" s="97" t="s">
        <v>21</v>
      </c>
      <c r="DUZ10" s="97" t="s">
        <v>21</v>
      </c>
      <c r="DVA10" s="97" t="s">
        <v>21</v>
      </c>
      <c r="DVB10" s="97" t="s">
        <v>21</v>
      </c>
      <c r="DVC10" s="97" t="s">
        <v>21</v>
      </c>
      <c r="DVD10" s="97" t="s">
        <v>21</v>
      </c>
      <c r="DVE10" s="97" t="s">
        <v>21</v>
      </c>
      <c r="DVF10" s="97" t="s">
        <v>21</v>
      </c>
      <c r="DVG10" s="97" t="s">
        <v>21</v>
      </c>
      <c r="DVH10" s="97" t="s">
        <v>21</v>
      </c>
      <c r="DVI10" s="97" t="s">
        <v>21</v>
      </c>
      <c r="DVJ10" s="97" t="s">
        <v>21</v>
      </c>
      <c r="DVK10" s="97" t="s">
        <v>21</v>
      </c>
      <c r="DVL10" s="97" t="s">
        <v>21</v>
      </c>
      <c r="DVM10" s="97" t="s">
        <v>21</v>
      </c>
      <c r="DVN10" s="97" t="s">
        <v>21</v>
      </c>
      <c r="DVO10" s="97" t="s">
        <v>21</v>
      </c>
      <c r="DVP10" s="97" t="s">
        <v>21</v>
      </c>
      <c r="DVQ10" s="97" t="s">
        <v>21</v>
      </c>
      <c r="DVR10" s="97" t="s">
        <v>21</v>
      </c>
      <c r="DVS10" s="97" t="s">
        <v>21</v>
      </c>
      <c r="DVT10" s="97" t="s">
        <v>21</v>
      </c>
      <c r="DVU10" s="97" t="s">
        <v>21</v>
      </c>
      <c r="DVV10" s="97" t="s">
        <v>21</v>
      </c>
      <c r="DVW10" s="97" t="s">
        <v>21</v>
      </c>
      <c r="DVX10" s="97" t="s">
        <v>21</v>
      </c>
      <c r="DVY10" s="97" t="s">
        <v>21</v>
      </c>
      <c r="DVZ10" s="97" t="s">
        <v>21</v>
      </c>
      <c r="DWA10" s="97" t="s">
        <v>21</v>
      </c>
      <c r="DWB10" s="97" t="s">
        <v>21</v>
      </c>
      <c r="DWC10" s="97" t="s">
        <v>21</v>
      </c>
      <c r="DWD10" s="97" t="s">
        <v>21</v>
      </c>
      <c r="DWE10" s="97" t="s">
        <v>21</v>
      </c>
      <c r="DWF10" s="97" t="s">
        <v>21</v>
      </c>
      <c r="DWG10" s="97" t="s">
        <v>21</v>
      </c>
      <c r="DWH10" s="97" t="s">
        <v>21</v>
      </c>
      <c r="DWI10" s="97" t="s">
        <v>21</v>
      </c>
      <c r="DWJ10" s="97" t="s">
        <v>21</v>
      </c>
      <c r="DWK10" s="97" t="s">
        <v>21</v>
      </c>
      <c r="DWL10" s="97" t="s">
        <v>21</v>
      </c>
      <c r="DWM10" s="97" t="s">
        <v>21</v>
      </c>
      <c r="DWN10" s="97" t="s">
        <v>21</v>
      </c>
      <c r="DWO10" s="97" t="s">
        <v>21</v>
      </c>
      <c r="DWP10" s="97" t="s">
        <v>21</v>
      </c>
      <c r="DWQ10" s="97" t="s">
        <v>21</v>
      </c>
      <c r="DWR10" s="97" t="s">
        <v>21</v>
      </c>
      <c r="DWS10" s="97" t="s">
        <v>21</v>
      </c>
      <c r="DWT10" s="97" t="s">
        <v>21</v>
      </c>
      <c r="DWU10" s="97" t="s">
        <v>21</v>
      </c>
      <c r="DWV10" s="97" t="s">
        <v>21</v>
      </c>
      <c r="DWW10" s="97" t="s">
        <v>21</v>
      </c>
      <c r="DWX10" s="97" t="s">
        <v>21</v>
      </c>
      <c r="DWY10" s="97" t="s">
        <v>21</v>
      </c>
      <c r="DWZ10" s="97" t="s">
        <v>21</v>
      </c>
      <c r="DXA10" s="97" t="s">
        <v>21</v>
      </c>
      <c r="DXB10" s="97" t="s">
        <v>21</v>
      </c>
      <c r="DXC10" s="97" t="s">
        <v>21</v>
      </c>
      <c r="DXD10" s="97" t="s">
        <v>21</v>
      </c>
      <c r="DXE10" s="97" t="s">
        <v>21</v>
      </c>
      <c r="DXF10" s="97" t="s">
        <v>21</v>
      </c>
      <c r="DXG10" s="97" t="s">
        <v>21</v>
      </c>
      <c r="DXH10" s="97" t="s">
        <v>21</v>
      </c>
      <c r="DXI10" s="97" t="s">
        <v>21</v>
      </c>
      <c r="DXJ10" s="97" t="s">
        <v>21</v>
      </c>
      <c r="DXK10" s="97" t="s">
        <v>21</v>
      </c>
      <c r="DXL10" s="97" t="s">
        <v>21</v>
      </c>
      <c r="DXM10" s="97" t="s">
        <v>21</v>
      </c>
      <c r="DXN10" s="97" t="s">
        <v>21</v>
      </c>
      <c r="DXO10" s="97" t="s">
        <v>21</v>
      </c>
      <c r="DXP10" s="97" t="s">
        <v>21</v>
      </c>
      <c r="DXQ10" s="97" t="s">
        <v>21</v>
      </c>
      <c r="DXR10" s="97" t="s">
        <v>21</v>
      </c>
      <c r="DXS10" s="97" t="s">
        <v>21</v>
      </c>
      <c r="DXT10" s="97" t="s">
        <v>21</v>
      </c>
      <c r="DXU10" s="97" t="s">
        <v>21</v>
      </c>
      <c r="DXV10" s="97" t="s">
        <v>21</v>
      </c>
      <c r="DXW10" s="97" t="s">
        <v>21</v>
      </c>
      <c r="DXX10" s="97" t="s">
        <v>21</v>
      </c>
      <c r="DXY10" s="97" t="s">
        <v>21</v>
      </c>
      <c r="DXZ10" s="97" t="s">
        <v>21</v>
      </c>
      <c r="DYA10" s="97" t="s">
        <v>21</v>
      </c>
      <c r="DYB10" s="97" t="s">
        <v>21</v>
      </c>
      <c r="DYC10" s="97" t="s">
        <v>21</v>
      </c>
      <c r="DYD10" s="97" t="s">
        <v>21</v>
      </c>
      <c r="DYE10" s="97" t="s">
        <v>21</v>
      </c>
      <c r="DYF10" s="97" t="s">
        <v>21</v>
      </c>
      <c r="DYG10" s="97" t="s">
        <v>21</v>
      </c>
      <c r="DYH10" s="97" t="s">
        <v>21</v>
      </c>
      <c r="DYI10" s="97" t="s">
        <v>21</v>
      </c>
      <c r="DYJ10" s="97" t="s">
        <v>21</v>
      </c>
      <c r="DYK10" s="97" t="s">
        <v>21</v>
      </c>
      <c r="DYL10" s="97" t="s">
        <v>21</v>
      </c>
      <c r="DYM10" s="97" t="s">
        <v>21</v>
      </c>
      <c r="DYN10" s="97" t="s">
        <v>21</v>
      </c>
      <c r="DYO10" s="97" t="s">
        <v>21</v>
      </c>
      <c r="DYP10" s="97" t="s">
        <v>21</v>
      </c>
      <c r="DYQ10" s="97" t="s">
        <v>21</v>
      </c>
      <c r="DYR10" s="97" t="s">
        <v>21</v>
      </c>
      <c r="DYS10" s="97" t="s">
        <v>21</v>
      </c>
      <c r="DYT10" s="97" t="s">
        <v>21</v>
      </c>
      <c r="DYU10" s="97" t="s">
        <v>21</v>
      </c>
      <c r="DYV10" s="97" t="s">
        <v>21</v>
      </c>
      <c r="DYW10" s="97" t="s">
        <v>21</v>
      </c>
      <c r="DYX10" s="97" t="s">
        <v>21</v>
      </c>
      <c r="DYY10" s="97" t="s">
        <v>21</v>
      </c>
      <c r="DYZ10" s="97" t="s">
        <v>21</v>
      </c>
      <c r="DZA10" s="97" t="s">
        <v>21</v>
      </c>
      <c r="DZB10" s="97" t="s">
        <v>21</v>
      </c>
      <c r="DZC10" s="97" t="s">
        <v>21</v>
      </c>
      <c r="DZD10" s="97" t="s">
        <v>21</v>
      </c>
      <c r="DZE10" s="97" t="s">
        <v>21</v>
      </c>
      <c r="DZF10" s="97" t="s">
        <v>21</v>
      </c>
      <c r="DZG10" s="97" t="s">
        <v>21</v>
      </c>
      <c r="DZH10" s="97" t="s">
        <v>21</v>
      </c>
      <c r="DZI10" s="97" t="s">
        <v>21</v>
      </c>
      <c r="DZJ10" s="97" t="s">
        <v>21</v>
      </c>
      <c r="DZK10" s="97" t="s">
        <v>21</v>
      </c>
      <c r="DZL10" s="97" t="s">
        <v>21</v>
      </c>
      <c r="DZM10" s="97" t="s">
        <v>21</v>
      </c>
      <c r="DZN10" s="97" t="s">
        <v>21</v>
      </c>
      <c r="DZO10" s="97" t="s">
        <v>21</v>
      </c>
      <c r="DZP10" s="97" t="s">
        <v>21</v>
      </c>
      <c r="DZQ10" s="97" t="s">
        <v>21</v>
      </c>
      <c r="DZR10" s="97" t="s">
        <v>21</v>
      </c>
      <c r="DZS10" s="97" t="s">
        <v>21</v>
      </c>
      <c r="DZT10" s="97" t="s">
        <v>21</v>
      </c>
      <c r="DZU10" s="97" t="s">
        <v>21</v>
      </c>
      <c r="DZV10" s="97" t="s">
        <v>21</v>
      </c>
      <c r="DZW10" s="97" t="s">
        <v>21</v>
      </c>
      <c r="DZX10" s="97" t="s">
        <v>21</v>
      </c>
      <c r="DZY10" s="97" t="s">
        <v>21</v>
      </c>
      <c r="DZZ10" s="97" t="s">
        <v>21</v>
      </c>
      <c r="EAA10" s="97" t="s">
        <v>21</v>
      </c>
      <c r="EAB10" s="97" t="s">
        <v>21</v>
      </c>
      <c r="EAC10" s="97" t="s">
        <v>21</v>
      </c>
      <c r="EAD10" s="97" t="s">
        <v>21</v>
      </c>
      <c r="EAE10" s="97" t="s">
        <v>21</v>
      </c>
      <c r="EAF10" s="97" t="s">
        <v>21</v>
      </c>
      <c r="EAG10" s="97" t="s">
        <v>21</v>
      </c>
      <c r="EAH10" s="97" t="s">
        <v>21</v>
      </c>
      <c r="EAI10" s="97" t="s">
        <v>21</v>
      </c>
      <c r="EAJ10" s="97" t="s">
        <v>21</v>
      </c>
      <c r="EAK10" s="97" t="s">
        <v>21</v>
      </c>
      <c r="EAL10" s="97" t="s">
        <v>21</v>
      </c>
      <c r="EAM10" s="97" t="s">
        <v>21</v>
      </c>
      <c r="EAN10" s="97" t="s">
        <v>21</v>
      </c>
      <c r="EAO10" s="97" t="s">
        <v>21</v>
      </c>
      <c r="EAP10" s="97" t="s">
        <v>21</v>
      </c>
      <c r="EAQ10" s="97" t="s">
        <v>21</v>
      </c>
      <c r="EAR10" s="97" t="s">
        <v>21</v>
      </c>
      <c r="EAS10" s="97" t="s">
        <v>21</v>
      </c>
      <c r="EAT10" s="97" t="s">
        <v>21</v>
      </c>
      <c r="EAU10" s="97" t="s">
        <v>21</v>
      </c>
      <c r="EAV10" s="97" t="s">
        <v>21</v>
      </c>
      <c r="EAW10" s="97" t="s">
        <v>21</v>
      </c>
      <c r="EAX10" s="97" t="s">
        <v>21</v>
      </c>
      <c r="EAY10" s="97" t="s">
        <v>21</v>
      </c>
      <c r="EAZ10" s="97" t="s">
        <v>21</v>
      </c>
      <c r="EBA10" s="97" t="s">
        <v>21</v>
      </c>
      <c r="EBB10" s="97" t="s">
        <v>21</v>
      </c>
      <c r="EBC10" s="97" t="s">
        <v>21</v>
      </c>
      <c r="EBD10" s="97" t="s">
        <v>21</v>
      </c>
      <c r="EBE10" s="97" t="s">
        <v>21</v>
      </c>
      <c r="EBF10" s="97" t="s">
        <v>21</v>
      </c>
      <c r="EBG10" s="97" t="s">
        <v>21</v>
      </c>
      <c r="EBH10" s="97" t="s">
        <v>21</v>
      </c>
      <c r="EBI10" s="97" t="s">
        <v>21</v>
      </c>
      <c r="EBJ10" s="97" t="s">
        <v>21</v>
      </c>
      <c r="EBK10" s="97" t="s">
        <v>21</v>
      </c>
      <c r="EBL10" s="97" t="s">
        <v>21</v>
      </c>
      <c r="EBM10" s="97" t="s">
        <v>21</v>
      </c>
      <c r="EBN10" s="97" t="s">
        <v>21</v>
      </c>
      <c r="EBO10" s="97" t="s">
        <v>21</v>
      </c>
      <c r="EBP10" s="97" t="s">
        <v>21</v>
      </c>
      <c r="EBQ10" s="97" t="s">
        <v>21</v>
      </c>
      <c r="EBR10" s="97" t="s">
        <v>21</v>
      </c>
      <c r="EBS10" s="97" t="s">
        <v>21</v>
      </c>
      <c r="EBT10" s="97" t="s">
        <v>21</v>
      </c>
      <c r="EBU10" s="97" t="s">
        <v>21</v>
      </c>
      <c r="EBV10" s="97" t="s">
        <v>21</v>
      </c>
      <c r="EBW10" s="97" t="s">
        <v>21</v>
      </c>
      <c r="EBX10" s="97" t="s">
        <v>21</v>
      </c>
      <c r="EBY10" s="97" t="s">
        <v>21</v>
      </c>
      <c r="EBZ10" s="97" t="s">
        <v>21</v>
      </c>
      <c r="ECA10" s="97" t="s">
        <v>21</v>
      </c>
      <c r="ECB10" s="97" t="s">
        <v>21</v>
      </c>
      <c r="ECC10" s="97" t="s">
        <v>21</v>
      </c>
      <c r="ECD10" s="97" t="s">
        <v>21</v>
      </c>
      <c r="ECE10" s="97" t="s">
        <v>21</v>
      </c>
      <c r="ECF10" s="97" t="s">
        <v>21</v>
      </c>
      <c r="ECG10" s="97" t="s">
        <v>21</v>
      </c>
      <c r="ECH10" s="97" t="s">
        <v>21</v>
      </c>
      <c r="ECI10" s="97" t="s">
        <v>21</v>
      </c>
      <c r="ECJ10" s="97" t="s">
        <v>21</v>
      </c>
      <c r="ECK10" s="97" t="s">
        <v>21</v>
      </c>
      <c r="ECL10" s="97" t="s">
        <v>21</v>
      </c>
      <c r="ECM10" s="97" t="s">
        <v>21</v>
      </c>
      <c r="ECN10" s="97" t="s">
        <v>21</v>
      </c>
      <c r="ECO10" s="97" t="s">
        <v>21</v>
      </c>
      <c r="ECP10" s="97" t="s">
        <v>21</v>
      </c>
      <c r="ECQ10" s="97" t="s">
        <v>21</v>
      </c>
      <c r="ECR10" s="97" t="s">
        <v>21</v>
      </c>
      <c r="ECS10" s="97" t="s">
        <v>21</v>
      </c>
      <c r="ECT10" s="97" t="s">
        <v>21</v>
      </c>
      <c r="ECU10" s="97" t="s">
        <v>21</v>
      </c>
      <c r="ECV10" s="97" t="s">
        <v>21</v>
      </c>
      <c r="ECW10" s="97" t="s">
        <v>21</v>
      </c>
      <c r="ECX10" s="97" t="s">
        <v>21</v>
      </c>
      <c r="ECY10" s="97" t="s">
        <v>21</v>
      </c>
      <c r="ECZ10" s="97" t="s">
        <v>21</v>
      </c>
      <c r="EDA10" s="97" t="s">
        <v>21</v>
      </c>
      <c r="EDB10" s="97" t="s">
        <v>21</v>
      </c>
      <c r="EDC10" s="97" t="s">
        <v>21</v>
      </c>
      <c r="EDD10" s="97" t="s">
        <v>21</v>
      </c>
      <c r="EDE10" s="97" t="s">
        <v>21</v>
      </c>
      <c r="EDF10" s="97" t="s">
        <v>21</v>
      </c>
      <c r="EDG10" s="97" t="s">
        <v>21</v>
      </c>
      <c r="EDH10" s="97" t="s">
        <v>21</v>
      </c>
      <c r="EDI10" s="97" t="s">
        <v>21</v>
      </c>
      <c r="EDJ10" s="97" t="s">
        <v>21</v>
      </c>
      <c r="EDK10" s="97" t="s">
        <v>21</v>
      </c>
      <c r="EDL10" s="97" t="s">
        <v>21</v>
      </c>
      <c r="EDM10" s="97" t="s">
        <v>21</v>
      </c>
      <c r="EDN10" s="97" t="s">
        <v>21</v>
      </c>
      <c r="EDO10" s="97" t="s">
        <v>21</v>
      </c>
      <c r="EDP10" s="97" t="s">
        <v>21</v>
      </c>
      <c r="EDQ10" s="97" t="s">
        <v>21</v>
      </c>
      <c r="EDR10" s="97" t="s">
        <v>21</v>
      </c>
      <c r="EDS10" s="97" t="s">
        <v>21</v>
      </c>
      <c r="EDT10" s="97" t="s">
        <v>21</v>
      </c>
      <c r="EDU10" s="97" t="s">
        <v>21</v>
      </c>
      <c r="EDV10" s="97" t="s">
        <v>21</v>
      </c>
      <c r="EDW10" s="97" t="s">
        <v>21</v>
      </c>
      <c r="EDX10" s="97" t="s">
        <v>21</v>
      </c>
      <c r="EDY10" s="97" t="s">
        <v>21</v>
      </c>
      <c r="EDZ10" s="97" t="s">
        <v>21</v>
      </c>
      <c r="EEA10" s="97" t="s">
        <v>21</v>
      </c>
      <c r="EEB10" s="97" t="s">
        <v>21</v>
      </c>
      <c r="EEC10" s="97" t="s">
        <v>21</v>
      </c>
      <c r="EED10" s="97" t="s">
        <v>21</v>
      </c>
      <c r="EEE10" s="97" t="s">
        <v>21</v>
      </c>
      <c r="EEF10" s="97" t="s">
        <v>21</v>
      </c>
      <c r="EEG10" s="97" t="s">
        <v>21</v>
      </c>
      <c r="EEH10" s="97" t="s">
        <v>21</v>
      </c>
      <c r="EEI10" s="97" t="s">
        <v>21</v>
      </c>
      <c r="EEJ10" s="97" t="s">
        <v>21</v>
      </c>
      <c r="EEK10" s="97" t="s">
        <v>21</v>
      </c>
      <c r="EEL10" s="97" t="s">
        <v>21</v>
      </c>
      <c r="EEM10" s="97" t="s">
        <v>21</v>
      </c>
      <c r="EEN10" s="97" t="s">
        <v>21</v>
      </c>
      <c r="EEO10" s="97" t="s">
        <v>21</v>
      </c>
      <c r="EEP10" s="97" t="s">
        <v>21</v>
      </c>
      <c r="EEQ10" s="97" t="s">
        <v>21</v>
      </c>
      <c r="EER10" s="97" t="s">
        <v>21</v>
      </c>
      <c r="EES10" s="97" t="s">
        <v>21</v>
      </c>
      <c r="EET10" s="97" t="s">
        <v>21</v>
      </c>
      <c r="EEU10" s="97" t="s">
        <v>21</v>
      </c>
      <c r="EEV10" s="97" t="s">
        <v>21</v>
      </c>
      <c r="EEW10" s="97" t="s">
        <v>21</v>
      </c>
      <c r="EEX10" s="97" t="s">
        <v>21</v>
      </c>
      <c r="EEY10" s="97" t="s">
        <v>21</v>
      </c>
      <c r="EEZ10" s="97" t="s">
        <v>21</v>
      </c>
      <c r="EFA10" s="97" t="s">
        <v>21</v>
      </c>
      <c r="EFB10" s="97" t="s">
        <v>21</v>
      </c>
      <c r="EFC10" s="97" t="s">
        <v>21</v>
      </c>
      <c r="EFD10" s="97" t="s">
        <v>21</v>
      </c>
      <c r="EFE10" s="97" t="s">
        <v>21</v>
      </c>
      <c r="EFF10" s="97" t="s">
        <v>21</v>
      </c>
      <c r="EFG10" s="97" t="s">
        <v>21</v>
      </c>
      <c r="EFH10" s="97" t="s">
        <v>21</v>
      </c>
      <c r="EFI10" s="97" t="s">
        <v>21</v>
      </c>
      <c r="EFJ10" s="97" t="s">
        <v>21</v>
      </c>
      <c r="EFK10" s="97" t="s">
        <v>21</v>
      </c>
      <c r="EFL10" s="97" t="s">
        <v>21</v>
      </c>
      <c r="EFM10" s="97" t="s">
        <v>21</v>
      </c>
      <c r="EFN10" s="97" t="s">
        <v>21</v>
      </c>
      <c r="EFO10" s="97" t="s">
        <v>21</v>
      </c>
      <c r="EFP10" s="97" t="s">
        <v>21</v>
      </c>
      <c r="EFQ10" s="97" t="s">
        <v>21</v>
      </c>
      <c r="EFR10" s="97" t="s">
        <v>21</v>
      </c>
      <c r="EFS10" s="97" t="s">
        <v>21</v>
      </c>
      <c r="EFT10" s="97" t="s">
        <v>21</v>
      </c>
      <c r="EFU10" s="97" t="s">
        <v>21</v>
      </c>
      <c r="EFV10" s="97" t="s">
        <v>21</v>
      </c>
      <c r="EFW10" s="97" t="s">
        <v>21</v>
      </c>
      <c r="EFX10" s="97" t="s">
        <v>21</v>
      </c>
      <c r="EFY10" s="97" t="s">
        <v>21</v>
      </c>
      <c r="EFZ10" s="97" t="s">
        <v>21</v>
      </c>
      <c r="EGA10" s="97" t="s">
        <v>21</v>
      </c>
      <c r="EGB10" s="97" t="s">
        <v>21</v>
      </c>
      <c r="EGC10" s="97" t="s">
        <v>21</v>
      </c>
      <c r="EGD10" s="97" t="s">
        <v>21</v>
      </c>
      <c r="EGE10" s="97" t="s">
        <v>21</v>
      </c>
      <c r="EGF10" s="97" t="s">
        <v>21</v>
      </c>
      <c r="EGG10" s="97" t="s">
        <v>21</v>
      </c>
      <c r="EGH10" s="97" t="s">
        <v>21</v>
      </c>
      <c r="EGI10" s="97" t="s">
        <v>21</v>
      </c>
      <c r="EGJ10" s="97" t="s">
        <v>21</v>
      </c>
      <c r="EGK10" s="97" t="s">
        <v>21</v>
      </c>
      <c r="EGL10" s="97" t="s">
        <v>21</v>
      </c>
      <c r="EGM10" s="97" t="s">
        <v>21</v>
      </c>
      <c r="EGN10" s="97" t="s">
        <v>21</v>
      </c>
      <c r="EGO10" s="97" t="s">
        <v>21</v>
      </c>
      <c r="EGP10" s="97" t="s">
        <v>21</v>
      </c>
      <c r="EGQ10" s="97" t="s">
        <v>21</v>
      </c>
      <c r="EGR10" s="97" t="s">
        <v>21</v>
      </c>
      <c r="EGS10" s="97" t="s">
        <v>21</v>
      </c>
      <c r="EGT10" s="97" t="s">
        <v>21</v>
      </c>
      <c r="EGU10" s="97" t="s">
        <v>21</v>
      </c>
      <c r="EGV10" s="97" t="s">
        <v>21</v>
      </c>
      <c r="EGW10" s="97" t="s">
        <v>21</v>
      </c>
      <c r="EGX10" s="97" t="s">
        <v>21</v>
      </c>
      <c r="EGY10" s="97" t="s">
        <v>21</v>
      </c>
      <c r="EGZ10" s="97" t="s">
        <v>21</v>
      </c>
      <c r="EHA10" s="97" t="s">
        <v>21</v>
      </c>
      <c r="EHB10" s="97" t="s">
        <v>21</v>
      </c>
      <c r="EHC10" s="97" t="s">
        <v>21</v>
      </c>
      <c r="EHD10" s="97" t="s">
        <v>21</v>
      </c>
      <c r="EHE10" s="97" t="s">
        <v>21</v>
      </c>
      <c r="EHF10" s="97" t="s">
        <v>21</v>
      </c>
      <c r="EHG10" s="97" t="s">
        <v>21</v>
      </c>
      <c r="EHH10" s="97" t="s">
        <v>21</v>
      </c>
      <c r="EHI10" s="97" t="s">
        <v>21</v>
      </c>
      <c r="EHJ10" s="97" t="s">
        <v>21</v>
      </c>
      <c r="EHK10" s="97" t="s">
        <v>21</v>
      </c>
      <c r="EHL10" s="97" t="s">
        <v>21</v>
      </c>
      <c r="EHM10" s="97" t="s">
        <v>21</v>
      </c>
      <c r="EHN10" s="97" t="s">
        <v>21</v>
      </c>
      <c r="EHO10" s="97" t="s">
        <v>21</v>
      </c>
      <c r="EHP10" s="97" t="s">
        <v>21</v>
      </c>
      <c r="EHQ10" s="97" t="s">
        <v>21</v>
      </c>
      <c r="EHR10" s="97" t="s">
        <v>21</v>
      </c>
      <c r="EHS10" s="97" t="s">
        <v>21</v>
      </c>
      <c r="EHT10" s="97" t="s">
        <v>21</v>
      </c>
      <c r="EHU10" s="97" t="s">
        <v>21</v>
      </c>
      <c r="EHV10" s="97" t="s">
        <v>21</v>
      </c>
      <c r="EHW10" s="97" t="s">
        <v>21</v>
      </c>
      <c r="EHX10" s="97" t="s">
        <v>21</v>
      </c>
      <c r="EHY10" s="97" t="s">
        <v>21</v>
      </c>
      <c r="EHZ10" s="97" t="s">
        <v>21</v>
      </c>
      <c r="EIA10" s="97" t="s">
        <v>21</v>
      </c>
      <c r="EIB10" s="97" t="s">
        <v>21</v>
      </c>
      <c r="EIC10" s="97" t="s">
        <v>21</v>
      </c>
      <c r="EID10" s="97" t="s">
        <v>21</v>
      </c>
      <c r="EIE10" s="97" t="s">
        <v>21</v>
      </c>
      <c r="EIF10" s="97" t="s">
        <v>21</v>
      </c>
      <c r="EIG10" s="97" t="s">
        <v>21</v>
      </c>
      <c r="EIH10" s="97" t="s">
        <v>21</v>
      </c>
      <c r="EII10" s="97" t="s">
        <v>21</v>
      </c>
      <c r="EIJ10" s="97" t="s">
        <v>21</v>
      </c>
      <c r="EIK10" s="97" t="s">
        <v>21</v>
      </c>
      <c r="EIL10" s="97" t="s">
        <v>21</v>
      </c>
      <c r="EIM10" s="97" t="s">
        <v>21</v>
      </c>
      <c r="EIN10" s="97" t="s">
        <v>21</v>
      </c>
      <c r="EIO10" s="97" t="s">
        <v>21</v>
      </c>
      <c r="EIP10" s="97" t="s">
        <v>21</v>
      </c>
      <c r="EIQ10" s="97" t="s">
        <v>21</v>
      </c>
      <c r="EIR10" s="97" t="s">
        <v>21</v>
      </c>
      <c r="EIS10" s="97" t="s">
        <v>21</v>
      </c>
      <c r="EIT10" s="97" t="s">
        <v>21</v>
      </c>
      <c r="EIU10" s="97" t="s">
        <v>21</v>
      </c>
      <c r="EIV10" s="97" t="s">
        <v>21</v>
      </c>
      <c r="EIW10" s="97" t="s">
        <v>21</v>
      </c>
      <c r="EIX10" s="97" t="s">
        <v>21</v>
      </c>
      <c r="EIY10" s="97" t="s">
        <v>21</v>
      </c>
      <c r="EIZ10" s="97" t="s">
        <v>21</v>
      </c>
      <c r="EJA10" s="97" t="s">
        <v>21</v>
      </c>
      <c r="EJB10" s="97" t="s">
        <v>21</v>
      </c>
      <c r="EJC10" s="97" t="s">
        <v>21</v>
      </c>
      <c r="EJD10" s="97" t="s">
        <v>21</v>
      </c>
      <c r="EJE10" s="97" t="s">
        <v>21</v>
      </c>
      <c r="EJF10" s="97" t="s">
        <v>21</v>
      </c>
      <c r="EJG10" s="97" t="s">
        <v>21</v>
      </c>
      <c r="EJH10" s="97" t="s">
        <v>21</v>
      </c>
      <c r="EJI10" s="97" t="s">
        <v>21</v>
      </c>
      <c r="EJJ10" s="97" t="s">
        <v>21</v>
      </c>
      <c r="EJK10" s="97" t="s">
        <v>21</v>
      </c>
      <c r="EJL10" s="97" t="s">
        <v>21</v>
      </c>
      <c r="EJM10" s="97" t="s">
        <v>21</v>
      </c>
      <c r="EJN10" s="97" t="s">
        <v>21</v>
      </c>
      <c r="EJO10" s="97" t="s">
        <v>21</v>
      </c>
      <c r="EJP10" s="97" t="s">
        <v>21</v>
      </c>
      <c r="EJQ10" s="97" t="s">
        <v>21</v>
      </c>
      <c r="EJR10" s="97" t="s">
        <v>21</v>
      </c>
      <c r="EJS10" s="97" t="s">
        <v>21</v>
      </c>
      <c r="EJT10" s="97" t="s">
        <v>21</v>
      </c>
      <c r="EJU10" s="97" t="s">
        <v>21</v>
      </c>
      <c r="EJV10" s="97" t="s">
        <v>21</v>
      </c>
      <c r="EJW10" s="97" t="s">
        <v>21</v>
      </c>
      <c r="EJX10" s="97" t="s">
        <v>21</v>
      </c>
      <c r="EJY10" s="97" t="s">
        <v>21</v>
      </c>
      <c r="EJZ10" s="97" t="s">
        <v>21</v>
      </c>
      <c r="EKA10" s="97" t="s">
        <v>21</v>
      </c>
      <c r="EKB10" s="97" t="s">
        <v>21</v>
      </c>
      <c r="EKC10" s="97" t="s">
        <v>21</v>
      </c>
      <c r="EKD10" s="97" t="s">
        <v>21</v>
      </c>
      <c r="EKE10" s="97" t="s">
        <v>21</v>
      </c>
      <c r="EKF10" s="97" t="s">
        <v>21</v>
      </c>
      <c r="EKG10" s="97" t="s">
        <v>21</v>
      </c>
      <c r="EKH10" s="97" t="s">
        <v>21</v>
      </c>
      <c r="EKI10" s="97" t="s">
        <v>21</v>
      </c>
      <c r="EKJ10" s="97" t="s">
        <v>21</v>
      </c>
      <c r="EKK10" s="97" t="s">
        <v>21</v>
      </c>
      <c r="EKL10" s="97" t="s">
        <v>21</v>
      </c>
      <c r="EKM10" s="97" t="s">
        <v>21</v>
      </c>
      <c r="EKN10" s="97" t="s">
        <v>21</v>
      </c>
      <c r="EKO10" s="97" t="s">
        <v>21</v>
      </c>
      <c r="EKP10" s="97" t="s">
        <v>21</v>
      </c>
      <c r="EKQ10" s="97" t="s">
        <v>21</v>
      </c>
      <c r="EKR10" s="97" t="s">
        <v>21</v>
      </c>
      <c r="EKS10" s="97" t="s">
        <v>21</v>
      </c>
      <c r="EKT10" s="97" t="s">
        <v>21</v>
      </c>
      <c r="EKU10" s="97" t="s">
        <v>21</v>
      </c>
      <c r="EKV10" s="97" t="s">
        <v>21</v>
      </c>
      <c r="EKW10" s="97" t="s">
        <v>21</v>
      </c>
      <c r="EKX10" s="97" t="s">
        <v>21</v>
      </c>
      <c r="EKY10" s="97" t="s">
        <v>21</v>
      </c>
      <c r="EKZ10" s="97" t="s">
        <v>21</v>
      </c>
      <c r="ELA10" s="97" t="s">
        <v>21</v>
      </c>
      <c r="ELB10" s="97" t="s">
        <v>21</v>
      </c>
      <c r="ELC10" s="97" t="s">
        <v>21</v>
      </c>
      <c r="ELD10" s="97" t="s">
        <v>21</v>
      </c>
      <c r="ELE10" s="97" t="s">
        <v>21</v>
      </c>
      <c r="ELF10" s="97" t="s">
        <v>21</v>
      </c>
      <c r="ELG10" s="97" t="s">
        <v>21</v>
      </c>
      <c r="ELH10" s="97" t="s">
        <v>21</v>
      </c>
      <c r="ELI10" s="97" t="s">
        <v>21</v>
      </c>
      <c r="ELJ10" s="97" t="s">
        <v>21</v>
      </c>
      <c r="ELK10" s="97" t="s">
        <v>21</v>
      </c>
      <c r="ELL10" s="97" t="s">
        <v>21</v>
      </c>
      <c r="ELM10" s="97" t="s">
        <v>21</v>
      </c>
      <c r="ELN10" s="97" t="s">
        <v>21</v>
      </c>
      <c r="ELO10" s="97" t="s">
        <v>21</v>
      </c>
      <c r="ELP10" s="97" t="s">
        <v>21</v>
      </c>
      <c r="ELQ10" s="97" t="s">
        <v>21</v>
      </c>
      <c r="ELR10" s="97" t="s">
        <v>21</v>
      </c>
      <c r="ELS10" s="97" t="s">
        <v>21</v>
      </c>
      <c r="ELT10" s="97" t="s">
        <v>21</v>
      </c>
      <c r="ELU10" s="97" t="s">
        <v>21</v>
      </c>
      <c r="ELV10" s="97" t="s">
        <v>21</v>
      </c>
      <c r="ELW10" s="97" t="s">
        <v>21</v>
      </c>
      <c r="ELX10" s="97" t="s">
        <v>21</v>
      </c>
      <c r="ELY10" s="97" t="s">
        <v>21</v>
      </c>
      <c r="ELZ10" s="97" t="s">
        <v>21</v>
      </c>
      <c r="EMA10" s="97" t="s">
        <v>21</v>
      </c>
      <c r="EMB10" s="97" t="s">
        <v>21</v>
      </c>
      <c r="EMC10" s="97" t="s">
        <v>21</v>
      </c>
      <c r="EMD10" s="97" t="s">
        <v>21</v>
      </c>
      <c r="EME10" s="97" t="s">
        <v>21</v>
      </c>
      <c r="EMF10" s="97" t="s">
        <v>21</v>
      </c>
      <c r="EMG10" s="97" t="s">
        <v>21</v>
      </c>
      <c r="EMH10" s="97" t="s">
        <v>21</v>
      </c>
      <c r="EMI10" s="97" t="s">
        <v>21</v>
      </c>
      <c r="EMJ10" s="97" t="s">
        <v>21</v>
      </c>
      <c r="EMK10" s="97" t="s">
        <v>21</v>
      </c>
      <c r="EML10" s="97" t="s">
        <v>21</v>
      </c>
      <c r="EMM10" s="97" t="s">
        <v>21</v>
      </c>
      <c r="EMN10" s="97" t="s">
        <v>21</v>
      </c>
      <c r="EMO10" s="97" t="s">
        <v>21</v>
      </c>
      <c r="EMP10" s="97" t="s">
        <v>21</v>
      </c>
      <c r="EMQ10" s="97" t="s">
        <v>21</v>
      </c>
      <c r="EMR10" s="97" t="s">
        <v>21</v>
      </c>
      <c r="EMS10" s="97" t="s">
        <v>21</v>
      </c>
      <c r="EMT10" s="97" t="s">
        <v>21</v>
      </c>
      <c r="EMU10" s="97" t="s">
        <v>21</v>
      </c>
      <c r="EMV10" s="97" t="s">
        <v>21</v>
      </c>
      <c r="EMW10" s="97" t="s">
        <v>21</v>
      </c>
      <c r="EMX10" s="97" t="s">
        <v>21</v>
      </c>
      <c r="EMY10" s="97" t="s">
        <v>21</v>
      </c>
      <c r="EMZ10" s="97" t="s">
        <v>21</v>
      </c>
      <c r="ENA10" s="97" t="s">
        <v>21</v>
      </c>
      <c r="ENB10" s="97" t="s">
        <v>21</v>
      </c>
      <c r="ENC10" s="97" t="s">
        <v>21</v>
      </c>
      <c r="END10" s="97" t="s">
        <v>21</v>
      </c>
      <c r="ENE10" s="97" t="s">
        <v>21</v>
      </c>
      <c r="ENF10" s="97" t="s">
        <v>21</v>
      </c>
      <c r="ENG10" s="97" t="s">
        <v>21</v>
      </c>
      <c r="ENH10" s="97" t="s">
        <v>21</v>
      </c>
      <c r="ENI10" s="97" t="s">
        <v>21</v>
      </c>
      <c r="ENJ10" s="97" t="s">
        <v>21</v>
      </c>
      <c r="ENK10" s="97" t="s">
        <v>21</v>
      </c>
      <c r="ENL10" s="97" t="s">
        <v>21</v>
      </c>
      <c r="ENM10" s="97" t="s">
        <v>21</v>
      </c>
      <c r="ENN10" s="97" t="s">
        <v>21</v>
      </c>
      <c r="ENO10" s="97" t="s">
        <v>21</v>
      </c>
      <c r="ENP10" s="97" t="s">
        <v>21</v>
      </c>
      <c r="ENQ10" s="97" t="s">
        <v>21</v>
      </c>
      <c r="ENR10" s="97" t="s">
        <v>21</v>
      </c>
      <c r="ENS10" s="97" t="s">
        <v>21</v>
      </c>
      <c r="ENT10" s="97" t="s">
        <v>21</v>
      </c>
      <c r="ENU10" s="97" t="s">
        <v>21</v>
      </c>
      <c r="ENV10" s="97" t="s">
        <v>21</v>
      </c>
      <c r="ENW10" s="97" t="s">
        <v>21</v>
      </c>
      <c r="ENX10" s="97" t="s">
        <v>21</v>
      </c>
      <c r="ENY10" s="97" t="s">
        <v>21</v>
      </c>
      <c r="ENZ10" s="97" t="s">
        <v>21</v>
      </c>
      <c r="EOA10" s="97" t="s">
        <v>21</v>
      </c>
      <c r="EOB10" s="97" t="s">
        <v>21</v>
      </c>
      <c r="EOC10" s="97" t="s">
        <v>21</v>
      </c>
      <c r="EOD10" s="97" t="s">
        <v>21</v>
      </c>
      <c r="EOE10" s="97" t="s">
        <v>21</v>
      </c>
      <c r="EOF10" s="97" t="s">
        <v>21</v>
      </c>
      <c r="EOG10" s="97" t="s">
        <v>21</v>
      </c>
      <c r="EOH10" s="97" t="s">
        <v>21</v>
      </c>
      <c r="EOI10" s="97" t="s">
        <v>21</v>
      </c>
      <c r="EOJ10" s="97" t="s">
        <v>21</v>
      </c>
      <c r="EOK10" s="97" t="s">
        <v>21</v>
      </c>
      <c r="EOL10" s="97" t="s">
        <v>21</v>
      </c>
      <c r="EOM10" s="97" t="s">
        <v>21</v>
      </c>
      <c r="EON10" s="97" t="s">
        <v>21</v>
      </c>
      <c r="EOO10" s="97" t="s">
        <v>21</v>
      </c>
      <c r="EOP10" s="97" t="s">
        <v>21</v>
      </c>
      <c r="EOQ10" s="97" t="s">
        <v>21</v>
      </c>
      <c r="EOR10" s="97" t="s">
        <v>21</v>
      </c>
      <c r="EOS10" s="97" t="s">
        <v>21</v>
      </c>
      <c r="EOT10" s="97" t="s">
        <v>21</v>
      </c>
      <c r="EOU10" s="97" t="s">
        <v>21</v>
      </c>
      <c r="EOV10" s="97" t="s">
        <v>21</v>
      </c>
      <c r="EOW10" s="97" t="s">
        <v>21</v>
      </c>
      <c r="EOX10" s="97" t="s">
        <v>21</v>
      </c>
      <c r="EOY10" s="97" t="s">
        <v>21</v>
      </c>
      <c r="EOZ10" s="97" t="s">
        <v>21</v>
      </c>
      <c r="EPA10" s="97" t="s">
        <v>21</v>
      </c>
      <c r="EPB10" s="97" t="s">
        <v>21</v>
      </c>
      <c r="EPC10" s="97" t="s">
        <v>21</v>
      </c>
      <c r="EPD10" s="97" t="s">
        <v>21</v>
      </c>
      <c r="EPE10" s="97" t="s">
        <v>21</v>
      </c>
      <c r="EPF10" s="97" t="s">
        <v>21</v>
      </c>
      <c r="EPG10" s="97" t="s">
        <v>21</v>
      </c>
      <c r="EPH10" s="97" t="s">
        <v>21</v>
      </c>
      <c r="EPI10" s="97" t="s">
        <v>21</v>
      </c>
      <c r="EPJ10" s="97" t="s">
        <v>21</v>
      </c>
      <c r="EPK10" s="97" t="s">
        <v>21</v>
      </c>
      <c r="EPL10" s="97" t="s">
        <v>21</v>
      </c>
      <c r="EPM10" s="97" t="s">
        <v>21</v>
      </c>
      <c r="EPN10" s="97" t="s">
        <v>21</v>
      </c>
      <c r="EPO10" s="97" t="s">
        <v>21</v>
      </c>
      <c r="EPP10" s="97" t="s">
        <v>21</v>
      </c>
      <c r="EPQ10" s="97" t="s">
        <v>21</v>
      </c>
      <c r="EPR10" s="97" t="s">
        <v>21</v>
      </c>
      <c r="EPS10" s="97" t="s">
        <v>21</v>
      </c>
      <c r="EPT10" s="97" t="s">
        <v>21</v>
      </c>
      <c r="EPU10" s="97" t="s">
        <v>21</v>
      </c>
      <c r="EPV10" s="97" t="s">
        <v>21</v>
      </c>
      <c r="EPW10" s="97" t="s">
        <v>21</v>
      </c>
      <c r="EPX10" s="97" t="s">
        <v>21</v>
      </c>
      <c r="EPY10" s="97" t="s">
        <v>21</v>
      </c>
      <c r="EPZ10" s="97" t="s">
        <v>21</v>
      </c>
      <c r="EQA10" s="97" t="s">
        <v>21</v>
      </c>
      <c r="EQB10" s="97" t="s">
        <v>21</v>
      </c>
      <c r="EQC10" s="97" t="s">
        <v>21</v>
      </c>
      <c r="EQD10" s="97" t="s">
        <v>21</v>
      </c>
      <c r="EQE10" s="97" t="s">
        <v>21</v>
      </c>
      <c r="EQF10" s="97" t="s">
        <v>21</v>
      </c>
      <c r="EQG10" s="97" t="s">
        <v>21</v>
      </c>
      <c r="EQH10" s="97" t="s">
        <v>21</v>
      </c>
      <c r="EQI10" s="97" t="s">
        <v>21</v>
      </c>
      <c r="EQJ10" s="97" t="s">
        <v>21</v>
      </c>
      <c r="EQK10" s="97" t="s">
        <v>21</v>
      </c>
      <c r="EQL10" s="97" t="s">
        <v>21</v>
      </c>
      <c r="EQM10" s="97" t="s">
        <v>21</v>
      </c>
      <c r="EQN10" s="97" t="s">
        <v>21</v>
      </c>
      <c r="EQO10" s="97" t="s">
        <v>21</v>
      </c>
      <c r="EQP10" s="97" t="s">
        <v>21</v>
      </c>
      <c r="EQQ10" s="97" t="s">
        <v>21</v>
      </c>
      <c r="EQR10" s="97" t="s">
        <v>21</v>
      </c>
      <c r="EQS10" s="97" t="s">
        <v>21</v>
      </c>
      <c r="EQT10" s="97" t="s">
        <v>21</v>
      </c>
      <c r="EQU10" s="97" t="s">
        <v>21</v>
      </c>
      <c r="EQV10" s="97" t="s">
        <v>21</v>
      </c>
      <c r="EQW10" s="97" t="s">
        <v>21</v>
      </c>
      <c r="EQX10" s="97" t="s">
        <v>21</v>
      </c>
      <c r="EQY10" s="97" t="s">
        <v>21</v>
      </c>
      <c r="EQZ10" s="97" t="s">
        <v>21</v>
      </c>
      <c r="ERA10" s="97" t="s">
        <v>21</v>
      </c>
      <c r="ERB10" s="97" t="s">
        <v>21</v>
      </c>
      <c r="ERC10" s="97" t="s">
        <v>21</v>
      </c>
      <c r="ERD10" s="97" t="s">
        <v>21</v>
      </c>
      <c r="ERE10" s="97" t="s">
        <v>21</v>
      </c>
      <c r="ERF10" s="97" t="s">
        <v>21</v>
      </c>
      <c r="ERG10" s="97" t="s">
        <v>21</v>
      </c>
      <c r="ERH10" s="97" t="s">
        <v>21</v>
      </c>
      <c r="ERI10" s="97" t="s">
        <v>21</v>
      </c>
      <c r="ERJ10" s="97" t="s">
        <v>21</v>
      </c>
      <c r="ERK10" s="97" t="s">
        <v>21</v>
      </c>
      <c r="ERL10" s="97" t="s">
        <v>21</v>
      </c>
      <c r="ERM10" s="97" t="s">
        <v>21</v>
      </c>
      <c r="ERN10" s="97" t="s">
        <v>21</v>
      </c>
      <c r="ERO10" s="97" t="s">
        <v>21</v>
      </c>
      <c r="ERP10" s="97" t="s">
        <v>21</v>
      </c>
      <c r="ERQ10" s="97" t="s">
        <v>21</v>
      </c>
      <c r="ERR10" s="97" t="s">
        <v>21</v>
      </c>
      <c r="ERS10" s="97" t="s">
        <v>21</v>
      </c>
      <c r="ERT10" s="97" t="s">
        <v>21</v>
      </c>
      <c r="ERU10" s="97" t="s">
        <v>21</v>
      </c>
      <c r="ERV10" s="97" t="s">
        <v>21</v>
      </c>
      <c r="ERW10" s="97" t="s">
        <v>21</v>
      </c>
      <c r="ERX10" s="97" t="s">
        <v>21</v>
      </c>
      <c r="ERY10" s="97" t="s">
        <v>21</v>
      </c>
      <c r="ERZ10" s="97" t="s">
        <v>21</v>
      </c>
      <c r="ESA10" s="97" t="s">
        <v>21</v>
      </c>
      <c r="ESB10" s="97" t="s">
        <v>21</v>
      </c>
      <c r="ESC10" s="97" t="s">
        <v>21</v>
      </c>
      <c r="ESD10" s="97" t="s">
        <v>21</v>
      </c>
      <c r="ESE10" s="97" t="s">
        <v>21</v>
      </c>
      <c r="ESF10" s="97" t="s">
        <v>21</v>
      </c>
      <c r="ESG10" s="97" t="s">
        <v>21</v>
      </c>
      <c r="ESH10" s="97" t="s">
        <v>21</v>
      </c>
      <c r="ESI10" s="97" t="s">
        <v>21</v>
      </c>
      <c r="ESJ10" s="97" t="s">
        <v>21</v>
      </c>
      <c r="ESK10" s="97" t="s">
        <v>21</v>
      </c>
      <c r="ESL10" s="97" t="s">
        <v>21</v>
      </c>
      <c r="ESM10" s="97" t="s">
        <v>21</v>
      </c>
      <c r="ESN10" s="97" t="s">
        <v>21</v>
      </c>
      <c r="ESO10" s="97" t="s">
        <v>21</v>
      </c>
      <c r="ESP10" s="97" t="s">
        <v>21</v>
      </c>
      <c r="ESQ10" s="97" t="s">
        <v>21</v>
      </c>
      <c r="ESR10" s="97" t="s">
        <v>21</v>
      </c>
      <c r="ESS10" s="97" t="s">
        <v>21</v>
      </c>
      <c r="EST10" s="97" t="s">
        <v>21</v>
      </c>
      <c r="ESU10" s="97" t="s">
        <v>21</v>
      </c>
      <c r="ESV10" s="97" t="s">
        <v>21</v>
      </c>
      <c r="ESW10" s="97" t="s">
        <v>21</v>
      </c>
      <c r="ESX10" s="97" t="s">
        <v>21</v>
      </c>
      <c r="ESY10" s="97" t="s">
        <v>21</v>
      </c>
      <c r="ESZ10" s="97" t="s">
        <v>21</v>
      </c>
      <c r="ETA10" s="97" t="s">
        <v>21</v>
      </c>
      <c r="ETB10" s="97" t="s">
        <v>21</v>
      </c>
      <c r="ETC10" s="97" t="s">
        <v>21</v>
      </c>
      <c r="ETD10" s="97" t="s">
        <v>21</v>
      </c>
      <c r="ETE10" s="97" t="s">
        <v>21</v>
      </c>
      <c r="ETF10" s="97" t="s">
        <v>21</v>
      </c>
      <c r="ETG10" s="97" t="s">
        <v>21</v>
      </c>
      <c r="ETH10" s="97" t="s">
        <v>21</v>
      </c>
      <c r="ETI10" s="97" t="s">
        <v>21</v>
      </c>
      <c r="ETJ10" s="97" t="s">
        <v>21</v>
      </c>
      <c r="ETK10" s="97" t="s">
        <v>21</v>
      </c>
      <c r="ETL10" s="97" t="s">
        <v>21</v>
      </c>
      <c r="ETM10" s="97" t="s">
        <v>21</v>
      </c>
      <c r="ETN10" s="97" t="s">
        <v>21</v>
      </c>
      <c r="ETO10" s="97" t="s">
        <v>21</v>
      </c>
      <c r="ETP10" s="97" t="s">
        <v>21</v>
      </c>
      <c r="ETQ10" s="97" t="s">
        <v>21</v>
      </c>
      <c r="ETR10" s="97" t="s">
        <v>21</v>
      </c>
      <c r="ETS10" s="97" t="s">
        <v>21</v>
      </c>
      <c r="ETT10" s="97" t="s">
        <v>21</v>
      </c>
      <c r="ETU10" s="97" t="s">
        <v>21</v>
      </c>
      <c r="ETV10" s="97" t="s">
        <v>21</v>
      </c>
      <c r="ETW10" s="97" t="s">
        <v>21</v>
      </c>
      <c r="ETX10" s="97" t="s">
        <v>21</v>
      </c>
      <c r="ETY10" s="97" t="s">
        <v>21</v>
      </c>
      <c r="ETZ10" s="97" t="s">
        <v>21</v>
      </c>
      <c r="EUA10" s="97" t="s">
        <v>21</v>
      </c>
      <c r="EUB10" s="97" t="s">
        <v>21</v>
      </c>
      <c r="EUC10" s="97" t="s">
        <v>21</v>
      </c>
      <c r="EUD10" s="97" t="s">
        <v>21</v>
      </c>
      <c r="EUE10" s="97" t="s">
        <v>21</v>
      </c>
      <c r="EUF10" s="97" t="s">
        <v>21</v>
      </c>
      <c r="EUG10" s="97" t="s">
        <v>21</v>
      </c>
      <c r="EUH10" s="97" t="s">
        <v>21</v>
      </c>
      <c r="EUI10" s="97" t="s">
        <v>21</v>
      </c>
      <c r="EUJ10" s="97" t="s">
        <v>21</v>
      </c>
      <c r="EUK10" s="97" t="s">
        <v>21</v>
      </c>
      <c r="EUL10" s="97" t="s">
        <v>21</v>
      </c>
      <c r="EUM10" s="97" t="s">
        <v>21</v>
      </c>
      <c r="EUN10" s="97" t="s">
        <v>21</v>
      </c>
      <c r="EUO10" s="97" t="s">
        <v>21</v>
      </c>
      <c r="EUP10" s="97" t="s">
        <v>21</v>
      </c>
      <c r="EUQ10" s="97" t="s">
        <v>21</v>
      </c>
      <c r="EUR10" s="97" t="s">
        <v>21</v>
      </c>
      <c r="EUS10" s="97" t="s">
        <v>21</v>
      </c>
      <c r="EUT10" s="97" t="s">
        <v>21</v>
      </c>
      <c r="EUU10" s="97" t="s">
        <v>21</v>
      </c>
      <c r="EUV10" s="97" t="s">
        <v>21</v>
      </c>
      <c r="EUW10" s="97" t="s">
        <v>21</v>
      </c>
      <c r="EUX10" s="97" t="s">
        <v>21</v>
      </c>
      <c r="EUY10" s="97" t="s">
        <v>21</v>
      </c>
      <c r="EUZ10" s="97" t="s">
        <v>21</v>
      </c>
      <c r="EVA10" s="97" t="s">
        <v>21</v>
      </c>
      <c r="EVB10" s="97" t="s">
        <v>21</v>
      </c>
      <c r="EVC10" s="97" t="s">
        <v>21</v>
      </c>
      <c r="EVD10" s="97" t="s">
        <v>21</v>
      </c>
      <c r="EVE10" s="97" t="s">
        <v>21</v>
      </c>
      <c r="EVF10" s="97" t="s">
        <v>21</v>
      </c>
      <c r="EVG10" s="97" t="s">
        <v>21</v>
      </c>
      <c r="EVH10" s="97" t="s">
        <v>21</v>
      </c>
      <c r="EVI10" s="97" t="s">
        <v>21</v>
      </c>
      <c r="EVJ10" s="97" t="s">
        <v>21</v>
      </c>
      <c r="EVK10" s="97" t="s">
        <v>21</v>
      </c>
      <c r="EVL10" s="97" t="s">
        <v>21</v>
      </c>
      <c r="EVM10" s="97" t="s">
        <v>21</v>
      </c>
      <c r="EVN10" s="97" t="s">
        <v>21</v>
      </c>
      <c r="EVO10" s="97" t="s">
        <v>21</v>
      </c>
      <c r="EVP10" s="97" t="s">
        <v>21</v>
      </c>
      <c r="EVQ10" s="97" t="s">
        <v>21</v>
      </c>
      <c r="EVR10" s="97" t="s">
        <v>21</v>
      </c>
      <c r="EVS10" s="97" t="s">
        <v>21</v>
      </c>
      <c r="EVT10" s="97" t="s">
        <v>21</v>
      </c>
      <c r="EVU10" s="97" t="s">
        <v>21</v>
      </c>
      <c r="EVV10" s="97" t="s">
        <v>21</v>
      </c>
      <c r="EVW10" s="97" t="s">
        <v>21</v>
      </c>
      <c r="EVX10" s="97" t="s">
        <v>21</v>
      </c>
      <c r="EVY10" s="97" t="s">
        <v>21</v>
      </c>
      <c r="EVZ10" s="97" t="s">
        <v>21</v>
      </c>
      <c r="EWA10" s="97" t="s">
        <v>21</v>
      </c>
      <c r="EWB10" s="97" t="s">
        <v>21</v>
      </c>
      <c r="EWC10" s="97" t="s">
        <v>21</v>
      </c>
      <c r="EWD10" s="97" t="s">
        <v>21</v>
      </c>
      <c r="EWE10" s="97" t="s">
        <v>21</v>
      </c>
      <c r="EWF10" s="97" t="s">
        <v>21</v>
      </c>
      <c r="EWG10" s="97" t="s">
        <v>21</v>
      </c>
      <c r="EWH10" s="97" t="s">
        <v>21</v>
      </c>
      <c r="EWI10" s="97" t="s">
        <v>21</v>
      </c>
      <c r="EWJ10" s="97" t="s">
        <v>21</v>
      </c>
      <c r="EWK10" s="97" t="s">
        <v>21</v>
      </c>
      <c r="EWL10" s="97" t="s">
        <v>21</v>
      </c>
      <c r="EWM10" s="97" t="s">
        <v>21</v>
      </c>
      <c r="EWN10" s="97" t="s">
        <v>21</v>
      </c>
      <c r="EWO10" s="97" t="s">
        <v>21</v>
      </c>
      <c r="EWP10" s="97" t="s">
        <v>21</v>
      </c>
      <c r="EWQ10" s="97" t="s">
        <v>21</v>
      </c>
      <c r="EWR10" s="97" t="s">
        <v>21</v>
      </c>
      <c r="EWS10" s="97" t="s">
        <v>21</v>
      </c>
      <c r="EWT10" s="97" t="s">
        <v>21</v>
      </c>
      <c r="EWU10" s="97" t="s">
        <v>21</v>
      </c>
      <c r="EWV10" s="97" t="s">
        <v>21</v>
      </c>
      <c r="EWW10" s="97" t="s">
        <v>21</v>
      </c>
      <c r="EWX10" s="97" t="s">
        <v>21</v>
      </c>
      <c r="EWY10" s="97" t="s">
        <v>21</v>
      </c>
      <c r="EWZ10" s="97" t="s">
        <v>21</v>
      </c>
      <c r="EXA10" s="97" t="s">
        <v>21</v>
      </c>
      <c r="EXB10" s="97" t="s">
        <v>21</v>
      </c>
      <c r="EXC10" s="97" t="s">
        <v>21</v>
      </c>
      <c r="EXD10" s="97" t="s">
        <v>21</v>
      </c>
      <c r="EXE10" s="97" t="s">
        <v>21</v>
      </c>
      <c r="EXF10" s="97" t="s">
        <v>21</v>
      </c>
      <c r="EXG10" s="97" t="s">
        <v>21</v>
      </c>
      <c r="EXH10" s="97" t="s">
        <v>21</v>
      </c>
      <c r="EXI10" s="97" t="s">
        <v>21</v>
      </c>
      <c r="EXJ10" s="97" t="s">
        <v>21</v>
      </c>
      <c r="EXK10" s="97" t="s">
        <v>21</v>
      </c>
      <c r="EXL10" s="97" t="s">
        <v>21</v>
      </c>
      <c r="EXM10" s="97" t="s">
        <v>21</v>
      </c>
      <c r="EXN10" s="97" t="s">
        <v>21</v>
      </c>
      <c r="EXO10" s="97" t="s">
        <v>21</v>
      </c>
      <c r="EXP10" s="97" t="s">
        <v>21</v>
      </c>
      <c r="EXQ10" s="97" t="s">
        <v>21</v>
      </c>
      <c r="EXR10" s="97" t="s">
        <v>21</v>
      </c>
      <c r="EXS10" s="97" t="s">
        <v>21</v>
      </c>
      <c r="EXT10" s="97" t="s">
        <v>21</v>
      </c>
      <c r="EXU10" s="97" t="s">
        <v>21</v>
      </c>
      <c r="EXV10" s="97" t="s">
        <v>21</v>
      </c>
      <c r="EXW10" s="97" t="s">
        <v>21</v>
      </c>
      <c r="EXX10" s="97" t="s">
        <v>21</v>
      </c>
      <c r="EXY10" s="97" t="s">
        <v>21</v>
      </c>
      <c r="EXZ10" s="97" t="s">
        <v>21</v>
      </c>
      <c r="EYA10" s="97" t="s">
        <v>21</v>
      </c>
      <c r="EYB10" s="97" t="s">
        <v>21</v>
      </c>
      <c r="EYC10" s="97" t="s">
        <v>21</v>
      </c>
      <c r="EYD10" s="97" t="s">
        <v>21</v>
      </c>
      <c r="EYE10" s="97" t="s">
        <v>21</v>
      </c>
      <c r="EYF10" s="97" t="s">
        <v>21</v>
      </c>
      <c r="EYG10" s="97" t="s">
        <v>21</v>
      </c>
      <c r="EYH10" s="97" t="s">
        <v>21</v>
      </c>
      <c r="EYI10" s="97" t="s">
        <v>21</v>
      </c>
      <c r="EYJ10" s="97" t="s">
        <v>21</v>
      </c>
      <c r="EYK10" s="97" t="s">
        <v>21</v>
      </c>
      <c r="EYL10" s="97" t="s">
        <v>21</v>
      </c>
      <c r="EYM10" s="97" t="s">
        <v>21</v>
      </c>
      <c r="EYN10" s="97" t="s">
        <v>21</v>
      </c>
      <c r="EYO10" s="97" t="s">
        <v>21</v>
      </c>
      <c r="EYP10" s="97" t="s">
        <v>21</v>
      </c>
      <c r="EYQ10" s="97" t="s">
        <v>21</v>
      </c>
      <c r="EYR10" s="97" t="s">
        <v>21</v>
      </c>
      <c r="EYS10" s="97" t="s">
        <v>21</v>
      </c>
      <c r="EYT10" s="97" t="s">
        <v>21</v>
      </c>
      <c r="EYU10" s="97" t="s">
        <v>21</v>
      </c>
      <c r="EYV10" s="97" t="s">
        <v>21</v>
      </c>
      <c r="EYW10" s="97" t="s">
        <v>21</v>
      </c>
      <c r="EYX10" s="97" t="s">
        <v>21</v>
      </c>
      <c r="EYY10" s="97" t="s">
        <v>21</v>
      </c>
      <c r="EYZ10" s="97" t="s">
        <v>21</v>
      </c>
      <c r="EZA10" s="97" t="s">
        <v>21</v>
      </c>
      <c r="EZB10" s="97" t="s">
        <v>21</v>
      </c>
      <c r="EZC10" s="97" t="s">
        <v>21</v>
      </c>
      <c r="EZD10" s="97" t="s">
        <v>21</v>
      </c>
      <c r="EZE10" s="97" t="s">
        <v>21</v>
      </c>
      <c r="EZF10" s="97" t="s">
        <v>21</v>
      </c>
      <c r="EZG10" s="97" t="s">
        <v>21</v>
      </c>
      <c r="EZH10" s="97" t="s">
        <v>21</v>
      </c>
      <c r="EZI10" s="97" t="s">
        <v>21</v>
      </c>
      <c r="EZJ10" s="97" t="s">
        <v>21</v>
      </c>
      <c r="EZK10" s="97" t="s">
        <v>21</v>
      </c>
      <c r="EZL10" s="97" t="s">
        <v>21</v>
      </c>
      <c r="EZM10" s="97" t="s">
        <v>21</v>
      </c>
      <c r="EZN10" s="97" t="s">
        <v>21</v>
      </c>
      <c r="EZO10" s="97" t="s">
        <v>21</v>
      </c>
      <c r="EZP10" s="97" t="s">
        <v>21</v>
      </c>
      <c r="EZQ10" s="97" t="s">
        <v>21</v>
      </c>
      <c r="EZR10" s="97" t="s">
        <v>21</v>
      </c>
      <c r="EZS10" s="97" t="s">
        <v>21</v>
      </c>
      <c r="EZT10" s="97" t="s">
        <v>21</v>
      </c>
      <c r="EZU10" s="97" t="s">
        <v>21</v>
      </c>
      <c r="EZV10" s="97" t="s">
        <v>21</v>
      </c>
      <c r="EZW10" s="97" t="s">
        <v>21</v>
      </c>
      <c r="EZX10" s="97" t="s">
        <v>21</v>
      </c>
      <c r="EZY10" s="97" t="s">
        <v>21</v>
      </c>
      <c r="EZZ10" s="97" t="s">
        <v>21</v>
      </c>
      <c r="FAA10" s="97" t="s">
        <v>21</v>
      </c>
      <c r="FAB10" s="97" t="s">
        <v>21</v>
      </c>
      <c r="FAC10" s="97" t="s">
        <v>21</v>
      </c>
      <c r="FAD10" s="97" t="s">
        <v>21</v>
      </c>
      <c r="FAE10" s="97" t="s">
        <v>21</v>
      </c>
      <c r="FAF10" s="97" t="s">
        <v>21</v>
      </c>
      <c r="FAG10" s="97" t="s">
        <v>21</v>
      </c>
      <c r="FAH10" s="97" t="s">
        <v>21</v>
      </c>
      <c r="FAI10" s="97" t="s">
        <v>21</v>
      </c>
      <c r="FAJ10" s="97" t="s">
        <v>21</v>
      </c>
      <c r="FAK10" s="97" t="s">
        <v>21</v>
      </c>
      <c r="FAL10" s="97" t="s">
        <v>21</v>
      </c>
      <c r="FAM10" s="97" t="s">
        <v>21</v>
      </c>
      <c r="FAN10" s="97" t="s">
        <v>21</v>
      </c>
      <c r="FAO10" s="97" t="s">
        <v>21</v>
      </c>
      <c r="FAP10" s="97" t="s">
        <v>21</v>
      </c>
      <c r="FAQ10" s="97" t="s">
        <v>21</v>
      </c>
      <c r="FAR10" s="97" t="s">
        <v>21</v>
      </c>
      <c r="FAS10" s="97" t="s">
        <v>21</v>
      </c>
      <c r="FAT10" s="97" t="s">
        <v>21</v>
      </c>
      <c r="FAU10" s="97" t="s">
        <v>21</v>
      </c>
      <c r="FAV10" s="97" t="s">
        <v>21</v>
      </c>
      <c r="FAW10" s="97" t="s">
        <v>21</v>
      </c>
      <c r="FAX10" s="97" t="s">
        <v>21</v>
      </c>
      <c r="FAY10" s="97" t="s">
        <v>21</v>
      </c>
      <c r="FAZ10" s="97" t="s">
        <v>21</v>
      </c>
      <c r="FBA10" s="97" t="s">
        <v>21</v>
      </c>
      <c r="FBB10" s="97" t="s">
        <v>21</v>
      </c>
      <c r="FBC10" s="97" t="s">
        <v>21</v>
      </c>
      <c r="FBD10" s="97" t="s">
        <v>21</v>
      </c>
      <c r="FBE10" s="97" t="s">
        <v>21</v>
      </c>
      <c r="FBF10" s="97" t="s">
        <v>21</v>
      </c>
      <c r="FBG10" s="97" t="s">
        <v>21</v>
      </c>
      <c r="FBH10" s="97" t="s">
        <v>21</v>
      </c>
      <c r="FBI10" s="97" t="s">
        <v>21</v>
      </c>
      <c r="FBJ10" s="97" t="s">
        <v>21</v>
      </c>
      <c r="FBK10" s="97" t="s">
        <v>21</v>
      </c>
      <c r="FBL10" s="97" t="s">
        <v>21</v>
      </c>
      <c r="FBM10" s="97" t="s">
        <v>21</v>
      </c>
      <c r="FBN10" s="97" t="s">
        <v>21</v>
      </c>
      <c r="FBO10" s="97" t="s">
        <v>21</v>
      </c>
      <c r="FBP10" s="97" t="s">
        <v>21</v>
      </c>
      <c r="FBQ10" s="97" t="s">
        <v>21</v>
      </c>
      <c r="FBR10" s="97" t="s">
        <v>21</v>
      </c>
      <c r="FBS10" s="97" t="s">
        <v>21</v>
      </c>
      <c r="FBT10" s="97" t="s">
        <v>21</v>
      </c>
      <c r="FBU10" s="97" t="s">
        <v>21</v>
      </c>
      <c r="FBV10" s="97" t="s">
        <v>21</v>
      </c>
      <c r="FBW10" s="97" t="s">
        <v>21</v>
      </c>
      <c r="FBX10" s="97" t="s">
        <v>21</v>
      </c>
      <c r="FBY10" s="97" t="s">
        <v>21</v>
      </c>
      <c r="FBZ10" s="97" t="s">
        <v>21</v>
      </c>
      <c r="FCA10" s="97" t="s">
        <v>21</v>
      </c>
      <c r="FCB10" s="97" t="s">
        <v>21</v>
      </c>
      <c r="FCC10" s="97" t="s">
        <v>21</v>
      </c>
      <c r="FCD10" s="97" t="s">
        <v>21</v>
      </c>
      <c r="FCE10" s="97" t="s">
        <v>21</v>
      </c>
      <c r="FCF10" s="97" t="s">
        <v>21</v>
      </c>
      <c r="FCG10" s="97" t="s">
        <v>21</v>
      </c>
      <c r="FCH10" s="97" t="s">
        <v>21</v>
      </c>
      <c r="FCI10" s="97" t="s">
        <v>21</v>
      </c>
      <c r="FCJ10" s="97" t="s">
        <v>21</v>
      </c>
      <c r="FCK10" s="97" t="s">
        <v>21</v>
      </c>
      <c r="FCL10" s="97" t="s">
        <v>21</v>
      </c>
      <c r="FCM10" s="97" t="s">
        <v>21</v>
      </c>
      <c r="FCN10" s="97" t="s">
        <v>21</v>
      </c>
      <c r="FCO10" s="97" t="s">
        <v>21</v>
      </c>
      <c r="FCP10" s="97" t="s">
        <v>21</v>
      </c>
      <c r="FCQ10" s="97" t="s">
        <v>21</v>
      </c>
      <c r="FCR10" s="97" t="s">
        <v>21</v>
      </c>
      <c r="FCS10" s="97" t="s">
        <v>21</v>
      </c>
      <c r="FCT10" s="97" t="s">
        <v>21</v>
      </c>
      <c r="FCU10" s="97" t="s">
        <v>21</v>
      </c>
      <c r="FCV10" s="97" t="s">
        <v>21</v>
      </c>
      <c r="FCW10" s="97" t="s">
        <v>21</v>
      </c>
      <c r="FCX10" s="97" t="s">
        <v>21</v>
      </c>
      <c r="FCY10" s="97" t="s">
        <v>21</v>
      </c>
      <c r="FCZ10" s="97" t="s">
        <v>21</v>
      </c>
      <c r="FDA10" s="97" t="s">
        <v>21</v>
      </c>
      <c r="FDB10" s="97" t="s">
        <v>21</v>
      </c>
      <c r="FDC10" s="97" t="s">
        <v>21</v>
      </c>
      <c r="FDD10" s="97" t="s">
        <v>21</v>
      </c>
      <c r="FDE10" s="97" t="s">
        <v>21</v>
      </c>
      <c r="FDF10" s="97" t="s">
        <v>21</v>
      </c>
      <c r="FDG10" s="97" t="s">
        <v>21</v>
      </c>
      <c r="FDH10" s="97" t="s">
        <v>21</v>
      </c>
      <c r="FDI10" s="97" t="s">
        <v>21</v>
      </c>
      <c r="FDJ10" s="97" t="s">
        <v>21</v>
      </c>
      <c r="FDK10" s="97" t="s">
        <v>21</v>
      </c>
      <c r="FDL10" s="97" t="s">
        <v>21</v>
      </c>
      <c r="FDM10" s="97" t="s">
        <v>21</v>
      </c>
      <c r="FDN10" s="97" t="s">
        <v>21</v>
      </c>
      <c r="FDO10" s="97" t="s">
        <v>21</v>
      </c>
      <c r="FDP10" s="97" t="s">
        <v>21</v>
      </c>
      <c r="FDQ10" s="97" t="s">
        <v>21</v>
      </c>
      <c r="FDR10" s="97" t="s">
        <v>21</v>
      </c>
      <c r="FDS10" s="97" t="s">
        <v>21</v>
      </c>
      <c r="FDT10" s="97" t="s">
        <v>21</v>
      </c>
      <c r="FDU10" s="97" t="s">
        <v>21</v>
      </c>
      <c r="FDV10" s="97" t="s">
        <v>21</v>
      </c>
      <c r="FDW10" s="97" t="s">
        <v>21</v>
      </c>
      <c r="FDX10" s="97" t="s">
        <v>21</v>
      </c>
      <c r="FDY10" s="97" t="s">
        <v>21</v>
      </c>
      <c r="FDZ10" s="97" t="s">
        <v>21</v>
      </c>
      <c r="FEA10" s="97" t="s">
        <v>21</v>
      </c>
      <c r="FEB10" s="97" t="s">
        <v>21</v>
      </c>
      <c r="FEC10" s="97" t="s">
        <v>21</v>
      </c>
      <c r="FED10" s="97" t="s">
        <v>21</v>
      </c>
      <c r="FEE10" s="97" t="s">
        <v>21</v>
      </c>
      <c r="FEF10" s="97" t="s">
        <v>21</v>
      </c>
      <c r="FEG10" s="97" t="s">
        <v>21</v>
      </c>
      <c r="FEH10" s="97" t="s">
        <v>21</v>
      </c>
      <c r="FEI10" s="97" t="s">
        <v>21</v>
      </c>
      <c r="FEJ10" s="97" t="s">
        <v>21</v>
      </c>
      <c r="FEK10" s="97" t="s">
        <v>21</v>
      </c>
      <c r="FEL10" s="97" t="s">
        <v>21</v>
      </c>
      <c r="FEM10" s="97" t="s">
        <v>21</v>
      </c>
      <c r="FEN10" s="97" t="s">
        <v>21</v>
      </c>
      <c r="FEO10" s="97" t="s">
        <v>21</v>
      </c>
      <c r="FEP10" s="97" t="s">
        <v>21</v>
      </c>
      <c r="FEQ10" s="97" t="s">
        <v>21</v>
      </c>
      <c r="FER10" s="97" t="s">
        <v>21</v>
      </c>
      <c r="FES10" s="97" t="s">
        <v>21</v>
      </c>
      <c r="FET10" s="97" t="s">
        <v>21</v>
      </c>
      <c r="FEU10" s="97" t="s">
        <v>21</v>
      </c>
      <c r="FEV10" s="97" t="s">
        <v>21</v>
      </c>
      <c r="FEW10" s="97" t="s">
        <v>21</v>
      </c>
      <c r="FEX10" s="97" t="s">
        <v>21</v>
      </c>
      <c r="FEY10" s="97" t="s">
        <v>21</v>
      </c>
      <c r="FEZ10" s="97" t="s">
        <v>21</v>
      </c>
      <c r="FFA10" s="97" t="s">
        <v>21</v>
      </c>
      <c r="FFB10" s="97" t="s">
        <v>21</v>
      </c>
      <c r="FFC10" s="97" t="s">
        <v>21</v>
      </c>
      <c r="FFD10" s="97" t="s">
        <v>21</v>
      </c>
      <c r="FFE10" s="97" t="s">
        <v>21</v>
      </c>
      <c r="FFF10" s="97" t="s">
        <v>21</v>
      </c>
      <c r="FFG10" s="97" t="s">
        <v>21</v>
      </c>
      <c r="FFH10" s="97" t="s">
        <v>21</v>
      </c>
      <c r="FFI10" s="97" t="s">
        <v>21</v>
      </c>
      <c r="FFJ10" s="97" t="s">
        <v>21</v>
      </c>
      <c r="FFK10" s="97" t="s">
        <v>21</v>
      </c>
      <c r="FFL10" s="97" t="s">
        <v>21</v>
      </c>
      <c r="FFM10" s="97" t="s">
        <v>21</v>
      </c>
      <c r="FFN10" s="97" t="s">
        <v>21</v>
      </c>
      <c r="FFO10" s="97" t="s">
        <v>21</v>
      </c>
      <c r="FFP10" s="97" t="s">
        <v>21</v>
      </c>
      <c r="FFQ10" s="97" t="s">
        <v>21</v>
      </c>
      <c r="FFR10" s="97" t="s">
        <v>21</v>
      </c>
      <c r="FFS10" s="97" t="s">
        <v>21</v>
      </c>
      <c r="FFT10" s="97" t="s">
        <v>21</v>
      </c>
      <c r="FFU10" s="97" t="s">
        <v>21</v>
      </c>
      <c r="FFV10" s="97" t="s">
        <v>21</v>
      </c>
      <c r="FFW10" s="97" t="s">
        <v>21</v>
      </c>
      <c r="FFX10" s="97" t="s">
        <v>21</v>
      </c>
      <c r="FFY10" s="97" t="s">
        <v>21</v>
      </c>
      <c r="FFZ10" s="97" t="s">
        <v>21</v>
      </c>
      <c r="FGA10" s="97" t="s">
        <v>21</v>
      </c>
      <c r="FGB10" s="97" t="s">
        <v>21</v>
      </c>
      <c r="FGC10" s="97" t="s">
        <v>21</v>
      </c>
      <c r="FGD10" s="97" t="s">
        <v>21</v>
      </c>
      <c r="FGE10" s="97" t="s">
        <v>21</v>
      </c>
      <c r="FGF10" s="97" t="s">
        <v>21</v>
      </c>
      <c r="FGG10" s="97" t="s">
        <v>21</v>
      </c>
      <c r="FGH10" s="97" t="s">
        <v>21</v>
      </c>
      <c r="FGI10" s="97" t="s">
        <v>21</v>
      </c>
      <c r="FGJ10" s="97" t="s">
        <v>21</v>
      </c>
      <c r="FGK10" s="97" t="s">
        <v>21</v>
      </c>
      <c r="FGL10" s="97" t="s">
        <v>21</v>
      </c>
      <c r="FGM10" s="97" t="s">
        <v>21</v>
      </c>
      <c r="FGN10" s="97" t="s">
        <v>21</v>
      </c>
      <c r="FGO10" s="97" t="s">
        <v>21</v>
      </c>
      <c r="FGP10" s="97" t="s">
        <v>21</v>
      </c>
      <c r="FGQ10" s="97" t="s">
        <v>21</v>
      </c>
      <c r="FGR10" s="97" t="s">
        <v>21</v>
      </c>
      <c r="FGS10" s="97" t="s">
        <v>21</v>
      </c>
      <c r="FGT10" s="97" t="s">
        <v>21</v>
      </c>
      <c r="FGU10" s="97" t="s">
        <v>21</v>
      </c>
      <c r="FGV10" s="97" t="s">
        <v>21</v>
      </c>
      <c r="FGW10" s="97" t="s">
        <v>21</v>
      </c>
      <c r="FGX10" s="97" t="s">
        <v>21</v>
      </c>
      <c r="FGY10" s="97" t="s">
        <v>21</v>
      </c>
      <c r="FGZ10" s="97" t="s">
        <v>21</v>
      </c>
      <c r="FHA10" s="97" t="s">
        <v>21</v>
      </c>
      <c r="FHB10" s="97" t="s">
        <v>21</v>
      </c>
      <c r="FHC10" s="97" t="s">
        <v>21</v>
      </c>
      <c r="FHD10" s="97" t="s">
        <v>21</v>
      </c>
      <c r="FHE10" s="97" t="s">
        <v>21</v>
      </c>
      <c r="FHF10" s="97" t="s">
        <v>21</v>
      </c>
      <c r="FHG10" s="97" t="s">
        <v>21</v>
      </c>
      <c r="FHH10" s="97" t="s">
        <v>21</v>
      </c>
      <c r="FHI10" s="97" t="s">
        <v>21</v>
      </c>
      <c r="FHJ10" s="97" t="s">
        <v>21</v>
      </c>
      <c r="FHK10" s="97" t="s">
        <v>21</v>
      </c>
      <c r="FHL10" s="97" t="s">
        <v>21</v>
      </c>
      <c r="FHM10" s="97" t="s">
        <v>21</v>
      </c>
      <c r="FHN10" s="97" t="s">
        <v>21</v>
      </c>
      <c r="FHO10" s="97" t="s">
        <v>21</v>
      </c>
      <c r="FHP10" s="97" t="s">
        <v>21</v>
      </c>
      <c r="FHQ10" s="97" t="s">
        <v>21</v>
      </c>
      <c r="FHR10" s="97" t="s">
        <v>21</v>
      </c>
      <c r="FHS10" s="97" t="s">
        <v>21</v>
      </c>
      <c r="FHT10" s="97" t="s">
        <v>21</v>
      </c>
      <c r="FHU10" s="97" t="s">
        <v>21</v>
      </c>
      <c r="FHV10" s="97" t="s">
        <v>21</v>
      </c>
      <c r="FHW10" s="97" t="s">
        <v>21</v>
      </c>
      <c r="FHX10" s="97" t="s">
        <v>21</v>
      </c>
      <c r="FHY10" s="97" t="s">
        <v>21</v>
      </c>
      <c r="FHZ10" s="97" t="s">
        <v>21</v>
      </c>
      <c r="FIA10" s="97" t="s">
        <v>21</v>
      </c>
      <c r="FIB10" s="97" t="s">
        <v>21</v>
      </c>
      <c r="FIC10" s="97" t="s">
        <v>21</v>
      </c>
      <c r="FID10" s="97" t="s">
        <v>21</v>
      </c>
      <c r="FIE10" s="97" t="s">
        <v>21</v>
      </c>
      <c r="FIF10" s="97" t="s">
        <v>21</v>
      </c>
      <c r="FIG10" s="97" t="s">
        <v>21</v>
      </c>
      <c r="FIH10" s="97" t="s">
        <v>21</v>
      </c>
      <c r="FII10" s="97" t="s">
        <v>21</v>
      </c>
      <c r="FIJ10" s="97" t="s">
        <v>21</v>
      </c>
      <c r="FIK10" s="97" t="s">
        <v>21</v>
      </c>
      <c r="FIL10" s="97" t="s">
        <v>21</v>
      </c>
      <c r="FIM10" s="97" t="s">
        <v>21</v>
      </c>
      <c r="FIN10" s="97" t="s">
        <v>21</v>
      </c>
      <c r="FIO10" s="97" t="s">
        <v>21</v>
      </c>
      <c r="FIP10" s="97" t="s">
        <v>21</v>
      </c>
      <c r="FIQ10" s="97" t="s">
        <v>21</v>
      </c>
      <c r="FIR10" s="97" t="s">
        <v>21</v>
      </c>
      <c r="FIS10" s="97" t="s">
        <v>21</v>
      </c>
      <c r="FIT10" s="97" t="s">
        <v>21</v>
      </c>
      <c r="FIU10" s="97" t="s">
        <v>21</v>
      </c>
      <c r="FIV10" s="97" t="s">
        <v>21</v>
      </c>
      <c r="FIW10" s="97" t="s">
        <v>21</v>
      </c>
      <c r="FIX10" s="97" t="s">
        <v>21</v>
      </c>
      <c r="FIY10" s="97" t="s">
        <v>21</v>
      </c>
      <c r="FIZ10" s="97" t="s">
        <v>21</v>
      </c>
      <c r="FJA10" s="97" t="s">
        <v>21</v>
      </c>
      <c r="FJB10" s="97" t="s">
        <v>21</v>
      </c>
      <c r="FJC10" s="97" t="s">
        <v>21</v>
      </c>
      <c r="FJD10" s="97" t="s">
        <v>21</v>
      </c>
      <c r="FJE10" s="97" t="s">
        <v>21</v>
      </c>
      <c r="FJF10" s="97" t="s">
        <v>21</v>
      </c>
      <c r="FJG10" s="97" t="s">
        <v>21</v>
      </c>
      <c r="FJH10" s="97" t="s">
        <v>21</v>
      </c>
      <c r="FJI10" s="97" t="s">
        <v>21</v>
      </c>
      <c r="FJJ10" s="97" t="s">
        <v>21</v>
      </c>
      <c r="FJK10" s="97" t="s">
        <v>21</v>
      </c>
      <c r="FJL10" s="97" t="s">
        <v>21</v>
      </c>
      <c r="FJM10" s="97" t="s">
        <v>21</v>
      </c>
      <c r="FJN10" s="97" t="s">
        <v>21</v>
      </c>
      <c r="FJO10" s="97" t="s">
        <v>21</v>
      </c>
      <c r="FJP10" s="97" t="s">
        <v>21</v>
      </c>
      <c r="FJQ10" s="97" t="s">
        <v>21</v>
      </c>
      <c r="FJR10" s="97" t="s">
        <v>21</v>
      </c>
      <c r="FJS10" s="97" t="s">
        <v>21</v>
      </c>
      <c r="FJT10" s="97" t="s">
        <v>21</v>
      </c>
      <c r="FJU10" s="97" t="s">
        <v>21</v>
      </c>
      <c r="FJV10" s="97" t="s">
        <v>21</v>
      </c>
      <c r="FJW10" s="97" t="s">
        <v>21</v>
      </c>
      <c r="FJX10" s="97" t="s">
        <v>21</v>
      </c>
      <c r="FJY10" s="97" t="s">
        <v>21</v>
      </c>
      <c r="FJZ10" s="97" t="s">
        <v>21</v>
      </c>
      <c r="FKA10" s="97" t="s">
        <v>21</v>
      </c>
      <c r="FKB10" s="97" t="s">
        <v>21</v>
      </c>
      <c r="FKC10" s="97" t="s">
        <v>21</v>
      </c>
      <c r="FKD10" s="97" t="s">
        <v>21</v>
      </c>
      <c r="FKE10" s="97" t="s">
        <v>21</v>
      </c>
      <c r="FKF10" s="97" t="s">
        <v>21</v>
      </c>
      <c r="FKG10" s="97" t="s">
        <v>21</v>
      </c>
      <c r="FKH10" s="97" t="s">
        <v>21</v>
      </c>
      <c r="FKI10" s="97" t="s">
        <v>21</v>
      </c>
      <c r="FKJ10" s="97" t="s">
        <v>21</v>
      </c>
      <c r="FKK10" s="97" t="s">
        <v>21</v>
      </c>
      <c r="FKL10" s="97" t="s">
        <v>21</v>
      </c>
      <c r="FKM10" s="97" t="s">
        <v>21</v>
      </c>
      <c r="FKN10" s="97" t="s">
        <v>21</v>
      </c>
      <c r="FKO10" s="97" t="s">
        <v>21</v>
      </c>
      <c r="FKP10" s="97" t="s">
        <v>21</v>
      </c>
      <c r="FKQ10" s="97" t="s">
        <v>21</v>
      </c>
      <c r="FKR10" s="97" t="s">
        <v>21</v>
      </c>
      <c r="FKS10" s="97" t="s">
        <v>21</v>
      </c>
      <c r="FKT10" s="97" t="s">
        <v>21</v>
      </c>
      <c r="FKU10" s="97" t="s">
        <v>21</v>
      </c>
      <c r="FKV10" s="97" t="s">
        <v>21</v>
      </c>
      <c r="FKW10" s="97" t="s">
        <v>21</v>
      </c>
      <c r="FKX10" s="97" t="s">
        <v>21</v>
      </c>
      <c r="FKY10" s="97" t="s">
        <v>21</v>
      </c>
      <c r="FKZ10" s="97" t="s">
        <v>21</v>
      </c>
      <c r="FLA10" s="97" t="s">
        <v>21</v>
      </c>
      <c r="FLB10" s="97" t="s">
        <v>21</v>
      </c>
      <c r="FLC10" s="97" t="s">
        <v>21</v>
      </c>
      <c r="FLD10" s="97" t="s">
        <v>21</v>
      </c>
      <c r="FLE10" s="97" t="s">
        <v>21</v>
      </c>
      <c r="FLF10" s="97" t="s">
        <v>21</v>
      </c>
      <c r="FLG10" s="97" t="s">
        <v>21</v>
      </c>
      <c r="FLH10" s="97" t="s">
        <v>21</v>
      </c>
      <c r="FLI10" s="97" t="s">
        <v>21</v>
      </c>
      <c r="FLJ10" s="97" t="s">
        <v>21</v>
      </c>
      <c r="FLK10" s="97" t="s">
        <v>21</v>
      </c>
      <c r="FLL10" s="97" t="s">
        <v>21</v>
      </c>
      <c r="FLM10" s="97" t="s">
        <v>21</v>
      </c>
      <c r="FLN10" s="97" t="s">
        <v>21</v>
      </c>
      <c r="FLO10" s="97" t="s">
        <v>21</v>
      </c>
      <c r="FLP10" s="97" t="s">
        <v>21</v>
      </c>
      <c r="FLQ10" s="97" t="s">
        <v>21</v>
      </c>
      <c r="FLR10" s="97" t="s">
        <v>21</v>
      </c>
      <c r="FLS10" s="97" t="s">
        <v>21</v>
      </c>
      <c r="FLT10" s="97" t="s">
        <v>21</v>
      </c>
      <c r="FLU10" s="97" t="s">
        <v>21</v>
      </c>
      <c r="FLV10" s="97" t="s">
        <v>21</v>
      </c>
      <c r="FLW10" s="97" t="s">
        <v>21</v>
      </c>
      <c r="FLX10" s="97" t="s">
        <v>21</v>
      </c>
      <c r="FLY10" s="97" t="s">
        <v>21</v>
      </c>
      <c r="FLZ10" s="97" t="s">
        <v>21</v>
      </c>
      <c r="FMA10" s="97" t="s">
        <v>21</v>
      </c>
      <c r="FMB10" s="97" t="s">
        <v>21</v>
      </c>
      <c r="FMC10" s="97" t="s">
        <v>21</v>
      </c>
      <c r="FMD10" s="97" t="s">
        <v>21</v>
      </c>
      <c r="FME10" s="97" t="s">
        <v>21</v>
      </c>
      <c r="FMF10" s="97" t="s">
        <v>21</v>
      </c>
      <c r="FMG10" s="97" t="s">
        <v>21</v>
      </c>
      <c r="FMH10" s="97" t="s">
        <v>21</v>
      </c>
      <c r="FMI10" s="97" t="s">
        <v>21</v>
      </c>
      <c r="FMJ10" s="97" t="s">
        <v>21</v>
      </c>
      <c r="FMK10" s="97" t="s">
        <v>21</v>
      </c>
      <c r="FML10" s="97" t="s">
        <v>21</v>
      </c>
      <c r="FMM10" s="97" t="s">
        <v>21</v>
      </c>
      <c r="FMN10" s="97" t="s">
        <v>21</v>
      </c>
      <c r="FMO10" s="97" t="s">
        <v>21</v>
      </c>
      <c r="FMP10" s="97" t="s">
        <v>21</v>
      </c>
      <c r="FMQ10" s="97" t="s">
        <v>21</v>
      </c>
      <c r="FMR10" s="97" t="s">
        <v>21</v>
      </c>
      <c r="FMS10" s="97" t="s">
        <v>21</v>
      </c>
      <c r="FMT10" s="97" t="s">
        <v>21</v>
      </c>
      <c r="FMU10" s="97" t="s">
        <v>21</v>
      </c>
      <c r="FMV10" s="97" t="s">
        <v>21</v>
      </c>
      <c r="FMW10" s="97" t="s">
        <v>21</v>
      </c>
      <c r="FMX10" s="97" t="s">
        <v>21</v>
      </c>
      <c r="FMY10" s="97" t="s">
        <v>21</v>
      </c>
      <c r="FMZ10" s="97" t="s">
        <v>21</v>
      </c>
      <c r="FNA10" s="97" t="s">
        <v>21</v>
      </c>
      <c r="FNB10" s="97" t="s">
        <v>21</v>
      </c>
      <c r="FNC10" s="97" t="s">
        <v>21</v>
      </c>
      <c r="FND10" s="97" t="s">
        <v>21</v>
      </c>
      <c r="FNE10" s="97" t="s">
        <v>21</v>
      </c>
      <c r="FNF10" s="97" t="s">
        <v>21</v>
      </c>
      <c r="FNG10" s="97" t="s">
        <v>21</v>
      </c>
      <c r="FNH10" s="97" t="s">
        <v>21</v>
      </c>
      <c r="FNI10" s="97" t="s">
        <v>21</v>
      </c>
      <c r="FNJ10" s="97" t="s">
        <v>21</v>
      </c>
      <c r="FNK10" s="97" t="s">
        <v>21</v>
      </c>
      <c r="FNL10" s="97" t="s">
        <v>21</v>
      </c>
      <c r="FNM10" s="97" t="s">
        <v>21</v>
      </c>
      <c r="FNN10" s="97" t="s">
        <v>21</v>
      </c>
      <c r="FNO10" s="97" t="s">
        <v>21</v>
      </c>
      <c r="FNP10" s="97" t="s">
        <v>21</v>
      </c>
      <c r="FNQ10" s="97" t="s">
        <v>21</v>
      </c>
      <c r="FNR10" s="97" t="s">
        <v>21</v>
      </c>
      <c r="FNS10" s="97" t="s">
        <v>21</v>
      </c>
      <c r="FNT10" s="97" t="s">
        <v>21</v>
      </c>
      <c r="FNU10" s="97" t="s">
        <v>21</v>
      </c>
      <c r="FNV10" s="97" t="s">
        <v>21</v>
      </c>
      <c r="FNW10" s="97" t="s">
        <v>21</v>
      </c>
      <c r="FNX10" s="97" t="s">
        <v>21</v>
      </c>
      <c r="FNY10" s="97" t="s">
        <v>21</v>
      </c>
      <c r="FNZ10" s="97" t="s">
        <v>21</v>
      </c>
      <c r="FOA10" s="97" t="s">
        <v>21</v>
      </c>
      <c r="FOB10" s="97" t="s">
        <v>21</v>
      </c>
      <c r="FOC10" s="97" t="s">
        <v>21</v>
      </c>
      <c r="FOD10" s="97" t="s">
        <v>21</v>
      </c>
      <c r="FOE10" s="97" t="s">
        <v>21</v>
      </c>
      <c r="FOF10" s="97" t="s">
        <v>21</v>
      </c>
      <c r="FOG10" s="97" t="s">
        <v>21</v>
      </c>
      <c r="FOH10" s="97" t="s">
        <v>21</v>
      </c>
      <c r="FOI10" s="97" t="s">
        <v>21</v>
      </c>
      <c r="FOJ10" s="97" t="s">
        <v>21</v>
      </c>
      <c r="FOK10" s="97" t="s">
        <v>21</v>
      </c>
      <c r="FOL10" s="97" t="s">
        <v>21</v>
      </c>
      <c r="FOM10" s="97" t="s">
        <v>21</v>
      </c>
      <c r="FON10" s="97" t="s">
        <v>21</v>
      </c>
      <c r="FOO10" s="97" t="s">
        <v>21</v>
      </c>
      <c r="FOP10" s="97" t="s">
        <v>21</v>
      </c>
      <c r="FOQ10" s="97" t="s">
        <v>21</v>
      </c>
      <c r="FOR10" s="97" t="s">
        <v>21</v>
      </c>
      <c r="FOS10" s="97" t="s">
        <v>21</v>
      </c>
      <c r="FOT10" s="97" t="s">
        <v>21</v>
      </c>
      <c r="FOU10" s="97" t="s">
        <v>21</v>
      </c>
      <c r="FOV10" s="97" t="s">
        <v>21</v>
      </c>
      <c r="FOW10" s="97" t="s">
        <v>21</v>
      </c>
      <c r="FOX10" s="97" t="s">
        <v>21</v>
      </c>
      <c r="FOY10" s="97" t="s">
        <v>21</v>
      </c>
      <c r="FOZ10" s="97" t="s">
        <v>21</v>
      </c>
      <c r="FPA10" s="97" t="s">
        <v>21</v>
      </c>
      <c r="FPB10" s="97" t="s">
        <v>21</v>
      </c>
      <c r="FPC10" s="97" t="s">
        <v>21</v>
      </c>
      <c r="FPD10" s="97" t="s">
        <v>21</v>
      </c>
      <c r="FPE10" s="97" t="s">
        <v>21</v>
      </c>
      <c r="FPF10" s="97" t="s">
        <v>21</v>
      </c>
      <c r="FPG10" s="97" t="s">
        <v>21</v>
      </c>
      <c r="FPH10" s="97" t="s">
        <v>21</v>
      </c>
      <c r="FPI10" s="97" t="s">
        <v>21</v>
      </c>
      <c r="FPJ10" s="97" t="s">
        <v>21</v>
      </c>
      <c r="FPK10" s="97" t="s">
        <v>21</v>
      </c>
      <c r="FPL10" s="97" t="s">
        <v>21</v>
      </c>
      <c r="FPM10" s="97" t="s">
        <v>21</v>
      </c>
      <c r="FPN10" s="97" t="s">
        <v>21</v>
      </c>
      <c r="FPO10" s="97" t="s">
        <v>21</v>
      </c>
      <c r="FPP10" s="97" t="s">
        <v>21</v>
      </c>
      <c r="FPQ10" s="97" t="s">
        <v>21</v>
      </c>
      <c r="FPR10" s="97" t="s">
        <v>21</v>
      </c>
      <c r="FPS10" s="97" t="s">
        <v>21</v>
      </c>
      <c r="FPT10" s="97" t="s">
        <v>21</v>
      </c>
      <c r="FPU10" s="97" t="s">
        <v>21</v>
      </c>
      <c r="FPV10" s="97" t="s">
        <v>21</v>
      </c>
      <c r="FPW10" s="97" t="s">
        <v>21</v>
      </c>
      <c r="FPX10" s="97" t="s">
        <v>21</v>
      </c>
      <c r="FPY10" s="97" t="s">
        <v>21</v>
      </c>
      <c r="FPZ10" s="97" t="s">
        <v>21</v>
      </c>
      <c r="FQA10" s="97" t="s">
        <v>21</v>
      </c>
      <c r="FQB10" s="97" t="s">
        <v>21</v>
      </c>
      <c r="FQC10" s="97" t="s">
        <v>21</v>
      </c>
      <c r="FQD10" s="97" t="s">
        <v>21</v>
      </c>
      <c r="FQE10" s="97" t="s">
        <v>21</v>
      </c>
      <c r="FQF10" s="97" t="s">
        <v>21</v>
      </c>
      <c r="FQG10" s="97" t="s">
        <v>21</v>
      </c>
      <c r="FQH10" s="97" t="s">
        <v>21</v>
      </c>
      <c r="FQI10" s="97" t="s">
        <v>21</v>
      </c>
      <c r="FQJ10" s="97" t="s">
        <v>21</v>
      </c>
      <c r="FQK10" s="97" t="s">
        <v>21</v>
      </c>
      <c r="FQL10" s="97" t="s">
        <v>21</v>
      </c>
      <c r="FQM10" s="97" t="s">
        <v>21</v>
      </c>
      <c r="FQN10" s="97" t="s">
        <v>21</v>
      </c>
      <c r="FQO10" s="97" t="s">
        <v>21</v>
      </c>
      <c r="FQP10" s="97" t="s">
        <v>21</v>
      </c>
      <c r="FQQ10" s="97" t="s">
        <v>21</v>
      </c>
      <c r="FQR10" s="97" t="s">
        <v>21</v>
      </c>
      <c r="FQS10" s="97" t="s">
        <v>21</v>
      </c>
      <c r="FQT10" s="97" t="s">
        <v>21</v>
      </c>
      <c r="FQU10" s="97" t="s">
        <v>21</v>
      </c>
      <c r="FQV10" s="97" t="s">
        <v>21</v>
      </c>
      <c r="FQW10" s="97" t="s">
        <v>21</v>
      </c>
      <c r="FQX10" s="97" t="s">
        <v>21</v>
      </c>
      <c r="FQY10" s="97" t="s">
        <v>21</v>
      </c>
      <c r="FQZ10" s="97" t="s">
        <v>21</v>
      </c>
      <c r="FRA10" s="97" t="s">
        <v>21</v>
      </c>
      <c r="FRB10" s="97" t="s">
        <v>21</v>
      </c>
      <c r="FRC10" s="97" t="s">
        <v>21</v>
      </c>
      <c r="FRD10" s="97" t="s">
        <v>21</v>
      </c>
      <c r="FRE10" s="97" t="s">
        <v>21</v>
      </c>
      <c r="FRF10" s="97" t="s">
        <v>21</v>
      </c>
      <c r="FRG10" s="97" t="s">
        <v>21</v>
      </c>
      <c r="FRH10" s="97" t="s">
        <v>21</v>
      </c>
      <c r="FRI10" s="97" t="s">
        <v>21</v>
      </c>
      <c r="FRJ10" s="97" t="s">
        <v>21</v>
      </c>
      <c r="FRK10" s="97" t="s">
        <v>21</v>
      </c>
      <c r="FRL10" s="97" t="s">
        <v>21</v>
      </c>
      <c r="FRM10" s="97" t="s">
        <v>21</v>
      </c>
      <c r="FRN10" s="97" t="s">
        <v>21</v>
      </c>
      <c r="FRO10" s="97" t="s">
        <v>21</v>
      </c>
      <c r="FRP10" s="97" t="s">
        <v>21</v>
      </c>
      <c r="FRQ10" s="97" t="s">
        <v>21</v>
      </c>
      <c r="FRR10" s="97" t="s">
        <v>21</v>
      </c>
      <c r="FRS10" s="97" t="s">
        <v>21</v>
      </c>
      <c r="FRT10" s="97" t="s">
        <v>21</v>
      </c>
      <c r="FRU10" s="97" t="s">
        <v>21</v>
      </c>
      <c r="FRV10" s="97" t="s">
        <v>21</v>
      </c>
      <c r="FRW10" s="97" t="s">
        <v>21</v>
      </c>
      <c r="FRX10" s="97" t="s">
        <v>21</v>
      </c>
      <c r="FRY10" s="97" t="s">
        <v>21</v>
      </c>
      <c r="FRZ10" s="97" t="s">
        <v>21</v>
      </c>
      <c r="FSA10" s="97" t="s">
        <v>21</v>
      </c>
      <c r="FSB10" s="97" t="s">
        <v>21</v>
      </c>
      <c r="FSC10" s="97" t="s">
        <v>21</v>
      </c>
      <c r="FSD10" s="97" t="s">
        <v>21</v>
      </c>
      <c r="FSE10" s="97" t="s">
        <v>21</v>
      </c>
      <c r="FSF10" s="97" t="s">
        <v>21</v>
      </c>
      <c r="FSG10" s="97" t="s">
        <v>21</v>
      </c>
      <c r="FSH10" s="97" t="s">
        <v>21</v>
      </c>
      <c r="FSI10" s="97" t="s">
        <v>21</v>
      </c>
      <c r="FSJ10" s="97" t="s">
        <v>21</v>
      </c>
      <c r="FSK10" s="97" t="s">
        <v>21</v>
      </c>
      <c r="FSL10" s="97" t="s">
        <v>21</v>
      </c>
      <c r="FSM10" s="97" t="s">
        <v>21</v>
      </c>
      <c r="FSN10" s="97" t="s">
        <v>21</v>
      </c>
      <c r="FSO10" s="97" t="s">
        <v>21</v>
      </c>
      <c r="FSP10" s="97" t="s">
        <v>21</v>
      </c>
      <c r="FSQ10" s="97" t="s">
        <v>21</v>
      </c>
      <c r="FSR10" s="97" t="s">
        <v>21</v>
      </c>
      <c r="FSS10" s="97" t="s">
        <v>21</v>
      </c>
      <c r="FST10" s="97" t="s">
        <v>21</v>
      </c>
      <c r="FSU10" s="97" t="s">
        <v>21</v>
      </c>
      <c r="FSV10" s="97" t="s">
        <v>21</v>
      </c>
      <c r="FSW10" s="97" t="s">
        <v>21</v>
      </c>
      <c r="FSX10" s="97" t="s">
        <v>21</v>
      </c>
      <c r="FSY10" s="97" t="s">
        <v>21</v>
      </c>
      <c r="FSZ10" s="97" t="s">
        <v>21</v>
      </c>
      <c r="FTA10" s="97" t="s">
        <v>21</v>
      </c>
      <c r="FTB10" s="97" t="s">
        <v>21</v>
      </c>
      <c r="FTC10" s="97" t="s">
        <v>21</v>
      </c>
      <c r="FTD10" s="97" t="s">
        <v>21</v>
      </c>
      <c r="FTE10" s="97" t="s">
        <v>21</v>
      </c>
      <c r="FTF10" s="97" t="s">
        <v>21</v>
      </c>
      <c r="FTG10" s="97" t="s">
        <v>21</v>
      </c>
      <c r="FTH10" s="97" t="s">
        <v>21</v>
      </c>
      <c r="FTI10" s="97" t="s">
        <v>21</v>
      </c>
      <c r="FTJ10" s="97" t="s">
        <v>21</v>
      </c>
      <c r="FTK10" s="97" t="s">
        <v>21</v>
      </c>
      <c r="FTL10" s="97" t="s">
        <v>21</v>
      </c>
      <c r="FTM10" s="97" t="s">
        <v>21</v>
      </c>
      <c r="FTN10" s="97" t="s">
        <v>21</v>
      </c>
      <c r="FTO10" s="97" t="s">
        <v>21</v>
      </c>
      <c r="FTP10" s="97" t="s">
        <v>21</v>
      </c>
      <c r="FTQ10" s="97" t="s">
        <v>21</v>
      </c>
      <c r="FTR10" s="97" t="s">
        <v>21</v>
      </c>
      <c r="FTS10" s="97" t="s">
        <v>21</v>
      </c>
      <c r="FTT10" s="97" t="s">
        <v>21</v>
      </c>
      <c r="FTU10" s="97" t="s">
        <v>21</v>
      </c>
      <c r="FTV10" s="97" t="s">
        <v>21</v>
      </c>
      <c r="FTW10" s="97" t="s">
        <v>21</v>
      </c>
      <c r="FTX10" s="97" t="s">
        <v>21</v>
      </c>
      <c r="FTY10" s="97" t="s">
        <v>21</v>
      </c>
      <c r="FTZ10" s="97" t="s">
        <v>21</v>
      </c>
      <c r="FUA10" s="97" t="s">
        <v>21</v>
      </c>
      <c r="FUB10" s="97" t="s">
        <v>21</v>
      </c>
      <c r="FUC10" s="97" t="s">
        <v>21</v>
      </c>
      <c r="FUD10" s="97" t="s">
        <v>21</v>
      </c>
      <c r="FUE10" s="97" t="s">
        <v>21</v>
      </c>
      <c r="FUF10" s="97" t="s">
        <v>21</v>
      </c>
      <c r="FUG10" s="97" t="s">
        <v>21</v>
      </c>
      <c r="FUH10" s="97" t="s">
        <v>21</v>
      </c>
      <c r="FUI10" s="97" t="s">
        <v>21</v>
      </c>
      <c r="FUJ10" s="97" t="s">
        <v>21</v>
      </c>
      <c r="FUK10" s="97" t="s">
        <v>21</v>
      </c>
      <c r="FUL10" s="97" t="s">
        <v>21</v>
      </c>
      <c r="FUM10" s="97" t="s">
        <v>21</v>
      </c>
      <c r="FUN10" s="97" t="s">
        <v>21</v>
      </c>
      <c r="FUO10" s="97" t="s">
        <v>21</v>
      </c>
      <c r="FUP10" s="97" t="s">
        <v>21</v>
      </c>
      <c r="FUQ10" s="97" t="s">
        <v>21</v>
      </c>
      <c r="FUR10" s="97" t="s">
        <v>21</v>
      </c>
      <c r="FUS10" s="97" t="s">
        <v>21</v>
      </c>
      <c r="FUT10" s="97" t="s">
        <v>21</v>
      </c>
      <c r="FUU10" s="97" t="s">
        <v>21</v>
      </c>
      <c r="FUV10" s="97" t="s">
        <v>21</v>
      </c>
      <c r="FUW10" s="97" t="s">
        <v>21</v>
      </c>
      <c r="FUX10" s="97" t="s">
        <v>21</v>
      </c>
      <c r="FUY10" s="97" t="s">
        <v>21</v>
      </c>
      <c r="FUZ10" s="97" t="s">
        <v>21</v>
      </c>
      <c r="FVA10" s="97" t="s">
        <v>21</v>
      </c>
      <c r="FVB10" s="97" t="s">
        <v>21</v>
      </c>
      <c r="FVC10" s="97" t="s">
        <v>21</v>
      </c>
      <c r="FVD10" s="97" t="s">
        <v>21</v>
      </c>
      <c r="FVE10" s="97" t="s">
        <v>21</v>
      </c>
      <c r="FVF10" s="97" t="s">
        <v>21</v>
      </c>
      <c r="FVG10" s="97" t="s">
        <v>21</v>
      </c>
      <c r="FVH10" s="97" t="s">
        <v>21</v>
      </c>
      <c r="FVI10" s="97" t="s">
        <v>21</v>
      </c>
      <c r="FVJ10" s="97" t="s">
        <v>21</v>
      </c>
      <c r="FVK10" s="97" t="s">
        <v>21</v>
      </c>
      <c r="FVL10" s="97" t="s">
        <v>21</v>
      </c>
      <c r="FVM10" s="97" t="s">
        <v>21</v>
      </c>
      <c r="FVN10" s="97" t="s">
        <v>21</v>
      </c>
      <c r="FVO10" s="97" t="s">
        <v>21</v>
      </c>
      <c r="FVP10" s="97" t="s">
        <v>21</v>
      </c>
      <c r="FVQ10" s="97" t="s">
        <v>21</v>
      </c>
      <c r="FVR10" s="97" t="s">
        <v>21</v>
      </c>
      <c r="FVS10" s="97" t="s">
        <v>21</v>
      </c>
      <c r="FVT10" s="97" t="s">
        <v>21</v>
      </c>
      <c r="FVU10" s="97" t="s">
        <v>21</v>
      </c>
      <c r="FVV10" s="97" t="s">
        <v>21</v>
      </c>
      <c r="FVW10" s="97" t="s">
        <v>21</v>
      </c>
      <c r="FVX10" s="97" t="s">
        <v>21</v>
      </c>
      <c r="FVY10" s="97" t="s">
        <v>21</v>
      </c>
      <c r="FVZ10" s="97" t="s">
        <v>21</v>
      </c>
      <c r="FWA10" s="97" t="s">
        <v>21</v>
      </c>
      <c r="FWB10" s="97" t="s">
        <v>21</v>
      </c>
      <c r="FWC10" s="97" t="s">
        <v>21</v>
      </c>
      <c r="FWD10" s="97" t="s">
        <v>21</v>
      </c>
      <c r="FWE10" s="97" t="s">
        <v>21</v>
      </c>
      <c r="FWF10" s="97" t="s">
        <v>21</v>
      </c>
      <c r="FWG10" s="97" t="s">
        <v>21</v>
      </c>
      <c r="FWH10" s="97" t="s">
        <v>21</v>
      </c>
      <c r="FWI10" s="97" t="s">
        <v>21</v>
      </c>
      <c r="FWJ10" s="97" t="s">
        <v>21</v>
      </c>
      <c r="FWK10" s="97" t="s">
        <v>21</v>
      </c>
      <c r="FWL10" s="97" t="s">
        <v>21</v>
      </c>
      <c r="FWM10" s="97" t="s">
        <v>21</v>
      </c>
      <c r="FWN10" s="97" t="s">
        <v>21</v>
      </c>
      <c r="FWO10" s="97" t="s">
        <v>21</v>
      </c>
      <c r="FWP10" s="97" t="s">
        <v>21</v>
      </c>
      <c r="FWQ10" s="97" t="s">
        <v>21</v>
      </c>
      <c r="FWR10" s="97" t="s">
        <v>21</v>
      </c>
      <c r="FWS10" s="97" t="s">
        <v>21</v>
      </c>
      <c r="FWT10" s="97" t="s">
        <v>21</v>
      </c>
      <c r="FWU10" s="97" t="s">
        <v>21</v>
      </c>
      <c r="FWV10" s="97" t="s">
        <v>21</v>
      </c>
      <c r="FWW10" s="97" t="s">
        <v>21</v>
      </c>
      <c r="FWX10" s="97" t="s">
        <v>21</v>
      </c>
      <c r="FWY10" s="97" t="s">
        <v>21</v>
      </c>
      <c r="FWZ10" s="97" t="s">
        <v>21</v>
      </c>
      <c r="FXA10" s="97" t="s">
        <v>21</v>
      </c>
      <c r="FXB10" s="97" t="s">
        <v>21</v>
      </c>
      <c r="FXC10" s="97" t="s">
        <v>21</v>
      </c>
      <c r="FXD10" s="97" t="s">
        <v>21</v>
      </c>
      <c r="FXE10" s="97" t="s">
        <v>21</v>
      </c>
      <c r="FXF10" s="97" t="s">
        <v>21</v>
      </c>
      <c r="FXG10" s="97" t="s">
        <v>21</v>
      </c>
      <c r="FXH10" s="97" t="s">
        <v>21</v>
      </c>
      <c r="FXI10" s="97" t="s">
        <v>21</v>
      </c>
      <c r="FXJ10" s="97" t="s">
        <v>21</v>
      </c>
      <c r="FXK10" s="97" t="s">
        <v>21</v>
      </c>
      <c r="FXL10" s="97" t="s">
        <v>21</v>
      </c>
      <c r="FXM10" s="97" t="s">
        <v>21</v>
      </c>
      <c r="FXN10" s="97" t="s">
        <v>21</v>
      </c>
      <c r="FXO10" s="97" t="s">
        <v>21</v>
      </c>
      <c r="FXP10" s="97" t="s">
        <v>21</v>
      </c>
      <c r="FXQ10" s="97" t="s">
        <v>21</v>
      </c>
      <c r="FXR10" s="97" t="s">
        <v>21</v>
      </c>
      <c r="FXS10" s="97" t="s">
        <v>21</v>
      </c>
      <c r="FXT10" s="97" t="s">
        <v>21</v>
      </c>
      <c r="FXU10" s="97" t="s">
        <v>21</v>
      </c>
      <c r="FXV10" s="97" t="s">
        <v>21</v>
      </c>
      <c r="FXW10" s="97" t="s">
        <v>21</v>
      </c>
      <c r="FXX10" s="97" t="s">
        <v>21</v>
      </c>
      <c r="FXY10" s="97" t="s">
        <v>21</v>
      </c>
      <c r="FXZ10" s="97" t="s">
        <v>21</v>
      </c>
      <c r="FYA10" s="97" t="s">
        <v>21</v>
      </c>
      <c r="FYB10" s="97" t="s">
        <v>21</v>
      </c>
      <c r="FYC10" s="97" t="s">
        <v>21</v>
      </c>
      <c r="FYD10" s="97" t="s">
        <v>21</v>
      </c>
      <c r="FYE10" s="97" t="s">
        <v>21</v>
      </c>
      <c r="FYF10" s="97" t="s">
        <v>21</v>
      </c>
      <c r="FYG10" s="97" t="s">
        <v>21</v>
      </c>
      <c r="FYH10" s="97" t="s">
        <v>21</v>
      </c>
      <c r="FYI10" s="97" t="s">
        <v>21</v>
      </c>
      <c r="FYJ10" s="97" t="s">
        <v>21</v>
      </c>
      <c r="FYK10" s="97" t="s">
        <v>21</v>
      </c>
      <c r="FYL10" s="97" t="s">
        <v>21</v>
      </c>
      <c r="FYM10" s="97" t="s">
        <v>21</v>
      </c>
      <c r="FYN10" s="97" t="s">
        <v>21</v>
      </c>
      <c r="FYO10" s="97" t="s">
        <v>21</v>
      </c>
      <c r="FYP10" s="97" t="s">
        <v>21</v>
      </c>
      <c r="FYQ10" s="97" t="s">
        <v>21</v>
      </c>
      <c r="FYR10" s="97" t="s">
        <v>21</v>
      </c>
      <c r="FYS10" s="97" t="s">
        <v>21</v>
      </c>
      <c r="FYT10" s="97" t="s">
        <v>21</v>
      </c>
      <c r="FYU10" s="97" t="s">
        <v>21</v>
      </c>
      <c r="FYV10" s="97" t="s">
        <v>21</v>
      </c>
      <c r="FYW10" s="97" t="s">
        <v>21</v>
      </c>
      <c r="FYX10" s="97" t="s">
        <v>21</v>
      </c>
      <c r="FYY10" s="97" t="s">
        <v>21</v>
      </c>
      <c r="FYZ10" s="97" t="s">
        <v>21</v>
      </c>
      <c r="FZA10" s="97" t="s">
        <v>21</v>
      </c>
      <c r="FZB10" s="97" t="s">
        <v>21</v>
      </c>
      <c r="FZC10" s="97" t="s">
        <v>21</v>
      </c>
      <c r="FZD10" s="97" t="s">
        <v>21</v>
      </c>
      <c r="FZE10" s="97" t="s">
        <v>21</v>
      </c>
      <c r="FZF10" s="97" t="s">
        <v>21</v>
      </c>
      <c r="FZG10" s="97" t="s">
        <v>21</v>
      </c>
      <c r="FZH10" s="97" t="s">
        <v>21</v>
      </c>
      <c r="FZI10" s="97" t="s">
        <v>21</v>
      </c>
      <c r="FZJ10" s="97" t="s">
        <v>21</v>
      </c>
      <c r="FZK10" s="97" t="s">
        <v>21</v>
      </c>
      <c r="FZL10" s="97" t="s">
        <v>21</v>
      </c>
      <c r="FZM10" s="97" t="s">
        <v>21</v>
      </c>
      <c r="FZN10" s="97" t="s">
        <v>21</v>
      </c>
      <c r="FZO10" s="97" t="s">
        <v>21</v>
      </c>
      <c r="FZP10" s="97" t="s">
        <v>21</v>
      </c>
      <c r="FZQ10" s="97" t="s">
        <v>21</v>
      </c>
      <c r="FZR10" s="97" t="s">
        <v>21</v>
      </c>
      <c r="FZS10" s="97" t="s">
        <v>21</v>
      </c>
      <c r="FZT10" s="97" t="s">
        <v>21</v>
      </c>
      <c r="FZU10" s="97" t="s">
        <v>21</v>
      </c>
      <c r="FZV10" s="97" t="s">
        <v>21</v>
      </c>
      <c r="FZW10" s="97" t="s">
        <v>21</v>
      </c>
      <c r="FZX10" s="97" t="s">
        <v>21</v>
      </c>
      <c r="FZY10" s="97" t="s">
        <v>21</v>
      </c>
      <c r="FZZ10" s="97" t="s">
        <v>21</v>
      </c>
      <c r="GAA10" s="97" t="s">
        <v>21</v>
      </c>
      <c r="GAB10" s="97" t="s">
        <v>21</v>
      </c>
      <c r="GAC10" s="97" t="s">
        <v>21</v>
      </c>
      <c r="GAD10" s="97" t="s">
        <v>21</v>
      </c>
      <c r="GAE10" s="97" t="s">
        <v>21</v>
      </c>
      <c r="GAF10" s="97" t="s">
        <v>21</v>
      </c>
      <c r="GAG10" s="97" t="s">
        <v>21</v>
      </c>
      <c r="GAH10" s="97" t="s">
        <v>21</v>
      </c>
      <c r="GAI10" s="97" t="s">
        <v>21</v>
      </c>
      <c r="GAJ10" s="97" t="s">
        <v>21</v>
      </c>
      <c r="GAK10" s="97" t="s">
        <v>21</v>
      </c>
      <c r="GAL10" s="97" t="s">
        <v>21</v>
      </c>
      <c r="GAM10" s="97" t="s">
        <v>21</v>
      </c>
      <c r="GAN10" s="97" t="s">
        <v>21</v>
      </c>
      <c r="GAO10" s="97" t="s">
        <v>21</v>
      </c>
      <c r="GAP10" s="97" t="s">
        <v>21</v>
      </c>
      <c r="GAQ10" s="97" t="s">
        <v>21</v>
      </c>
      <c r="GAR10" s="97" t="s">
        <v>21</v>
      </c>
      <c r="GAS10" s="97" t="s">
        <v>21</v>
      </c>
      <c r="GAT10" s="97" t="s">
        <v>21</v>
      </c>
      <c r="GAU10" s="97" t="s">
        <v>21</v>
      </c>
      <c r="GAV10" s="97" t="s">
        <v>21</v>
      </c>
      <c r="GAW10" s="97" t="s">
        <v>21</v>
      </c>
      <c r="GAX10" s="97" t="s">
        <v>21</v>
      </c>
      <c r="GAY10" s="97" t="s">
        <v>21</v>
      </c>
      <c r="GAZ10" s="97" t="s">
        <v>21</v>
      </c>
      <c r="GBA10" s="97" t="s">
        <v>21</v>
      </c>
      <c r="GBB10" s="97" t="s">
        <v>21</v>
      </c>
      <c r="GBC10" s="97" t="s">
        <v>21</v>
      </c>
      <c r="GBD10" s="97" t="s">
        <v>21</v>
      </c>
      <c r="GBE10" s="97" t="s">
        <v>21</v>
      </c>
      <c r="GBF10" s="97" t="s">
        <v>21</v>
      </c>
      <c r="GBG10" s="97" t="s">
        <v>21</v>
      </c>
      <c r="GBH10" s="97" t="s">
        <v>21</v>
      </c>
      <c r="GBI10" s="97" t="s">
        <v>21</v>
      </c>
      <c r="GBJ10" s="97" t="s">
        <v>21</v>
      </c>
      <c r="GBK10" s="97" t="s">
        <v>21</v>
      </c>
      <c r="GBL10" s="97" t="s">
        <v>21</v>
      </c>
      <c r="GBM10" s="97" t="s">
        <v>21</v>
      </c>
      <c r="GBN10" s="97" t="s">
        <v>21</v>
      </c>
      <c r="GBO10" s="97" t="s">
        <v>21</v>
      </c>
      <c r="GBP10" s="97" t="s">
        <v>21</v>
      </c>
      <c r="GBQ10" s="97" t="s">
        <v>21</v>
      </c>
      <c r="GBR10" s="97" t="s">
        <v>21</v>
      </c>
      <c r="GBS10" s="97" t="s">
        <v>21</v>
      </c>
      <c r="GBT10" s="97" t="s">
        <v>21</v>
      </c>
      <c r="GBU10" s="97" t="s">
        <v>21</v>
      </c>
      <c r="GBV10" s="97" t="s">
        <v>21</v>
      </c>
      <c r="GBW10" s="97" t="s">
        <v>21</v>
      </c>
      <c r="GBX10" s="97" t="s">
        <v>21</v>
      </c>
      <c r="GBY10" s="97" t="s">
        <v>21</v>
      </c>
      <c r="GBZ10" s="97" t="s">
        <v>21</v>
      </c>
      <c r="GCA10" s="97" t="s">
        <v>21</v>
      </c>
      <c r="GCB10" s="97" t="s">
        <v>21</v>
      </c>
      <c r="GCC10" s="97" t="s">
        <v>21</v>
      </c>
      <c r="GCD10" s="97" t="s">
        <v>21</v>
      </c>
      <c r="GCE10" s="97" t="s">
        <v>21</v>
      </c>
      <c r="GCF10" s="97" t="s">
        <v>21</v>
      </c>
      <c r="GCG10" s="97" t="s">
        <v>21</v>
      </c>
      <c r="GCH10" s="97" t="s">
        <v>21</v>
      </c>
      <c r="GCI10" s="97" t="s">
        <v>21</v>
      </c>
      <c r="GCJ10" s="97" t="s">
        <v>21</v>
      </c>
      <c r="GCK10" s="97" t="s">
        <v>21</v>
      </c>
      <c r="GCL10" s="97" t="s">
        <v>21</v>
      </c>
      <c r="GCM10" s="97" t="s">
        <v>21</v>
      </c>
      <c r="GCN10" s="97" t="s">
        <v>21</v>
      </c>
      <c r="GCO10" s="97" t="s">
        <v>21</v>
      </c>
      <c r="GCP10" s="97" t="s">
        <v>21</v>
      </c>
      <c r="GCQ10" s="97" t="s">
        <v>21</v>
      </c>
      <c r="GCR10" s="97" t="s">
        <v>21</v>
      </c>
      <c r="GCS10" s="97" t="s">
        <v>21</v>
      </c>
      <c r="GCT10" s="97" t="s">
        <v>21</v>
      </c>
      <c r="GCU10" s="97" t="s">
        <v>21</v>
      </c>
      <c r="GCV10" s="97" t="s">
        <v>21</v>
      </c>
      <c r="GCW10" s="97" t="s">
        <v>21</v>
      </c>
      <c r="GCX10" s="97" t="s">
        <v>21</v>
      </c>
      <c r="GCY10" s="97" t="s">
        <v>21</v>
      </c>
      <c r="GCZ10" s="97" t="s">
        <v>21</v>
      </c>
      <c r="GDA10" s="97" t="s">
        <v>21</v>
      </c>
      <c r="GDB10" s="97" t="s">
        <v>21</v>
      </c>
      <c r="GDC10" s="97" t="s">
        <v>21</v>
      </c>
      <c r="GDD10" s="97" t="s">
        <v>21</v>
      </c>
      <c r="GDE10" s="97" t="s">
        <v>21</v>
      </c>
      <c r="GDF10" s="97" t="s">
        <v>21</v>
      </c>
      <c r="GDG10" s="97" t="s">
        <v>21</v>
      </c>
      <c r="GDH10" s="97" t="s">
        <v>21</v>
      </c>
      <c r="GDI10" s="97" t="s">
        <v>21</v>
      </c>
      <c r="GDJ10" s="97" t="s">
        <v>21</v>
      </c>
      <c r="GDK10" s="97" t="s">
        <v>21</v>
      </c>
      <c r="GDL10" s="97" t="s">
        <v>21</v>
      </c>
      <c r="GDM10" s="97" t="s">
        <v>21</v>
      </c>
      <c r="GDN10" s="97" t="s">
        <v>21</v>
      </c>
      <c r="GDO10" s="97" t="s">
        <v>21</v>
      </c>
      <c r="GDP10" s="97" t="s">
        <v>21</v>
      </c>
      <c r="GDQ10" s="97" t="s">
        <v>21</v>
      </c>
      <c r="GDR10" s="97" t="s">
        <v>21</v>
      </c>
      <c r="GDS10" s="97" t="s">
        <v>21</v>
      </c>
      <c r="GDT10" s="97" t="s">
        <v>21</v>
      </c>
      <c r="GDU10" s="97" t="s">
        <v>21</v>
      </c>
      <c r="GDV10" s="97" t="s">
        <v>21</v>
      </c>
      <c r="GDW10" s="97" t="s">
        <v>21</v>
      </c>
      <c r="GDX10" s="97" t="s">
        <v>21</v>
      </c>
      <c r="GDY10" s="97" t="s">
        <v>21</v>
      </c>
      <c r="GDZ10" s="97" t="s">
        <v>21</v>
      </c>
      <c r="GEA10" s="97" t="s">
        <v>21</v>
      </c>
      <c r="GEB10" s="97" t="s">
        <v>21</v>
      </c>
      <c r="GEC10" s="97" t="s">
        <v>21</v>
      </c>
      <c r="GED10" s="97" t="s">
        <v>21</v>
      </c>
      <c r="GEE10" s="97" t="s">
        <v>21</v>
      </c>
      <c r="GEF10" s="97" t="s">
        <v>21</v>
      </c>
      <c r="GEG10" s="97" t="s">
        <v>21</v>
      </c>
      <c r="GEH10" s="97" t="s">
        <v>21</v>
      </c>
      <c r="GEI10" s="97" t="s">
        <v>21</v>
      </c>
      <c r="GEJ10" s="97" t="s">
        <v>21</v>
      </c>
      <c r="GEK10" s="97" t="s">
        <v>21</v>
      </c>
      <c r="GEL10" s="97" t="s">
        <v>21</v>
      </c>
      <c r="GEM10" s="97" t="s">
        <v>21</v>
      </c>
      <c r="GEN10" s="97" t="s">
        <v>21</v>
      </c>
      <c r="GEO10" s="97" t="s">
        <v>21</v>
      </c>
      <c r="GEP10" s="97" t="s">
        <v>21</v>
      </c>
      <c r="GEQ10" s="97" t="s">
        <v>21</v>
      </c>
      <c r="GER10" s="97" t="s">
        <v>21</v>
      </c>
      <c r="GES10" s="97" t="s">
        <v>21</v>
      </c>
      <c r="GET10" s="97" t="s">
        <v>21</v>
      </c>
      <c r="GEU10" s="97" t="s">
        <v>21</v>
      </c>
      <c r="GEV10" s="97" t="s">
        <v>21</v>
      </c>
      <c r="GEW10" s="97" t="s">
        <v>21</v>
      </c>
      <c r="GEX10" s="97" t="s">
        <v>21</v>
      </c>
      <c r="GEY10" s="97" t="s">
        <v>21</v>
      </c>
      <c r="GEZ10" s="97" t="s">
        <v>21</v>
      </c>
      <c r="GFA10" s="97" t="s">
        <v>21</v>
      </c>
      <c r="GFB10" s="97" t="s">
        <v>21</v>
      </c>
      <c r="GFC10" s="97" t="s">
        <v>21</v>
      </c>
      <c r="GFD10" s="97" t="s">
        <v>21</v>
      </c>
      <c r="GFE10" s="97" t="s">
        <v>21</v>
      </c>
      <c r="GFF10" s="97" t="s">
        <v>21</v>
      </c>
      <c r="GFG10" s="97" t="s">
        <v>21</v>
      </c>
      <c r="GFH10" s="97" t="s">
        <v>21</v>
      </c>
      <c r="GFI10" s="97" t="s">
        <v>21</v>
      </c>
      <c r="GFJ10" s="97" t="s">
        <v>21</v>
      </c>
      <c r="GFK10" s="97" t="s">
        <v>21</v>
      </c>
      <c r="GFL10" s="97" t="s">
        <v>21</v>
      </c>
      <c r="GFM10" s="97" t="s">
        <v>21</v>
      </c>
      <c r="GFN10" s="97" t="s">
        <v>21</v>
      </c>
      <c r="GFO10" s="97" t="s">
        <v>21</v>
      </c>
      <c r="GFP10" s="97" t="s">
        <v>21</v>
      </c>
      <c r="GFQ10" s="97" t="s">
        <v>21</v>
      </c>
      <c r="GFR10" s="97" t="s">
        <v>21</v>
      </c>
      <c r="GFS10" s="97" t="s">
        <v>21</v>
      </c>
      <c r="GFT10" s="97" t="s">
        <v>21</v>
      </c>
      <c r="GFU10" s="97" t="s">
        <v>21</v>
      </c>
      <c r="GFV10" s="97" t="s">
        <v>21</v>
      </c>
      <c r="GFW10" s="97" t="s">
        <v>21</v>
      </c>
      <c r="GFX10" s="97" t="s">
        <v>21</v>
      </c>
      <c r="GFY10" s="97" t="s">
        <v>21</v>
      </c>
      <c r="GFZ10" s="97" t="s">
        <v>21</v>
      </c>
      <c r="GGA10" s="97" t="s">
        <v>21</v>
      </c>
      <c r="GGB10" s="97" t="s">
        <v>21</v>
      </c>
      <c r="GGC10" s="97" t="s">
        <v>21</v>
      </c>
      <c r="GGD10" s="97" t="s">
        <v>21</v>
      </c>
      <c r="GGE10" s="97" t="s">
        <v>21</v>
      </c>
      <c r="GGF10" s="97" t="s">
        <v>21</v>
      </c>
      <c r="GGG10" s="97" t="s">
        <v>21</v>
      </c>
      <c r="GGH10" s="97" t="s">
        <v>21</v>
      </c>
      <c r="GGI10" s="97" t="s">
        <v>21</v>
      </c>
      <c r="GGJ10" s="97" t="s">
        <v>21</v>
      </c>
      <c r="GGK10" s="97" t="s">
        <v>21</v>
      </c>
      <c r="GGL10" s="97" t="s">
        <v>21</v>
      </c>
      <c r="GGM10" s="97" t="s">
        <v>21</v>
      </c>
      <c r="GGN10" s="97" t="s">
        <v>21</v>
      </c>
      <c r="GGO10" s="97" t="s">
        <v>21</v>
      </c>
      <c r="GGP10" s="97" t="s">
        <v>21</v>
      </c>
      <c r="GGQ10" s="97" t="s">
        <v>21</v>
      </c>
      <c r="GGR10" s="97" t="s">
        <v>21</v>
      </c>
      <c r="GGS10" s="97" t="s">
        <v>21</v>
      </c>
      <c r="GGT10" s="97" t="s">
        <v>21</v>
      </c>
      <c r="GGU10" s="97" t="s">
        <v>21</v>
      </c>
      <c r="GGV10" s="97" t="s">
        <v>21</v>
      </c>
      <c r="GGW10" s="97" t="s">
        <v>21</v>
      </c>
      <c r="GGX10" s="97" t="s">
        <v>21</v>
      </c>
      <c r="GGY10" s="97" t="s">
        <v>21</v>
      </c>
      <c r="GGZ10" s="97" t="s">
        <v>21</v>
      </c>
      <c r="GHA10" s="97" t="s">
        <v>21</v>
      </c>
      <c r="GHB10" s="97" t="s">
        <v>21</v>
      </c>
      <c r="GHC10" s="97" t="s">
        <v>21</v>
      </c>
      <c r="GHD10" s="97" t="s">
        <v>21</v>
      </c>
      <c r="GHE10" s="97" t="s">
        <v>21</v>
      </c>
      <c r="GHF10" s="97" t="s">
        <v>21</v>
      </c>
      <c r="GHG10" s="97" t="s">
        <v>21</v>
      </c>
      <c r="GHH10" s="97" t="s">
        <v>21</v>
      </c>
      <c r="GHI10" s="97" t="s">
        <v>21</v>
      </c>
      <c r="GHJ10" s="97" t="s">
        <v>21</v>
      </c>
      <c r="GHK10" s="97" t="s">
        <v>21</v>
      </c>
      <c r="GHL10" s="97" t="s">
        <v>21</v>
      </c>
      <c r="GHM10" s="97" t="s">
        <v>21</v>
      </c>
      <c r="GHN10" s="97" t="s">
        <v>21</v>
      </c>
      <c r="GHO10" s="97" t="s">
        <v>21</v>
      </c>
      <c r="GHP10" s="97" t="s">
        <v>21</v>
      </c>
      <c r="GHQ10" s="97" t="s">
        <v>21</v>
      </c>
      <c r="GHR10" s="97" t="s">
        <v>21</v>
      </c>
      <c r="GHS10" s="97" t="s">
        <v>21</v>
      </c>
      <c r="GHT10" s="97" t="s">
        <v>21</v>
      </c>
      <c r="GHU10" s="97" t="s">
        <v>21</v>
      </c>
      <c r="GHV10" s="97" t="s">
        <v>21</v>
      </c>
      <c r="GHW10" s="97" t="s">
        <v>21</v>
      </c>
      <c r="GHX10" s="97" t="s">
        <v>21</v>
      </c>
      <c r="GHY10" s="97" t="s">
        <v>21</v>
      </c>
      <c r="GHZ10" s="97" t="s">
        <v>21</v>
      </c>
      <c r="GIA10" s="97" t="s">
        <v>21</v>
      </c>
      <c r="GIB10" s="97" t="s">
        <v>21</v>
      </c>
      <c r="GIC10" s="97" t="s">
        <v>21</v>
      </c>
      <c r="GID10" s="97" t="s">
        <v>21</v>
      </c>
      <c r="GIE10" s="97" t="s">
        <v>21</v>
      </c>
      <c r="GIF10" s="97" t="s">
        <v>21</v>
      </c>
      <c r="GIG10" s="97" t="s">
        <v>21</v>
      </c>
      <c r="GIH10" s="97" t="s">
        <v>21</v>
      </c>
      <c r="GII10" s="97" t="s">
        <v>21</v>
      </c>
      <c r="GIJ10" s="97" t="s">
        <v>21</v>
      </c>
      <c r="GIK10" s="97" t="s">
        <v>21</v>
      </c>
      <c r="GIL10" s="97" t="s">
        <v>21</v>
      </c>
      <c r="GIM10" s="97" t="s">
        <v>21</v>
      </c>
      <c r="GIN10" s="97" t="s">
        <v>21</v>
      </c>
      <c r="GIO10" s="97" t="s">
        <v>21</v>
      </c>
      <c r="GIP10" s="97" t="s">
        <v>21</v>
      </c>
      <c r="GIQ10" s="97" t="s">
        <v>21</v>
      </c>
      <c r="GIR10" s="97" t="s">
        <v>21</v>
      </c>
      <c r="GIS10" s="97" t="s">
        <v>21</v>
      </c>
      <c r="GIT10" s="97" t="s">
        <v>21</v>
      </c>
      <c r="GIU10" s="97" t="s">
        <v>21</v>
      </c>
      <c r="GIV10" s="97" t="s">
        <v>21</v>
      </c>
      <c r="GIW10" s="97" t="s">
        <v>21</v>
      </c>
      <c r="GIX10" s="97" t="s">
        <v>21</v>
      </c>
      <c r="GIY10" s="97" t="s">
        <v>21</v>
      </c>
      <c r="GIZ10" s="97" t="s">
        <v>21</v>
      </c>
      <c r="GJA10" s="97" t="s">
        <v>21</v>
      </c>
      <c r="GJB10" s="97" t="s">
        <v>21</v>
      </c>
      <c r="GJC10" s="97" t="s">
        <v>21</v>
      </c>
      <c r="GJD10" s="97" t="s">
        <v>21</v>
      </c>
      <c r="GJE10" s="97" t="s">
        <v>21</v>
      </c>
      <c r="GJF10" s="97" t="s">
        <v>21</v>
      </c>
      <c r="GJG10" s="97" t="s">
        <v>21</v>
      </c>
      <c r="GJH10" s="97" t="s">
        <v>21</v>
      </c>
      <c r="GJI10" s="97" t="s">
        <v>21</v>
      </c>
      <c r="GJJ10" s="97" t="s">
        <v>21</v>
      </c>
      <c r="GJK10" s="97" t="s">
        <v>21</v>
      </c>
      <c r="GJL10" s="97" t="s">
        <v>21</v>
      </c>
      <c r="GJM10" s="97" t="s">
        <v>21</v>
      </c>
      <c r="GJN10" s="97" t="s">
        <v>21</v>
      </c>
      <c r="GJO10" s="97" t="s">
        <v>21</v>
      </c>
      <c r="GJP10" s="97" t="s">
        <v>21</v>
      </c>
      <c r="GJQ10" s="97" t="s">
        <v>21</v>
      </c>
      <c r="GJR10" s="97" t="s">
        <v>21</v>
      </c>
      <c r="GJS10" s="97" t="s">
        <v>21</v>
      </c>
      <c r="GJT10" s="97" t="s">
        <v>21</v>
      </c>
      <c r="GJU10" s="97" t="s">
        <v>21</v>
      </c>
      <c r="GJV10" s="97" t="s">
        <v>21</v>
      </c>
      <c r="GJW10" s="97" t="s">
        <v>21</v>
      </c>
      <c r="GJX10" s="97" t="s">
        <v>21</v>
      </c>
      <c r="GJY10" s="97" t="s">
        <v>21</v>
      </c>
      <c r="GJZ10" s="97" t="s">
        <v>21</v>
      </c>
      <c r="GKA10" s="97" t="s">
        <v>21</v>
      </c>
      <c r="GKB10" s="97" t="s">
        <v>21</v>
      </c>
      <c r="GKC10" s="97" t="s">
        <v>21</v>
      </c>
      <c r="GKD10" s="97" t="s">
        <v>21</v>
      </c>
      <c r="GKE10" s="97" t="s">
        <v>21</v>
      </c>
      <c r="GKF10" s="97" t="s">
        <v>21</v>
      </c>
      <c r="GKG10" s="97" t="s">
        <v>21</v>
      </c>
      <c r="GKH10" s="97" t="s">
        <v>21</v>
      </c>
      <c r="GKI10" s="97" t="s">
        <v>21</v>
      </c>
      <c r="GKJ10" s="97" t="s">
        <v>21</v>
      </c>
      <c r="GKK10" s="97" t="s">
        <v>21</v>
      </c>
      <c r="GKL10" s="97" t="s">
        <v>21</v>
      </c>
      <c r="GKM10" s="97" t="s">
        <v>21</v>
      </c>
      <c r="GKN10" s="97" t="s">
        <v>21</v>
      </c>
      <c r="GKO10" s="97" t="s">
        <v>21</v>
      </c>
      <c r="GKP10" s="97" t="s">
        <v>21</v>
      </c>
      <c r="GKQ10" s="97" t="s">
        <v>21</v>
      </c>
      <c r="GKR10" s="97" t="s">
        <v>21</v>
      </c>
      <c r="GKS10" s="97" t="s">
        <v>21</v>
      </c>
      <c r="GKT10" s="97" t="s">
        <v>21</v>
      </c>
      <c r="GKU10" s="97" t="s">
        <v>21</v>
      </c>
      <c r="GKV10" s="97" t="s">
        <v>21</v>
      </c>
      <c r="GKW10" s="97" t="s">
        <v>21</v>
      </c>
      <c r="GKX10" s="97" t="s">
        <v>21</v>
      </c>
      <c r="GKY10" s="97" t="s">
        <v>21</v>
      </c>
      <c r="GKZ10" s="97" t="s">
        <v>21</v>
      </c>
      <c r="GLA10" s="97" t="s">
        <v>21</v>
      </c>
      <c r="GLB10" s="97" t="s">
        <v>21</v>
      </c>
      <c r="GLC10" s="97" t="s">
        <v>21</v>
      </c>
      <c r="GLD10" s="97" t="s">
        <v>21</v>
      </c>
      <c r="GLE10" s="97" t="s">
        <v>21</v>
      </c>
      <c r="GLF10" s="97" t="s">
        <v>21</v>
      </c>
      <c r="GLG10" s="97" t="s">
        <v>21</v>
      </c>
      <c r="GLH10" s="97" t="s">
        <v>21</v>
      </c>
      <c r="GLI10" s="97" t="s">
        <v>21</v>
      </c>
      <c r="GLJ10" s="97" t="s">
        <v>21</v>
      </c>
      <c r="GLK10" s="97" t="s">
        <v>21</v>
      </c>
      <c r="GLL10" s="97" t="s">
        <v>21</v>
      </c>
      <c r="GLM10" s="97" t="s">
        <v>21</v>
      </c>
      <c r="GLN10" s="97" t="s">
        <v>21</v>
      </c>
      <c r="GLO10" s="97" t="s">
        <v>21</v>
      </c>
      <c r="GLP10" s="97" t="s">
        <v>21</v>
      </c>
      <c r="GLQ10" s="97" t="s">
        <v>21</v>
      </c>
      <c r="GLR10" s="97" t="s">
        <v>21</v>
      </c>
      <c r="GLS10" s="97" t="s">
        <v>21</v>
      </c>
      <c r="GLT10" s="97" t="s">
        <v>21</v>
      </c>
      <c r="GLU10" s="97" t="s">
        <v>21</v>
      </c>
      <c r="GLV10" s="97" t="s">
        <v>21</v>
      </c>
      <c r="GLW10" s="97" t="s">
        <v>21</v>
      </c>
      <c r="GLX10" s="97" t="s">
        <v>21</v>
      </c>
      <c r="GLY10" s="97" t="s">
        <v>21</v>
      </c>
      <c r="GLZ10" s="97" t="s">
        <v>21</v>
      </c>
      <c r="GMA10" s="97" t="s">
        <v>21</v>
      </c>
      <c r="GMB10" s="97" t="s">
        <v>21</v>
      </c>
      <c r="GMC10" s="97" t="s">
        <v>21</v>
      </c>
      <c r="GMD10" s="97" t="s">
        <v>21</v>
      </c>
      <c r="GME10" s="97" t="s">
        <v>21</v>
      </c>
      <c r="GMF10" s="97" t="s">
        <v>21</v>
      </c>
      <c r="GMG10" s="97" t="s">
        <v>21</v>
      </c>
      <c r="GMH10" s="97" t="s">
        <v>21</v>
      </c>
      <c r="GMI10" s="97" t="s">
        <v>21</v>
      </c>
      <c r="GMJ10" s="97" t="s">
        <v>21</v>
      </c>
      <c r="GMK10" s="97" t="s">
        <v>21</v>
      </c>
      <c r="GML10" s="97" t="s">
        <v>21</v>
      </c>
      <c r="GMM10" s="97" t="s">
        <v>21</v>
      </c>
      <c r="GMN10" s="97" t="s">
        <v>21</v>
      </c>
      <c r="GMO10" s="97" t="s">
        <v>21</v>
      </c>
      <c r="GMP10" s="97" t="s">
        <v>21</v>
      </c>
      <c r="GMQ10" s="97" t="s">
        <v>21</v>
      </c>
      <c r="GMR10" s="97" t="s">
        <v>21</v>
      </c>
      <c r="GMS10" s="97" t="s">
        <v>21</v>
      </c>
      <c r="GMT10" s="97" t="s">
        <v>21</v>
      </c>
      <c r="GMU10" s="97" t="s">
        <v>21</v>
      </c>
      <c r="GMV10" s="97" t="s">
        <v>21</v>
      </c>
      <c r="GMW10" s="97" t="s">
        <v>21</v>
      </c>
      <c r="GMX10" s="97" t="s">
        <v>21</v>
      </c>
      <c r="GMY10" s="97" t="s">
        <v>21</v>
      </c>
      <c r="GMZ10" s="97" t="s">
        <v>21</v>
      </c>
      <c r="GNA10" s="97" t="s">
        <v>21</v>
      </c>
      <c r="GNB10" s="97" t="s">
        <v>21</v>
      </c>
      <c r="GNC10" s="97" t="s">
        <v>21</v>
      </c>
      <c r="GND10" s="97" t="s">
        <v>21</v>
      </c>
      <c r="GNE10" s="97" t="s">
        <v>21</v>
      </c>
      <c r="GNF10" s="97" t="s">
        <v>21</v>
      </c>
      <c r="GNG10" s="97" t="s">
        <v>21</v>
      </c>
      <c r="GNH10" s="97" t="s">
        <v>21</v>
      </c>
      <c r="GNI10" s="97" t="s">
        <v>21</v>
      </c>
      <c r="GNJ10" s="97" t="s">
        <v>21</v>
      </c>
      <c r="GNK10" s="97" t="s">
        <v>21</v>
      </c>
      <c r="GNL10" s="97" t="s">
        <v>21</v>
      </c>
      <c r="GNM10" s="97" t="s">
        <v>21</v>
      </c>
      <c r="GNN10" s="97" t="s">
        <v>21</v>
      </c>
      <c r="GNO10" s="97" t="s">
        <v>21</v>
      </c>
      <c r="GNP10" s="97" t="s">
        <v>21</v>
      </c>
      <c r="GNQ10" s="97" t="s">
        <v>21</v>
      </c>
      <c r="GNR10" s="97" t="s">
        <v>21</v>
      </c>
      <c r="GNS10" s="97" t="s">
        <v>21</v>
      </c>
      <c r="GNT10" s="97" t="s">
        <v>21</v>
      </c>
      <c r="GNU10" s="97" t="s">
        <v>21</v>
      </c>
      <c r="GNV10" s="97" t="s">
        <v>21</v>
      </c>
      <c r="GNW10" s="97" t="s">
        <v>21</v>
      </c>
      <c r="GNX10" s="97" t="s">
        <v>21</v>
      </c>
      <c r="GNY10" s="97" t="s">
        <v>21</v>
      </c>
      <c r="GNZ10" s="97" t="s">
        <v>21</v>
      </c>
      <c r="GOA10" s="97" t="s">
        <v>21</v>
      </c>
      <c r="GOB10" s="97" t="s">
        <v>21</v>
      </c>
      <c r="GOC10" s="97" t="s">
        <v>21</v>
      </c>
      <c r="GOD10" s="97" t="s">
        <v>21</v>
      </c>
      <c r="GOE10" s="97" t="s">
        <v>21</v>
      </c>
      <c r="GOF10" s="97" t="s">
        <v>21</v>
      </c>
      <c r="GOG10" s="97" t="s">
        <v>21</v>
      </c>
      <c r="GOH10" s="97" t="s">
        <v>21</v>
      </c>
      <c r="GOI10" s="97" t="s">
        <v>21</v>
      </c>
      <c r="GOJ10" s="97" t="s">
        <v>21</v>
      </c>
      <c r="GOK10" s="97" t="s">
        <v>21</v>
      </c>
      <c r="GOL10" s="97" t="s">
        <v>21</v>
      </c>
      <c r="GOM10" s="97" t="s">
        <v>21</v>
      </c>
      <c r="GON10" s="97" t="s">
        <v>21</v>
      </c>
      <c r="GOO10" s="97" t="s">
        <v>21</v>
      </c>
      <c r="GOP10" s="97" t="s">
        <v>21</v>
      </c>
      <c r="GOQ10" s="97" t="s">
        <v>21</v>
      </c>
      <c r="GOR10" s="97" t="s">
        <v>21</v>
      </c>
      <c r="GOS10" s="97" t="s">
        <v>21</v>
      </c>
      <c r="GOT10" s="97" t="s">
        <v>21</v>
      </c>
      <c r="GOU10" s="97" t="s">
        <v>21</v>
      </c>
      <c r="GOV10" s="97" t="s">
        <v>21</v>
      </c>
      <c r="GOW10" s="97" t="s">
        <v>21</v>
      </c>
      <c r="GOX10" s="97" t="s">
        <v>21</v>
      </c>
      <c r="GOY10" s="97" t="s">
        <v>21</v>
      </c>
      <c r="GOZ10" s="97" t="s">
        <v>21</v>
      </c>
      <c r="GPA10" s="97" t="s">
        <v>21</v>
      </c>
      <c r="GPB10" s="97" t="s">
        <v>21</v>
      </c>
      <c r="GPC10" s="97" t="s">
        <v>21</v>
      </c>
      <c r="GPD10" s="97" t="s">
        <v>21</v>
      </c>
      <c r="GPE10" s="97" t="s">
        <v>21</v>
      </c>
      <c r="GPF10" s="97" t="s">
        <v>21</v>
      </c>
      <c r="GPG10" s="97" t="s">
        <v>21</v>
      </c>
      <c r="GPH10" s="97" t="s">
        <v>21</v>
      </c>
      <c r="GPI10" s="97" t="s">
        <v>21</v>
      </c>
      <c r="GPJ10" s="97" t="s">
        <v>21</v>
      </c>
      <c r="GPK10" s="97" t="s">
        <v>21</v>
      </c>
      <c r="GPL10" s="97" t="s">
        <v>21</v>
      </c>
      <c r="GPM10" s="97" t="s">
        <v>21</v>
      </c>
      <c r="GPN10" s="97" t="s">
        <v>21</v>
      </c>
      <c r="GPO10" s="97" t="s">
        <v>21</v>
      </c>
      <c r="GPP10" s="97" t="s">
        <v>21</v>
      </c>
      <c r="GPQ10" s="97" t="s">
        <v>21</v>
      </c>
      <c r="GPR10" s="97" t="s">
        <v>21</v>
      </c>
      <c r="GPS10" s="97" t="s">
        <v>21</v>
      </c>
      <c r="GPT10" s="97" t="s">
        <v>21</v>
      </c>
      <c r="GPU10" s="97" t="s">
        <v>21</v>
      </c>
      <c r="GPV10" s="97" t="s">
        <v>21</v>
      </c>
      <c r="GPW10" s="97" t="s">
        <v>21</v>
      </c>
      <c r="GPX10" s="97" t="s">
        <v>21</v>
      </c>
      <c r="GPY10" s="97" t="s">
        <v>21</v>
      </c>
      <c r="GPZ10" s="97" t="s">
        <v>21</v>
      </c>
      <c r="GQA10" s="97" t="s">
        <v>21</v>
      </c>
      <c r="GQB10" s="97" t="s">
        <v>21</v>
      </c>
      <c r="GQC10" s="97" t="s">
        <v>21</v>
      </c>
      <c r="GQD10" s="97" t="s">
        <v>21</v>
      </c>
      <c r="GQE10" s="97" t="s">
        <v>21</v>
      </c>
      <c r="GQF10" s="97" t="s">
        <v>21</v>
      </c>
      <c r="GQG10" s="97" t="s">
        <v>21</v>
      </c>
      <c r="GQH10" s="97" t="s">
        <v>21</v>
      </c>
      <c r="GQI10" s="97" t="s">
        <v>21</v>
      </c>
      <c r="GQJ10" s="97" t="s">
        <v>21</v>
      </c>
      <c r="GQK10" s="97" t="s">
        <v>21</v>
      </c>
      <c r="GQL10" s="97" t="s">
        <v>21</v>
      </c>
      <c r="GQM10" s="97" t="s">
        <v>21</v>
      </c>
      <c r="GQN10" s="97" t="s">
        <v>21</v>
      </c>
      <c r="GQO10" s="97" t="s">
        <v>21</v>
      </c>
      <c r="GQP10" s="97" t="s">
        <v>21</v>
      </c>
      <c r="GQQ10" s="97" t="s">
        <v>21</v>
      </c>
      <c r="GQR10" s="97" t="s">
        <v>21</v>
      </c>
      <c r="GQS10" s="97" t="s">
        <v>21</v>
      </c>
      <c r="GQT10" s="97" t="s">
        <v>21</v>
      </c>
      <c r="GQU10" s="97" t="s">
        <v>21</v>
      </c>
      <c r="GQV10" s="97" t="s">
        <v>21</v>
      </c>
      <c r="GQW10" s="97" t="s">
        <v>21</v>
      </c>
      <c r="GQX10" s="97" t="s">
        <v>21</v>
      </c>
      <c r="GQY10" s="97" t="s">
        <v>21</v>
      </c>
      <c r="GQZ10" s="97" t="s">
        <v>21</v>
      </c>
      <c r="GRA10" s="97" t="s">
        <v>21</v>
      </c>
      <c r="GRB10" s="97" t="s">
        <v>21</v>
      </c>
      <c r="GRC10" s="97" t="s">
        <v>21</v>
      </c>
      <c r="GRD10" s="97" t="s">
        <v>21</v>
      </c>
      <c r="GRE10" s="97" t="s">
        <v>21</v>
      </c>
      <c r="GRF10" s="97" t="s">
        <v>21</v>
      </c>
      <c r="GRG10" s="97" t="s">
        <v>21</v>
      </c>
      <c r="GRH10" s="97" t="s">
        <v>21</v>
      </c>
      <c r="GRI10" s="97" t="s">
        <v>21</v>
      </c>
      <c r="GRJ10" s="97" t="s">
        <v>21</v>
      </c>
      <c r="GRK10" s="97" t="s">
        <v>21</v>
      </c>
      <c r="GRL10" s="97" t="s">
        <v>21</v>
      </c>
      <c r="GRM10" s="97" t="s">
        <v>21</v>
      </c>
      <c r="GRN10" s="97" t="s">
        <v>21</v>
      </c>
      <c r="GRO10" s="97" t="s">
        <v>21</v>
      </c>
      <c r="GRP10" s="97" t="s">
        <v>21</v>
      </c>
      <c r="GRQ10" s="97" t="s">
        <v>21</v>
      </c>
      <c r="GRR10" s="97" t="s">
        <v>21</v>
      </c>
      <c r="GRS10" s="97" t="s">
        <v>21</v>
      </c>
      <c r="GRT10" s="97" t="s">
        <v>21</v>
      </c>
      <c r="GRU10" s="97" t="s">
        <v>21</v>
      </c>
      <c r="GRV10" s="97" t="s">
        <v>21</v>
      </c>
      <c r="GRW10" s="97" t="s">
        <v>21</v>
      </c>
      <c r="GRX10" s="97" t="s">
        <v>21</v>
      </c>
      <c r="GRY10" s="97" t="s">
        <v>21</v>
      </c>
      <c r="GRZ10" s="97" t="s">
        <v>21</v>
      </c>
      <c r="GSA10" s="97" t="s">
        <v>21</v>
      </c>
      <c r="GSB10" s="97" t="s">
        <v>21</v>
      </c>
      <c r="GSC10" s="97" t="s">
        <v>21</v>
      </c>
      <c r="GSD10" s="97" t="s">
        <v>21</v>
      </c>
      <c r="GSE10" s="97" t="s">
        <v>21</v>
      </c>
      <c r="GSF10" s="97" t="s">
        <v>21</v>
      </c>
      <c r="GSG10" s="97" t="s">
        <v>21</v>
      </c>
      <c r="GSH10" s="97" t="s">
        <v>21</v>
      </c>
      <c r="GSI10" s="97" t="s">
        <v>21</v>
      </c>
      <c r="GSJ10" s="97" t="s">
        <v>21</v>
      </c>
      <c r="GSK10" s="97" t="s">
        <v>21</v>
      </c>
      <c r="GSL10" s="97" t="s">
        <v>21</v>
      </c>
      <c r="GSM10" s="97" t="s">
        <v>21</v>
      </c>
      <c r="GSN10" s="97" t="s">
        <v>21</v>
      </c>
      <c r="GSO10" s="97" t="s">
        <v>21</v>
      </c>
      <c r="GSP10" s="97" t="s">
        <v>21</v>
      </c>
      <c r="GSQ10" s="97" t="s">
        <v>21</v>
      </c>
      <c r="GSR10" s="97" t="s">
        <v>21</v>
      </c>
      <c r="GSS10" s="97" t="s">
        <v>21</v>
      </c>
      <c r="GST10" s="97" t="s">
        <v>21</v>
      </c>
      <c r="GSU10" s="97" t="s">
        <v>21</v>
      </c>
      <c r="GSV10" s="97" t="s">
        <v>21</v>
      </c>
      <c r="GSW10" s="97" t="s">
        <v>21</v>
      </c>
      <c r="GSX10" s="97" t="s">
        <v>21</v>
      </c>
      <c r="GSY10" s="97" t="s">
        <v>21</v>
      </c>
      <c r="GSZ10" s="97" t="s">
        <v>21</v>
      </c>
      <c r="GTA10" s="97" t="s">
        <v>21</v>
      </c>
      <c r="GTB10" s="97" t="s">
        <v>21</v>
      </c>
      <c r="GTC10" s="97" t="s">
        <v>21</v>
      </c>
      <c r="GTD10" s="97" t="s">
        <v>21</v>
      </c>
      <c r="GTE10" s="97" t="s">
        <v>21</v>
      </c>
      <c r="GTF10" s="97" t="s">
        <v>21</v>
      </c>
      <c r="GTG10" s="97" t="s">
        <v>21</v>
      </c>
      <c r="GTH10" s="97" t="s">
        <v>21</v>
      </c>
      <c r="GTI10" s="97" t="s">
        <v>21</v>
      </c>
      <c r="GTJ10" s="97" t="s">
        <v>21</v>
      </c>
      <c r="GTK10" s="97" t="s">
        <v>21</v>
      </c>
      <c r="GTL10" s="97" t="s">
        <v>21</v>
      </c>
      <c r="GTM10" s="97" t="s">
        <v>21</v>
      </c>
      <c r="GTN10" s="97" t="s">
        <v>21</v>
      </c>
      <c r="GTO10" s="97" t="s">
        <v>21</v>
      </c>
      <c r="GTP10" s="97" t="s">
        <v>21</v>
      </c>
      <c r="GTQ10" s="97" t="s">
        <v>21</v>
      </c>
      <c r="GTR10" s="97" t="s">
        <v>21</v>
      </c>
      <c r="GTS10" s="97" t="s">
        <v>21</v>
      </c>
      <c r="GTT10" s="97" t="s">
        <v>21</v>
      </c>
      <c r="GTU10" s="97" t="s">
        <v>21</v>
      </c>
      <c r="GTV10" s="97" t="s">
        <v>21</v>
      </c>
      <c r="GTW10" s="97" t="s">
        <v>21</v>
      </c>
      <c r="GTX10" s="97" t="s">
        <v>21</v>
      </c>
      <c r="GTY10" s="97" t="s">
        <v>21</v>
      </c>
      <c r="GTZ10" s="97" t="s">
        <v>21</v>
      </c>
      <c r="GUA10" s="97" t="s">
        <v>21</v>
      </c>
      <c r="GUB10" s="97" t="s">
        <v>21</v>
      </c>
      <c r="GUC10" s="97" t="s">
        <v>21</v>
      </c>
      <c r="GUD10" s="97" t="s">
        <v>21</v>
      </c>
      <c r="GUE10" s="97" t="s">
        <v>21</v>
      </c>
      <c r="GUF10" s="97" t="s">
        <v>21</v>
      </c>
      <c r="GUG10" s="97" t="s">
        <v>21</v>
      </c>
      <c r="GUH10" s="97" t="s">
        <v>21</v>
      </c>
      <c r="GUI10" s="97" t="s">
        <v>21</v>
      </c>
      <c r="GUJ10" s="97" t="s">
        <v>21</v>
      </c>
      <c r="GUK10" s="97" t="s">
        <v>21</v>
      </c>
      <c r="GUL10" s="97" t="s">
        <v>21</v>
      </c>
      <c r="GUM10" s="97" t="s">
        <v>21</v>
      </c>
      <c r="GUN10" s="97" t="s">
        <v>21</v>
      </c>
      <c r="GUO10" s="97" t="s">
        <v>21</v>
      </c>
      <c r="GUP10" s="97" t="s">
        <v>21</v>
      </c>
      <c r="GUQ10" s="97" t="s">
        <v>21</v>
      </c>
      <c r="GUR10" s="97" t="s">
        <v>21</v>
      </c>
      <c r="GUS10" s="97" t="s">
        <v>21</v>
      </c>
      <c r="GUT10" s="97" t="s">
        <v>21</v>
      </c>
      <c r="GUU10" s="97" t="s">
        <v>21</v>
      </c>
      <c r="GUV10" s="97" t="s">
        <v>21</v>
      </c>
      <c r="GUW10" s="97" t="s">
        <v>21</v>
      </c>
      <c r="GUX10" s="97" t="s">
        <v>21</v>
      </c>
      <c r="GUY10" s="97" t="s">
        <v>21</v>
      </c>
      <c r="GUZ10" s="97" t="s">
        <v>21</v>
      </c>
      <c r="GVA10" s="97" t="s">
        <v>21</v>
      </c>
      <c r="GVB10" s="97" t="s">
        <v>21</v>
      </c>
      <c r="GVC10" s="97" t="s">
        <v>21</v>
      </c>
      <c r="GVD10" s="97" t="s">
        <v>21</v>
      </c>
      <c r="GVE10" s="97" t="s">
        <v>21</v>
      </c>
      <c r="GVF10" s="97" t="s">
        <v>21</v>
      </c>
      <c r="GVG10" s="97" t="s">
        <v>21</v>
      </c>
      <c r="GVH10" s="97" t="s">
        <v>21</v>
      </c>
      <c r="GVI10" s="97" t="s">
        <v>21</v>
      </c>
      <c r="GVJ10" s="97" t="s">
        <v>21</v>
      </c>
      <c r="GVK10" s="97" t="s">
        <v>21</v>
      </c>
      <c r="GVL10" s="97" t="s">
        <v>21</v>
      </c>
      <c r="GVM10" s="97" t="s">
        <v>21</v>
      </c>
      <c r="GVN10" s="97" t="s">
        <v>21</v>
      </c>
      <c r="GVO10" s="97" t="s">
        <v>21</v>
      </c>
      <c r="GVP10" s="97" t="s">
        <v>21</v>
      </c>
      <c r="GVQ10" s="97" t="s">
        <v>21</v>
      </c>
      <c r="GVR10" s="97" t="s">
        <v>21</v>
      </c>
      <c r="GVS10" s="97" t="s">
        <v>21</v>
      </c>
      <c r="GVT10" s="97" t="s">
        <v>21</v>
      </c>
      <c r="GVU10" s="97" t="s">
        <v>21</v>
      </c>
      <c r="GVV10" s="97" t="s">
        <v>21</v>
      </c>
      <c r="GVW10" s="97" t="s">
        <v>21</v>
      </c>
      <c r="GVX10" s="97" t="s">
        <v>21</v>
      </c>
      <c r="GVY10" s="97" t="s">
        <v>21</v>
      </c>
      <c r="GVZ10" s="97" t="s">
        <v>21</v>
      </c>
      <c r="GWA10" s="97" t="s">
        <v>21</v>
      </c>
      <c r="GWB10" s="97" t="s">
        <v>21</v>
      </c>
      <c r="GWC10" s="97" t="s">
        <v>21</v>
      </c>
      <c r="GWD10" s="97" t="s">
        <v>21</v>
      </c>
      <c r="GWE10" s="97" t="s">
        <v>21</v>
      </c>
      <c r="GWF10" s="97" t="s">
        <v>21</v>
      </c>
      <c r="GWG10" s="97" t="s">
        <v>21</v>
      </c>
      <c r="GWH10" s="97" t="s">
        <v>21</v>
      </c>
      <c r="GWI10" s="97" t="s">
        <v>21</v>
      </c>
      <c r="GWJ10" s="97" t="s">
        <v>21</v>
      </c>
      <c r="GWK10" s="97" t="s">
        <v>21</v>
      </c>
      <c r="GWL10" s="97" t="s">
        <v>21</v>
      </c>
      <c r="GWM10" s="97" t="s">
        <v>21</v>
      </c>
      <c r="GWN10" s="97" t="s">
        <v>21</v>
      </c>
      <c r="GWO10" s="97" t="s">
        <v>21</v>
      </c>
      <c r="GWP10" s="97" t="s">
        <v>21</v>
      </c>
      <c r="GWQ10" s="97" t="s">
        <v>21</v>
      </c>
      <c r="GWR10" s="97" t="s">
        <v>21</v>
      </c>
      <c r="GWS10" s="97" t="s">
        <v>21</v>
      </c>
      <c r="GWT10" s="97" t="s">
        <v>21</v>
      </c>
      <c r="GWU10" s="97" t="s">
        <v>21</v>
      </c>
      <c r="GWV10" s="97" t="s">
        <v>21</v>
      </c>
      <c r="GWW10" s="97" t="s">
        <v>21</v>
      </c>
      <c r="GWX10" s="97" t="s">
        <v>21</v>
      </c>
      <c r="GWY10" s="97" t="s">
        <v>21</v>
      </c>
      <c r="GWZ10" s="97" t="s">
        <v>21</v>
      </c>
      <c r="GXA10" s="97" t="s">
        <v>21</v>
      </c>
      <c r="GXB10" s="97" t="s">
        <v>21</v>
      </c>
      <c r="GXC10" s="97" t="s">
        <v>21</v>
      </c>
      <c r="GXD10" s="97" t="s">
        <v>21</v>
      </c>
      <c r="GXE10" s="97" t="s">
        <v>21</v>
      </c>
      <c r="GXF10" s="97" t="s">
        <v>21</v>
      </c>
      <c r="GXG10" s="97" t="s">
        <v>21</v>
      </c>
      <c r="GXH10" s="97" t="s">
        <v>21</v>
      </c>
      <c r="GXI10" s="97" t="s">
        <v>21</v>
      </c>
      <c r="GXJ10" s="97" t="s">
        <v>21</v>
      </c>
      <c r="GXK10" s="97" t="s">
        <v>21</v>
      </c>
      <c r="GXL10" s="97" t="s">
        <v>21</v>
      </c>
      <c r="GXM10" s="97" t="s">
        <v>21</v>
      </c>
      <c r="GXN10" s="97" t="s">
        <v>21</v>
      </c>
      <c r="GXO10" s="97" t="s">
        <v>21</v>
      </c>
      <c r="GXP10" s="97" t="s">
        <v>21</v>
      </c>
      <c r="GXQ10" s="97" t="s">
        <v>21</v>
      </c>
      <c r="GXR10" s="97" t="s">
        <v>21</v>
      </c>
      <c r="GXS10" s="97" t="s">
        <v>21</v>
      </c>
      <c r="GXT10" s="97" t="s">
        <v>21</v>
      </c>
      <c r="GXU10" s="97" t="s">
        <v>21</v>
      </c>
      <c r="GXV10" s="97" t="s">
        <v>21</v>
      </c>
      <c r="GXW10" s="97" t="s">
        <v>21</v>
      </c>
      <c r="GXX10" s="97" t="s">
        <v>21</v>
      </c>
      <c r="GXY10" s="97" t="s">
        <v>21</v>
      </c>
      <c r="GXZ10" s="97" t="s">
        <v>21</v>
      </c>
      <c r="GYA10" s="97" t="s">
        <v>21</v>
      </c>
      <c r="GYB10" s="97" t="s">
        <v>21</v>
      </c>
      <c r="GYC10" s="97" t="s">
        <v>21</v>
      </c>
      <c r="GYD10" s="97" t="s">
        <v>21</v>
      </c>
      <c r="GYE10" s="97" t="s">
        <v>21</v>
      </c>
      <c r="GYF10" s="97" t="s">
        <v>21</v>
      </c>
      <c r="GYG10" s="97" t="s">
        <v>21</v>
      </c>
      <c r="GYH10" s="97" t="s">
        <v>21</v>
      </c>
      <c r="GYI10" s="97" t="s">
        <v>21</v>
      </c>
      <c r="GYJ10" s="97" t="s">
        <v>21</v>
      </c>
      <c r="GYK10" s="97" t="s">
        <v>21</v>
      </c>
      <c r="GYL10" s="97" t="s">
        <v>21</v>
      </c>
      <c r="GYM10" s="97" t="s">
        <v>21</v>
      </c>
      <c r="GYN10" s="97" t="s">
        <v>21</v>
      </c>
      <c r="GYO10" s="97" t="s">
        <v>21</v>
      </c>
      <c r="GYP10" s="97" t="s">
        <v>21</v>
      </c>
      <c r="GYQ10" s="97" t="s">
        <v>21</v>
      </c>
      <c r="GYR10" s="97" t="s">
        <v>21</v>
      </c>
      <c r="GYS10" s="97" t="s">
        <v>21</v>
      </c>
      <c r="GYT10" s="97" t="s">
        <v>21</v>
      </c>
      <c r="GYU10" s="97" t="s">
        <v>21</v>
      </c>
      <c r="GYV10" s="97" t="s">
        <v>21</v>
      </c>
      <c r="GYW10" s="97" t="s">
        <v>21</v>
      </c>
      <c r="GYX10" s="97" t="s">
        <v>21</v>
      </c>
      <c r="GYY10" s="97" t="s">
        <v>21</v>
      </c>
      <c r="GYZ10" s="97" t="s">
        <v>21</v>
      </c>
      <c r="GZA10" s="97" t="s">
        <v>21</v>
      </c>
      <c r="GZB10" s="97" t="s">
        <v>21</v>
      </c>
      <c r="GZC10" s="97" t="s">
        <v>21</v>
      </c>
      <c r="GZD10" s="97" t="s">
        <v>21</v>
      </c>
      <c r="GZE10" s="97" t="s">
        <v>21</v>
      </c>
      <c r="GZF10" s="97" t="s">
        <v>21</v>
      </c>
      <c r="GZG10" s="97" t="s">
        <v>21</v>
      </c>
      <c r="GZH10" s="97" t="s">
        <v>21</v>
      </c>
      <c r="GZI10" s="97" t="s">
        <v>21</v>
      </c>
      <c r="GZJ10" s="97" t="s">
        <v>21</v>
      </c>
      <c r="GZK10" s="97" t="s">
        <v>21</v>
      </c>
      <c r="GZL10" s="97" t="s">
        <v>21</v>
      </c>
      <c r="GZM10" s="97" t="s">
        <v>21</v>
      </c>
      <c r="GZN10" s="97" t="s">
        <v>21</v>
      </c>
      <c r="GZO10" s="97" t="s">
        <v>21</v>
      </c>
      <c r="GZP10" s="97" t="s">
        <v>21</v>
      </c>
      <c r="GZQ10" s="97" t="s">
        <v>21</v>
      </c>
      <c r="GZR10" s="97" t="s">
        <v>21</v>
      </c>
      <c r="GZS10" s="97" t="s">
        <v>21</v>
      </c>
      <c r="GZT10" s="97" t="s">
        <v>21</v>
      </c>
      <c r="GZU10" s="97" t="s">
        <v>21</v>
      </c>
      <c r="GZV10" s="97" t="s">
        <v>21</v>
      </c>
      <c r="GZW10" s="97" t="s">
        <v>21</v>
      </c>
      <c r="GZX10" s="97" t="s">
        <v>21</v>
      </c>
      <c r="GZY10" s="97" t="s">
        <v>21</v>
      </c>
      <c r="GZZ10" s="97" t="s">
        <v>21</v>
      </c>
      <c r="HAA10" s="97" t="s">
        <v>21</v>
      </c>
      <c r="HAB10" s="97" t="s">
        <v>21</v>
      </c>
      <c r="HAC10" s="97" t="s">
        <v>21</v>
      </c>
      <c r="HAD10" s="97" t="s">
        <v>21</v>
      </c>
      <c r="HAE10" s="97" t="s">
        <v>21</v>
      </c>
      <c r="HAF10" s="97" t="s">
        <v>21</v>
      </c>
      <c r="HAG10" s="97" t="s">
        <v>21</v>
      </c>
      <c r="HAH10" s="97" t="s">
        <v>21</v>
      </c>
      <c r="HAI10" s="97" t="s">
        <v>21</v>
      </c>
      <c r="HAJ10" s="97" t="s">
        <v>21</v>
      </c>
      <c r="HAK10" s="97" t="s">
        <v>21</v>
      </c>
      <c r="HAL10" s="97" t="s">
        <v>21</v>
      </c>
      <c r="HAM10" s="97" t="s">
        <v>21</v>
      </c>
      <c r="HAN10" s="97" t="s">
        <v>21</v>
      </c>
      <c r="HAO10" s="97" t="s">
        <v>21</v>
      </c>
      <c r="HAP10" s="97" t="s">
        <v>21</v>
      </c>
      <c r="HAQ10" s="97" t="s">
        <v>21</v>
      </c>
      <c r="HAR10" s="97" t="s">
        <v>21</v>
      </c>
      <c r="HAS10" s="97" t="s">
        <v>21</v>
      </c>
      <c r="HAT10" s="97" t="s">
        <v>21</v>
      </c>
      <c r="HAU10" s="97" t="s">
        <v>21</v>
      </c>
      <c r="HAV10" s="97" t="s">
        <v>21</v>
      </c>
      <c r="HAW10" s="97" t="s">
        <v>21</v>
      </c>
      <c r="HAX10" s="97" t="s">
        <v>21</v>
      </c>
      <c r="HAY10" s="97" t="s">
        <v>21</v>
      </c>
      <c r="HAZ10" s="97" t="s">
        <v>21</v>
      </c>
      <c r="HBA10" s="97" t="s">
        <v>21</v>
      </c>
      <c r="HBB10" s="97" t="s">
        <v>21</v>
      </c>
      <c r="HBC10" s="97" t="s">
        <v>21</v>
      </c>
      <c r="HBD10" s="97" t="s">
        <v>21</v>
      </c>
      <c r="HBE10" s="97" t="s">
        <v>21</v>
      </c>
      <c r="HBF10" s="97" t="s">
        <v>21</v>
      </c>
      <c r="HBG10" s="97" t="s">
        <v>21</v>
      </c>
      <c r="HBH10" s="97" t="s">
        <v>21</v>
      </c>
      <c r="HBI10" s="97" t="s">
        <v>21</v>
      </c>
      <c r="HBJ10" s="97" t="s">
        <v>21</v>
      </c>
      <c r="HBK10" s="97" t="s">
        <v>21</v>
      </c>
      <c r="HBL10" s="97" t="s">
        <v>21</v>
      </c>
      <c r="HBM10" s="97" t="s">
        <v>21</v>
      </c>
      <c r="HBN10" s="97" t="s">
        <v>21</v>
      </c>
      <c r="HBO10" s="97" t="s">
        <v>21</v>
      </c>
      <c r="HBP10" s="97" t="s">
        <v>21</v>
      </c>
      <c r="HBQ10" s="97" t="s">
        <v>21</v>
      </c>
      <c r="HBR10" s="97" t="s">
        <v>21</v>
      </c>
      <c r="HBS10" s="97" t="s">
        <v>21</v>
      </c>
      <c r="HBT10" s="97" t="s">
        <v>21</v>
      </c>
      <c r="HBU10" s="97" t="s">
        <v>21</v>
      </c>
      <c r="HBV10" s="97" t="s">
        <v>21</v>
      </c>
      <c r="HBW10" s="97" t="s">
        <v>21</v>
      </c>
      <c r="HBX10" s="97" t="s">
        <v>21</v>
      </c>
      <c r="HBY10" s="97" t="s">
        <v>21</v>
      </c>
      <c r="HBZ10" s="97" t="s">
        <v>21</v>
      </c>
      <c r="HCA10" s="97" t="s">
        <v>21</v>
      </c>
      <c r="HCB10" s="97" t="s">
        <v>21</v>
      </c>
      <c r="HCC10" s="97" t="s">
        <v>21</v>
      </c>
      <c r="HCD10" s="97" t="s">
        <v>21</v>
      </c>
      <c r="HCE10" s="97" t="s">
        <v>21</v>
      </c>
      <c r="HCF10" s="97" t="s">
        <v>21</v>
      </c>
      <c r="HCG10" s="97" t="s">
        <v>21</v>
      </c>
      <c r="HCH10" s="97" t="s">
        <v>21</v>
      </c>
      <c r="HCI10" s="97" t="s">
        <v>21</v>
      </c>
      <c r="HCJ10" s="97" t="s">
        <v>21</v>
      </c>
      <c r="HCK10" s="97" t="s">
        <v>21</v>
      </c>
      <c r="HCL10" s="97" t="s">
        <v>21</v>
      </c>
      <c r="HCM10" s="97" t="s">
        <v>21</v>
      </c>
      <c r="HCN10" s="97" t="s">
        <v>21</v>
      </c>
      <c r="HCO10" s="97" t="s">
        <v>21</v>
      </c>
      <c r="HCP10" s="97" t="s">
        <v>21</v>
      </c>
      <c r="HCQ10" s="97" t="s">
        <v>21</v>
      </c>
      <c r="HCR10" s="97" t="s">
        <v>21</v>
      </c>
      <c r="HCS10" s="97" t="s">
        <v>21</v>
      </c>
      <c r="HCT10" s="97" t="s">
        <v>21</v>
      </c>
      <c r="HCU10" s="97" t="s">
        <v>21</v>
      </c>
      <c r="HCV10" s="97" t="s">
        <v>21</v>
      </c>
      <c r="HCW10" s="97" t="s">
        <v>21</v>
      </c>
      <c r="HCX10" s="97" t="s">
        <v>21</v>
      </c>
      <c r="HCY10" s="97" t="s">
        <v>21</v>
      </c>
      <c r="HCZ10" s="97" t="s">
        <v>21</v>
      </c>
      <c r="HDA10" s="97" t="s">
        <v>21</v>
      </c>
      <c r="HDB10" s="97" t="s">
        <v>21</v>
      </c>
      <c r="HDC10" s="97" t="s">
        <v>21</v>
      </c>
      <c r="HDD10" s="97" t="s">
        <v>21</v>
      </c>
      <c r="HDE10" s="97" t="s">
        <v>21</v>
      </c>
      <c r="HDF10" s="97" t="s">
        <v>21</v>
      </c>
      <c r="HDG10" s="97" t="s">
        <v>21</v>
      </c>
      <c r="HDH10" s="97" t="s">
        <v>21</v>
      </c>
      <c r="HDI10" s="97" t="s">
        <v>21</v>
      </c>
      <c r="HDJ10" s="97" t="s">
        <v>21</v>
      </c>
      <c r="HDK10" s="97" t="s">
        <v>21</v>
      </c>
      <c r="HDL10" s="97" t="s">
        <v>21</v>
      </c>
      <c r="HDM10" s="97" t="s">
        <v>21</v>
      </c>
      <c r="HDN10" s="97" t="s">
        <v>21</v>
      </c>
      <c r="HDO10" s="97" t="s">
        <v>21</v>
      </c>
      <c r="HDP10" s="97" t="s">
        <v>21</v>
      </c>
      <c r="HDQ10" s="97" t="s">
        <v>21</v>
      </c>
      <c r="HDR10" s="97" t="s">
        <v>21</v>
      </c>
      <c r="HDS10" s="97" t="s">
        <v>21</v>
      </c>
      <c r="HDT10" s="97" t="s">
        <v>21</v>
      </c>
      <c r="HDU10" s="97" t="s">
        <v>21</v>
      </c>
      <c r="HDV10" s="97" t="s">
        <v>21</v>
      </c>
      <c r="HDW10" s="97" t="s">
        <v>21</v>
      </c>
      <c r="HDX10" s="97" t="s">
        <v>21</v>
      </c>
      <c r="HDY10" s="97" t="s">
        <v>21</v>
      </c>
      <c r="HDZ10" s="97" t="s">
        <v>21</v>
      </c>
      <c r="HEA10" s="97" t="s">
        <v>21</v>
      </c>
      <c r="HEB10" s="97" t="s">
        <v>21</v>
      </c>
      <c r="HEC10" s="97" t="s">
        <v>21</v>
      </c>
      <c r="HED10" s="97" t="s">
        <v>21</v>
      </c>
      <c r="HEE10" s="97" t="s">
        <v>21</v>
      </c>
      <c r="HEF10" s="97" t="s">
        <v>21</v>
      </c>
      <c r="HEG10" s="97" t="s">
        <v>21</v>
      </c>
      <c r="HEH10" s="97" t="s">
        <v>21</v>
      </c>
      <c r="HEI10" s="97" t="s">
        <v>21</v>
      </c>
      <c r="HEJ10" s="97" t="s">
        <v>21</v>
      </c>
      <c r="HEK10" s="97" t="s">
        <v>21</v>
      </c>
      <c r="HEL10" s="97" t="s">
        <v>21</v>
      </c>
      <c r="HEM10" s="97" t="s">
        <v>21</v>
      </c>
      <c r="HEN10" s="97" t="s">
        <v>21</v>
      </c>
      <c r="HEO10" s="97" t="s">
        <v>21</v>
      </c>
      <c r="HEP10" s="97" t="s">
        <v>21</v>
      </c>
      <c r="HEQ10" s="97" t="s">
        <v>21</v>
      </c>
      <c r="HER10" s="97" t="s">
        <v>21</v>
      </c>
      <c r="HES10" s="97" t="s">
        <v>21</v>
      </c>
      <c r="HET10" s="97" t="s">
        <v>21</v>
      </c>
      <c r="HEU10" s="97" t="s">
        <v>21</v>
      </c>
      <c r="HEV10" s="97" t="s">
        <v>21</v>
      </c>
      <c r="HEW10" s="97" t="s">
        <v>21</v>
      </c>
      <c r="HEX10" s="97" t="s">
        <v>21</v>
      </c>
      <c r="HEY10" s="97" t="s">
        <v>21</v>
      </c>
      <c r="HEZ10" s="97" t="s">
        <v>21</v>
      </c>
      <c r="HFA10" s="97" t="s">
        <v>21</v>
      </c>
      <c r="HFB10" s="97" t="s">
        <v>21</v>
      </c>
      <c r="HFC10" s="97" t="s">
        <v>21</v>
      </c>
      <c r="HFD10" s="97" t="s">
        <v>21</v>
      </c>
      <c r="HFE10" s="97" t="s">
        <v>21</v>
      </c>
      <c r="HFF10" s="97" t="s">
        <v>21</v>
      </c>
      <c r="HFG10" s="97" t="s">
        <v>21</v>
      </c>
      <c r="HFH10" s="97" t="s">
        <v>21</v>
      </c>
      <c r="HFI10" s="97" t="s">
        <v>21</v>
      </c>
      <c r="HFJ10" s="97" t="s">
        <v>21</v>
      </c>
      <c r="HFK10" s="97" t="s">
        <v>21</v>
      </c>
      <c r="HFL10" s="97" t="s">
        <v>21</v>
      </c>
      <c r="HFM10" s="97" t="s">
        <v>21</v>
      </c>
      <c r="HFN10" s="97" t="s">
        <v>21</v>
      </c>
      <c r="HFO10" s="97" t="s">
        <v>21</v>
      </c>
      <c r="HFP10" s="97" t="s">
        <v>21</v>
      </c>
      <c r="HFQ10" s="97" t="s">
        <v>21</v>
      </c>
      <c r="HFR10" s="97" t="s">
        <v>21</v>
      </c>
      <c r="HFS10" s="97" t="s">
        <v>21</v>
      </c>
      <c r="HFT10" s="97" t="s">
        <v>21</v>
      </c>
      <c r="HFU10" s="97" t="s">
        <v>21</v>
      </c>
      <c r="HFV10" s="97" t="s">
        <v>21</v>
      </c>
      <c r="HFW10" s="97" t="s">
        <v>21</v>
      </c>
      <c r="HFX10" s="97" t="s">
        <v>21</v>
      </c>
      <c r="HFY10" s="97" t="s">
        <v>21</v>
      </c>
      <c r="HFZ10" s="97" t="s">
        <v>21</v>
      </c>
      <c r="HGA10" s="97" t="s">
        <v>21</v>
      </c>
      <c r="HGB10" s="97" t="s">
        <v>21</v>
      </c>
      <c r="HGC10" s="97" t="s">
        <v>21</v>
      </c>
      <c r="HGD10" s="97" t="s">
        <v>21</v>
      </c>
      <c r="HGE10" s="97" t="s">
        <v>21</v>
      </c>
      <c r="HGF10" s="97" t="s">
        <v>21</v>
      </c>
      <c r="HGG10" s="97" t="s">
        <v>21</v>
      </c>
      <c r="HGH10" s="97" t="s">
        <v>21</v>
      </c>
      <c r="HGI10" s="97" t="s">
        <v>21</v>
      </c>
      <c r="HGJ10" s="97" t="s">
        <v>21</v>
      </c>
      <c r="HGK10" s="97" t="s">
        <v>21</v>
      </c>
      <c r="HGL10" s="97" t="s">
        <v>21</v>
      </c>
      <c r="HGM10" s="97" t="s">
        <v>21</v>
      </c>
      <c r="HGN10" s="97" t="s">
        <v>21</v>
      </c>
      <c r="HGO10" s="97" t="s">
        <v>21</v>
      </c>
      <c r="HGP10" s="97" t="s">
        <v>21</v>
      </c>
      <c r="HGQ10" s="97" t="s">
        <v>21</v>
      </c>
      <c r="HGR10" s="97" t="s">
        <v>21</v>
      </c>
      <c r="HGS10" s="97" t="s">
        <v>21</v>
      </c>
      <c r="HGT10" s="97" t="s">
        <v>21</v>
      </c>
      <c r="HGU10" s="97" t="s">
        <v>21</v>
      </c>
      <c r="HGV10" s="97" t="s">
        <v>21</v>
      </c>
      <c r="HGW10" s="97" t="s">
        <v>21</v>
      </c>
      <c r="HGX10" s="97" t="s">
        <v>21</v>
      </c>
      <c r="HGY10" s="97" t="s">
        <v>21</v>
      </c>
      <c r="HGZ10" s="97" t="s">
        <v>21</v>
      </c>
      <c r="HHA10" s="97" t="s">
        <v>21</v>
      </c>
      <c r="HHB10" s="97" t="s">
        <v>21</v>
      </c>
      <c r="HHC10" s="97" t="s">
        <v>21</v>
      </c>
      <c r="HHD10" s="97" t="s">
        <v>21</v>
      </c>
      <c r="HHE10" s="97" t="s">
        <v>21</v>
      </c>
      <c r="HHF10" s="97" t="s">
        <v>21</v>
      </c>
      <c r="HHG10" s="97" t="s">
        <v>21</v>
      </c>
      <c r="HHH10" s="97" t="s">
        <v>21</v>
      </c>
      <c r="HHI10" s="97" t="s">
        <v>21</v>
      </c>
      <c r="HHJ10" s="97" t="s">
        <v>21</v>
      </c>
      <c r="HHK10" s="97" t="s">
        <v>21</v>
      </c>
      <c r="HHL10" s="97" t="s">
        <v>21</v>
      </c>
      <c r="HHM10" s="97" t="s">
        <v>21</v>
      </c>
      <c r="HHN10" s="97" t="s">
        <v>21</v>
      </c>
      <c r="HHO10" s="97" t="s">
        <v>21</v>
      </c>
      <c r="HHP10" s="97" t="s">
        <v>21</v>
      </c>
      <c r="HHQ10" s="97" t="s">
        <v>21</v>
      </c>
      <c r="HHR10" s="97" t="s">
        <v>21</v>
      </c>
      <c r="HHS10" s="97" t="s">
        <v>21</v>
      </c>
      <c r="HHT10" s="97" t="s">
        <v>21</v>
      </c>
      <c r="HHU10" s="97" t="s">
        <v>21</v>
      </c>
      <c r="HHV10" s="97" t="s">
        <v>21</v>
      </c>
      <c r="HHW10" s="97" t="s">
        <v>21</v>
      </c>
      <c r="HHX10" s="97" t="s">
        <v>21</v>
      </c>
      <c r="HHY10" s="97" t="s">
        <v>21</v>
      </c>
      <c r="HHZ10" s="97" t="s">
        <v>21</v>
      </c>
      <c r="HIA10" s="97" t="s">
        <v>21</v>
      </c>
      <c r="HIB10" s="97" t="s">
        <v>21</v>
      </c>
      <c r="HIC10" s="97" t="s">
        <v>21</v>
      </c>
      <c r="HID10" s="97" t="s">
        <v>21</v>
      </c>
      <c r="HIE10" s="97" t="s">
        <v>21</v>
      </c>
      <c r="HIF10" s="97" t="s">
        <v>21</v>
      </c>
      <c r="HIG10" s="97" t="s">
        <v>21</v>
      </c>
      <c r="HIH10" s="97" t="s">
        <v>21</v>
      </c>
      <c r="HII10" s="97" t="s">
        <v>21</v>
      </c>
      <c r="HIJ10" s="97" t="s">
        <v>21</v>
      </c>
      <c r="HIK10" s="97" t="s">
        <v>21</v>
      </c>
      <c r="HIL10" s="97" t="s">
        <v>21</v>
      </c>
      <c r="HIM10" s="97" t="s">
        <v>21</v>
      </c>
      <c r="HIN10" s="97" t="s">
        <v>21</v>
      </c>
      <c r="HIO10" s="97" t="s">
        <v>21</v>
      </c>
      <c r="HIP10" s="97" t="s">
        <v>21</v>
      </c>
      <c r="HIQ10" s="97" t="s">
        <v>21</v>
      </c>
      <c r="HIR10" s="97" t="s">
        <v>21</v>
      </c>
      <c r="HIS10" s="97" t="s">
        <v>21</v>
      </c>
      <c r="HIT10" s="97" t="s">
        <v>21</v>
      </c>
      <c r="HIU10" s="97" t="s">
        <v>21</v>
      </c>
      <c r="HIV10" s="97" t="s">
        <v>21</v>
      </c>
      <c r="HIW10" s="97" t="s">
        <v>21</v>
      </c>
      <c r="HIX10" s="97" t="s">
        <v>21</v>
      </c>
      <c r="HIY10" s="97" t="s">
        <v>21</v>
      </c>
      <c r="HIZ10" s="97" t="s">
        <v>21</v>
      </c>
      <c r="HJA10" s="97" t="s">
        <v>21</v>
      </c>
      <c r="HJB10" s="97" t="s">
        <v>21</v>
      </c>
      <c r="HJC10" s="97" t="s">
        <v>21</v>
      </c>
      <c r="HJD10" s="97" t="s">
        <v>21</v>
      </c>
      <c r="HJE10" s="97" t="s">
        <v>21</v>
      </c>
      <c r="HJF10" s="97" t="s">
        <v>21</v>
      </c>
      <c r="HJG10" s="97" t="s">
        <v>21</v>
      </c>
      <c r="HJH10" s="97" t="s">
        <v>21</v>
      </c>
      <c r="HJI10" s="97" t="s">
        <v>21</v>
      </c>
      <c r="HJJ10" s="97" t="s">
        <v>21</v>
      </c>
      <c r="HJK10" s="97" t="s">
        <v>21</v>
      </c>
      <c r="HJL10" s="97" t="s">
        <v>21</v>
      </c>
      <c r="HJM10" s="97" t="s">
        <v>21</v>
      </c>
      <c r="HJN10" s="97" t="s">
        <v>21</v>
      </c>
      <c r="HJO10" s="97" t="s">
        <v>21</v>
      </c>
      <c r="HJP10" s="97" t="s">
        <v>21</v>
      </c>
      <c r="HJQ10" s="97" t="s">
        <v>21</v>
      </c>
      <c r="HJR10" s="97" t="s">
        <v>21</v>
      </c>
      <c r="HJS10" s="97" t="s">
        <v>21</v>
      </c>
      <c r="HJT10" s="97" t="s">
        <v>21</v>
      </c>
      <c r="HJU10" s="97" t="s">
        <v>21</v>
      </c>
      <c r="HJV10" s="97" t="s">
        <v>21</v>
      </c>
      <c r="HJW10" s="97" t="s">
        <v>21</v>
      </c>
      <c r="HJX10" s="97" t="s">
        <v>21</v>
      </c>
      <c r="HJY10" s="97" t="s">
        <v>21</v>
      </c>
      <c r="HJZ10" s="97" t="s">
        <v>21</v>
      </c>
      <c r="HKA10" s="97" t="s">
        <v>21</v>
      </c>
      <c r="HKB10" s="97" t="s">
        <v>21</v>
      </c>
      <c r="HKC10" s="97" t="s">
        <v>21</v>
      </c>
      <c r="HKD10" s="97" t="s">
        <v>21</v>
      </c>
      <c r="HKE10" s="97" t="s">
        <v>21</v>
      </c>
      <c r="HKF10" s="97" t="s">
        <v>21</v>
      </c>
      <c r="HKG10" s="97" t="s">
        <v>21</v>
      </c>
      <c r="HKH10" s="97" t="s">
        <v>21</v>
      </c>
      <c r="HKI10" s="97" t="s">
        <v>21</v>
      </c>
      <c r="HKJ10" s="97" t="s">
        <v>21</v>
      </c>
      <c r="HKK10" s="97" t="s">
        <v>21</v>
      </c>
      <c r="HKL10" s="97" t="s">
        <v>21</v>
      </c>
      <c r="HKM10" s="97" t="s">
        <v>21</v>
      </c>
      <c r="HKN10" s="97" t="s">
        <v>21</v>
      </c>
      <c r="HKO10" s="97" t="s">
        <v>21</v>
      </c>
      <c r="HKP10" s="97" t="s">
        <v>21</v>
      </c>
      <c r="HKQ10" s="97" t="s">
        <v>21</v>
      </c>
      <c r="HKR10" s="97" t="s">
        <v>21</v>
      </c>
      <c r="HKS10" s="97" t="s">
        <v>21</v>
      </c>
      <c r="HKT10" s="97" t="s">
        <v>21</v>
      </c>
      <c r="HKU10" s="97" t="s">
        <v>21</v>
      </c>
      <c r="HKV10" s="97" t="s">
        <v>21</v>
      </c>
      <c r="HKW10" s="97" t="s">
        <v>21</v>
      </c>
      <c r="HKX10" s="97" t="s">
        <v>21</v>
      </c>
      <c r="HKY10" s="97" t="s">
        <v>21</v>
      </c>
      <c r="HKZ10" s="97" t="s">
        <v>21</v>
      </c>
      <c r="HLA10" s="97" t="s">
        <v>21</v>
      </c>
      <c r="HLB10" s="97" t="s">
        <v>21</v>
      </c>
      <c r="HLC10" s="97" t="s">
        <v>21</v>
      </c>
      <c r="HLD10" s="97" t="s">
        <v>21</v>
      </c>
      <c r="HLE10" s="97" t="s">
        <v>21</v>
      </c>
      <c r="HLF10" s="97" t="s">
        <v>21</v>
      </c>
      <c r="HLG10" s="97" t="s">
        <v>21</v>
      </c>
      <c r="HLH10" s="97" t="s">
        <v>21</v>
      </c>
      <c r="HLI10" s="97" t="s">
        <v>21</v>
      </c>
      <c r="HLJ10" s="97" t="s">
        <v>21</v>
      </c>
      <c r="HLK10" s="97" t="s">
        <v>21</v>
      </c>
      <c r="HLL10" s="97" t="s">
        <v>21</v>
      </c>
      <c r="HLM10" s="97" t="s">
        <v>21</v>
      </c>
      <c r="HLN10" s="97" t="s">
        <v>21</v>
      </c>
      <c r="HLO10" s="97" t="s">
        <v>21</v>
      </c>
      <c r="HLP10" s="97" t="s">
        <v>21</v>
      </c>
      <c r="HLQ10" s="97" t="s">
        <v>21</v>
      </c>
      <c r="HLR10" s="97" t="s">
        <v>21</v>
      </c>
      <c r="HLS10" s="97" t="s">
        <v>21</v>
      </c>
      <c r="HLT10" s="97" t="s">
        <v>21</v>
      </c>
      <c r="HLU10" s="97" t="s">
        <v>21</v>
      </c>
      <c r="HLV10" s="97" t="s">
        <v>21</v>
      </c>
      <c r="HLW10" s="97" t="s">
        <v>21</v>
      </c>
      <c r="HLX10" s="97" t="s">
        <v>21</v>
      </c>
      <c r="HLY10" s="97" t="s">
        <v>21</v>
      </c>
      <c r="HLZ10" s="97" t="s">
        <v>21</v>
      </c>
      <c r="HMA10" s="97" t="s">
        <v>21</v>
      </c>
      <c r="HMB10" s="97" t="s">
        <v>21</v>
      </c>
      <c r="HMC10" s="97" t="s">
        <v>21</v>
      </c>
      <c r="HMD10" s="97" t="s">
        <v>21</v>
      </c>
      <c r="HME10" s="97" t="s">
        <v>21</v>
      </c>
      <c r="HMF10" s="97" t="s">
        <v>21</v>
      </c>
      <c r="HMG10" s="97" t="s">
        <v>21</v>
      </c>
      <c r="HMH10" s="97" t="s">
        <v>21</v>
      </c>
      <c r="HMI10" s="97" t="s">
        <v>21</v>
      </c>
      <c r="HMJ10" s="97" t="s">
        <v>21</v>
      </c>
      <c r="HMK10" s="97" t="s">
        <v>21</v>
      </c>
      <c r="HML10" s="97" t="s">
        <v>21</v>
      </c>
      <c r="HMM10" s="97" t="s">
        <v>21</v>
      </c>
      <c r="HMN10" s="97" t="s">
        <v>21</v>
      </c>
      <c r="HMO10" s="97" t="s">
        <v>21</v>
      </c>
      <c r="HMP10" s="97" t="s">
        <v>21</v>
      </c>
      <c r="HMQ10" s="97" t="s">
        <v>21</v>
      </c>
      <c r="HMR10" s="97" t="s">
        <v>21</v>
      </c>
      <c r="HMS10" s="97" t="s">
        <v>21</v>
      </c>
      <c r="HMT10" s="97" t="s">
        <v>21</v>
      </c>
      <c r="HMU10" s="97" t="s">
        <v>21</v>
      </c>
      <c r="HMV10" s="97" t="s">
        <v>21</v>
      </c>
      <c r="HMW10" s="97" t="s">
        <v>21</v>
      </c>
      <c r="HMX10" s="97" t="s">
        <v>21</v>
      </c>
      <c r="HMY10" s="97" t="s">
        <v>21</v>
      </c>
      <c r="HMZ10" s="97" t="s">
        <v>21</v>
      </c>
      <c r="HNA10" s="97" t="s">
        <v>21</v>
      </c>
      <c r="HNB10" s="97" t="s">
        <v>21</v>
      </c>
      <c r="HNC10" s="97" t="s">
        <v>21</v>
      </c>
      <c r="HND10" s="97" t="s">
        <v>21</v>
      </c>
      <c r="HNE10" s="97" t="s">
        <v>21</v>
      </c>
      <c r="HNF10" s="97" t="s">
        <v>21</v>
      </c>
      <c r="HNG10" s="97" t="s">
        <v>21</v>
      </c>
      <c r="HNH10" s="97" t="s">
        <v>21</v>
      </c>
      <c r="HNI10" s="97" t="s">
        <v>21</v>
      </c>
      <c r="HNJ10" s="97" t="s">
        <v>21</v>
      </c>
      <c r="HNK10" s="97" t="s">
        <v>21</v>
      </c>
      <c r="HNL10" s="97" t="s">
        <v>21</v>
      </c>
      <c r="HNM10" s="97" t="s">
        <v>21</v>
      </c>
      <c r="HNN10" s="97" t="s">
        <v>21</v>
      </c>
      <c r="HNO10" s="97" t="s">
        <v>21</v>
      </c>
      <c r="HNP10" s="97" t="s">
        <v>21</v>
      </c>
      <c r="HNQ10" s="97" t="s">
        <v>21</v>
      </c>
      <c r="HNR10" s="97" t="s">
        <v>21</v>
      </c>
      <c r="HNS10" s="97" t="s">
        <v>21</v>
      </c>
      <c r="HNT10" s="97" t="s">
        <v>21</v>
      </c>
      <c r="HNU10" s="97" t="s">
        <v>21</v>
      </c>
      <c r="HNV10" s="97" t="s">
        <v>21</v>
      </c>
      <c r="HNW10" s="97" t="s">
        <v>21</v>
      </c>
      <c r="HNX10" s="97" t="s">
        <v>21</v>
      </c>
      <c r="HNY10" s="97" t="s">
        <v>21</v>
      </c>
      <c r="HNZ10" s="97" t="s">
        <v>21</v>
      </c>
      <c r="HOA10" s="97" t="s">
        <v>21</v>
      </c>
      <c r="HOB10" s="97" t="s">
        <v>21</v>
      </c>
      <c r="HOC10" s="97" t="s">
        <v>21</v>
      </c>
      <c r="HOD10" s="97" t="s">
        <v>21</v>
      </c>
      <c r="HOE10" s="97" t="s">
        <v>21</v>
      </c>
      <c r="HOF10" s="97" t="s">
        <v>21</v>
      </c>
      <c r="HOG10" s="97" t="s">
        <v>21</v>
      </c>
      <c r="HOH10" s="97" t="s">
        <v>21</v>
      </c>
      <c r="HOI10" s="97" t="s">
        <v>21</v>
      </c>
      <c r="HOJ10" s="97" t="s">
        <v>21</v>
      </c>
      <c r="HOK10" s="97" t="s">
        <v>21</v>
      </c>
      <c r="HOL10" s="97" t="s">
        <v>21</v>
      </c>
      <c r="HOM10" s="97" t="s">
        <v>21</v>
      </c>
      <c r="HON10" s="97" t="s">
        <v>21</v>
      </c>
      <c r="HOO10" s="97" t="s">
        <v>21</v>
      </c>
      <c r="HOP10" s="97" t="s">
        <v>21</v>
      </c>
      <c r="HOQ10" s="97" t="s">
        <v>21</v>
      </c>
      <c r="HOR10" s="97" t="s">
        <v>21</v>
      </c>
      <c r="HOS10" s="97" t="s">
        <v>21</v>
      </c>
      <c r="HOT10" s="97" t="s">
        <v>21</v>
      </c>
      <c r="HOU10" s="97" t="s">
        <v>21</v>
      </c>
      <c r="HOV10" s="97" t="s">
        <v>21</v>
      </c>
      <c r="HOW10" s="97" t="s">
        <v>21</v>
      </c>
      <c r="HOX10" s="97" t="s">
        <v>21</v>
      </c>
      <c r="HOY10" s="97" t="s">
        <v>21</v>
      </c>
      <c r="HOZ10" s="97" t="s">
        <v>21</v>
      </c>
      <c r="HPA10" s="97" t="s">
        <v>21</v>
      </c>
      <c r="HPB10" s="97" t="s">
        <v>21</v>
      </c>
      <c r="HPC10" s="97" t="s">
        <v>21</v>
      </c>
      <c r="HPD10" s="97" t="s">
        <v>21</v>
      </c>
      <c r="HPE10" s="97" t="s">
        <v>21</v>
      </c>
      <c r="HPF10" s="97" t="s">
        <v>21</v>
      </c>
      <c r="HPG10" s="97" t="s">
        <v>21</v>
      </c>
      <c r="HPH10" s="97" t="s">
        <v>21</v>
      </c>
      <c r="HPI10" s="97" t="s">
        <v>21</v>
      </c>
      <c r="HPJ10" s="97" t="s">
        <v>21</v>
      </c>
      <c r="HPK10" s="97" t="s">
        <v>21</v>
      </c>
      <c r="HPL10" s="97" t="s">
        <v>21</v>
      </c>
      <c r="HPM10" s="97" t="s">
        <v>21</v>
      </c>
      <c r="HPN10" s="97" t="s">
        <v>21</v>
      </c>
      <c r="HPO10" s="97" t="s">
        <v>21</v>
      </c>
      <c r="HPP10" s="97" t="s">
        <v>21</v>
      </c>
      <c r="HPQ10" s="97" t="s">
        <v>21</v>
      </c>
      <c r="HPR10" s="97" t="s">
        <v>21</v>
      </c>
      <c r="HPS10" s="97" t="s">
        <v>21</v>
      </c>
      <c r="HPT10" s="97" t="s">
        <v>21</v>
      </c>
      <c r="HPU10" s="97" t="s">
        <v>21</v>
      </c>
      <c r="HPV10" s="97" t="s">
        <v>21</v>
      </c>
      <c r="HPW10" s="97" t="s">
        <v>21</v>
      </c>
      <c r="HPX10" s="97" t="s">
        <v>21</v>
      </c>
      <c r="HPY10" s="97" t="s">
        <v>21</v>
      </c>
      <c r="HPZ10" s="97" t="s">
        <v>21</v>
      </c>
      <c r="HQA10" s="97" t="s">
        <v>21</v>
      </c>
      <c r="HQB10" s="97" t="s">
        <v>21</v>
      </c>
      <c r="HQC10" s="97" t="s">
        <v>21</v>
      </c>
      <c r="HQD10" s="97" t="s">
        <v>21</v>
      </c>
      <c r="HQE10" s="97" t="s">
        <v>21</v>
      </c>
      <c r="HQF10" s="97" t="s">
        <v>21</v>
      </c>
      <c r="HQG10" s="97" t="s">
        <v>21</v>
      </c>
      <c r="HQH10" s="97" t="s">
        <v>21</v>
      </c>
      <c r="HQI10" s="97" t="s">
        <v>21</v>
      </c>
      <c r="HQJ10" s="97" t="s">
        <v>21</v>
      </c>
      <c r="HQK10" s="97" t="s">
        <v>21</v>
      </c>
      <c r="HQL10" s="97" t="s">
        <v>21</v>
      </c>
      <c r="HQM10" s="97" t="s">
        <v>21</v>
      </c>
      <c r="HQN10" s="97" t="s">
        <v>21</v>
      </c>
      <c r="HQO10" s="97" t="s">
        <v>21</v>
      </c>
      <c r="HQP10" s="97" t="s">
        <v>21</v>
      </c>
      <c r="HQQ10" s="97" t="s">
        <v>21</v>
      </c>
      <c r="HQR10" s="97" t="s">
        <v>21</v>
      </c>
      <c r="HQS10" s="97" t="s">
        <v>21</v>
      </c>
      <c r="HQT10" s="97" t="s">
        <v>21</v>
      </c>
      <c r="HQU10" s="97" t="s">
        <v>21</v>
      </c>
      <c r="HQV10" s="97" t="s">
        <v>21</v>
      </c>
      <c r="HQW10" s="97" t="s">
        <v>21</v>
      </c>
      <c r="HQX10" s="97" t="s">
        <v>21</v>
      </c>
      <c r="HQY10" s="97" t="s">
        <v>21</v>
      </c>
      <c r="HQZ10" s="97" t="s">
        <v>21</v>
      </c>
      <c r="HRA10" s="97" t="s">
        <v>21</v>
      </c>
      <c r="HRB10" s="97" t="s">
        <v>21</v>
      </c>
      <c r="HRC10" s="97" t="s">
        <v>21</v>
      </c>
      <c r="HRD10" s="97" t="s">
        <v>21</v>
      </c>
      <c r="HRE10" s="97" t="s">
        <v>21</v>
      </c>
      <c r="HRF10" s="97" t="s">
        <v>21</v>
      </c>
      <c r="HRG10" s="97" t="s">
        <v>21</v>
      </c>
      <c r="HRH10" s="97" t="s">
        <v>21</v>
      </c>
      <c r="HRI10" s="97" t="s">
        <v>21</v>
      </c>
      <c r="HRJ10" s="97" t="s">
        <v>21</v>
      </c>
      <c r="HRK10" s="97" t="s">
        <v>21</v>
      </c>
      <c r="HRL10" s="97" t="s">
        <v>21</v>
      </c>
      <c r="HRM10" s="97" t="s">
        <v>21</v>
      </c>
      <c r="HRN10" s="97" t="s">
        <v>21</v>
      </c>
      <c r="HRO10" s="97" t="s">
        <v>21</v>
      </c>
      <c r="HRP10" s="97" t="s">
        <v>21</v>
      </c>
      <c r="HRQ10" s="97" t="s">
        <v>21</v>
      </c>
      <c r="HRR10" s="97" t="s">
        <v>21</v>
      </c>
      <c r="HRS10" s="97" t="s">
        <v>21</v>
      </c>
      <c r="HRT10" s="97" t="s">
        <v>21</v>
      </c>
      <c r="HRU10" s="97" t="s">
        <v>21</v>
      </c>
      <c r="HRV10" s="97" t="s">
        <v>21</v>
      </c>
      <c r="HRW10" s="97" t="s">
        <v>21</v>
      </c>
      <c r="HRX10" s="97" t="s">
        <v>21</v>
      </c>
      <c r="HRY10" s="97" t="s">
        <v>21</v>
      </c>
      <c r="HRZ10" s="97" t="s">
        <v>21</v>
      </c>
      <c r="HSA10" s="97" t="s">
        <v>21</v>
      </c>
      <c r="HSB10" s="97" t="s">
        <v>21</v>
      </c>
      <c r="HSC10" s="97" t="s">
        <v>21</v>
      </c>
      <c r="HSD10" s="97" t="s">
        <v>21</v>
      </c>
      <c r="HSE10" s="97" t="s">
        <v>21</v>
      </c>
      <c r="HSF10" s="97" t="s">
        <v>21</v>
      </c>
      <c r="HSG10" s="97" t="s">
        <v>21</v>
      </c>
      <c r="HSH10" s="97" t="s">
        <v>21</v>
      </c>
      <c r="HSI10" s="97" t="s">
        <v>21</v>
      </c>
      <c r="HSJ10" s="97" t="s">
        <v>21</v>
      </c>
      <c r="HSK10" s="97" t="s">
        <v>21</v>
      </c>
      <c r="HSL10" s="97" t="s">
        <v>21</v>
      </c>
      <c r="HSM10" s="97" t="s">
        <v>21</v>
      </c>
      <c r="HSN10" s="97" t="s">
        <v>21</v>
      </c>
      <c r="HSO10" s="97" t="s">
        <v>21</v>
      </c>
      <c r="HSP10" s="97" t="s">
        <v>21</v>
      </c>
      <c r="HSQ10" s="97" t="s">
        <v>21</v>
      </c>
      <c r="HSR10" s="97" t="s">
        <v>21</v>
      </c>
      <c r="HSS10" s="97" t="s">
        <v>21</v>
      </c>
      <c r="HST10" s="97" t="s">
        <v>21</v>
      </c>
      <c r="HSU10" s="97" t="s">
        <v>21</v>
      </c>
      <c r="HSV10" s="97" t="s">
        <v>21</v>
      </c>
      <c r="HSW10" s="97" t="s">
        <v>21</v>
      </c>
      <c r="HSX10" s="97" t="s">
        <v>21</v>
      </c>
      <c r="HSY10" s="97" t="s">
        <v>21</v>
      </c>
      <c r="HSZ10" s="97" t="s">
        <v>21</v>
      </c>
      <c r="HTA10" s="97" t="s">
        <v>21</v>
      </c>
      <c r="HTB10" s="97" t="s">
        <v>21</v>
      </c>
      <c r="HTC10" s="97" t="s">
        <v>21</v>
      </c>
      <c r="HTD10" s="97" t="s">
        <v>21</v>
      </c>
      <c r="HTE10" s="97" t="s">
        <v>21</v>
      </c>
      <c r="HTF10" s="97" t="s">
        <v>21</v>
      </c>
      <c r="HTG10" s="97" t="s">
        <v>21</v>
      </c>
      <c r="HTH10" s="97" t="s">
        <v>21</v>
      </c>
      <c r="HTI10" s="97" t="s">
        <v>21</v>
      </c>
      <c r="HTJ10" s="97" t="s">
        <v>21</v>
      </c>
      <c r="HTK10" s="97" t="s">
        <v>21</v>
      </c>
      <c r="HTL10" s="97" t="s">
        <v>21</v>
      </c>
      <c r="HTM10" s="97" t="s">
        <v>21</v>
      </c>
      <c r="HTN10" s="97" t="s">
        <v>21</v>
      </c>
      <c r="HTO10" s="97" t="s">
        <v>21</v>
      </c>
      <c r="HTP10" s="97" t="s">
        <v>21</v>
      </c>
      <c r="HTQ10" s="97" t="s">
        <v>21</v>
      </c>
      <c r="HTR10" s="97" t="s">
        <v>21</v>
      </c>
      <c r="HTS10" s="97" t="s">
        <v>21</v>
      </c>
      <c r="HTT10" s="97" t="s">
        <v>21</v>
      </c>
      <c r="HTU10" s="97" t="s">
        <v>21</v>
      </c>
      <c r="HTV10" s="97" t="s">
        <v>21</v>
      </c>
      <c r="HTW10" s="97" t="s">
        <v>21</v>
      </c>
      <c r="HTX10" s="97" t="s">
        <v>21</v>
      </c>
      <c r="HTY10" s="97" t="s">
        <v>21</v>
      </c>
      <c r="HTZ10" s="97" t="s">
        <v>21</v>
      </c>
      <c r="HUA10" s="97" t="s">
        <v>21</v>
      </c>
      <c r="HUB10" s="97" t="s">
        <v>21</v>
      </c>
      <c r="HUC10" s="97" t="s">
        <v>21</v>
      </c>
      <c r="HUD10" s="97" t="s">
        <v>21</v>
      </c>
      <c r="HUE10" s="97" t="s">
        <v>21</v>
      </c>
      <c r="HUF10" s="97" t="s">
        <v>21</v>
      </c>
      <c r="HUG10" s="97" t="s">
        <v>21</v>
      </c>
      <c r="HUH10" s="97" t="s">
        <v>21</v>
      </c>
      <c r="HUI10" s="97" t="s">
        <v>21</v>
      </c>
      <c r="HUJ10" s="97" t="s">
        <v>21</v>
      </c>
      <c r="HUK10" s="97" t="s">
        <v>21</v>
      </c>
      <c r="HUL10" s="97" t="s">
        <v>21</v>
      </c>
      <c r="HUM10" s="97" t="s">
        <v>21</v>
      </c>
      <c r="HUN10" s="97" t="s">
        <v>21</v>
      </c>
      <c r="HUO10" s="97" t="s">
        <v>21</v>
      </c>
      <c r="HUP10" s="97" t="s">
        <v>21</v>
      </c>
      <c r="HUQ10" s="97" t="s">
        <v>21</v>
      </c>
      <c r="HUR10" s="97" t="s">
        <v>21</v>
      </c>
      <c r="HUS10" s="97" t="s">
        <v>21</v>
      </c>
      <c r="HUT10" s="97" t="s">
        <v>21</v>
      </c>
      <c r="HUU10" s="97" t="s">
        <v>21</v>
      </c>
      <c r="HUV10" s="97" t="s">
        <v>21</v>
      </c>
      <c r="HUW10" s="97" t="s">
        <v>21</v>
      </c>
      <c r="HUX10" s="97" t="s">
        <v>21</v>
      </c>
      <c r="HUY10" s="97" t="s">
        <v>21</v>
      </c>
      <c r="HUZ10" s="97" t="s">
        <v>21</v>
      </c>
      <c r="HVA10" s="97" t="s">
        <v>21</v>
      </c>
      <c r="HVB10" s="97" t="s">
        <v>21</v>
      </c>
      <c r="HVC10" s="97" t="s">
        <v>21</v>
      </c>
      <c r="HVD10" s="97" t="s">
        <v>21</v>
      </c>
      <c r="HVE10" s="97" t="s">
        <v>21</v>
      </c>
      <c r="HVF10" s="97" t="s">
        <v>21</v>
      </c>
      <c r="HVG10" s="97" t="s">
        <v>21</v>
      </c>
      <c r="HVH10" s="97" t="s">
        <v>21</v>
      </c>
      <c r="HVI10" s="97" t="s">
        <v>21</v>
      </c>
      <c r="HVJ10" s="97" t="s">
        <v>21</v>
      </c>
      <c r="HVK10" s="97" t="s">
        <v>21</v>
      </c>
      <c r="HVL10" s="97" t="s">
        <v>21</v>
      </c>
      <c r="HVM10" s="97" t="s">
        <v>21</v>
      </c>
      <c r="HVN10" s="97" t="s">
        <v>21</v>
      </c>
      <c r="HVO10" s="97" t="s">
        <v>21</v>
      </c>
      <c r="HVP10" s="97" t="s">
        <v>21</v>
      </c>
      <c r="HVQ10" s="97" t="s">
        <v>21</v>
      </c>
      <c r="HVR10" s="97" t="s">
        <v>21</v>
      </c>
      <c r="HVS10" s="97" t="s">
        <v>21</v>
      </c>
      <c r="HVT10" s="97" t="s">
        <v>21</v>
      </c>
      <c r="HVU10" s="97" t="s">
        <v>21</v>
      </c>
      <c r="HVV10" s="97" t="s">
        <v>21</v>
      </c>
      <c r="HVW10" s="97" t="s">
        <v>21</v>
      </c>
      <c r="HVX10" s="97" t="s">
        <v>21</v>
      </c>
      <c r="HVY10" s="97" t="s">
        <v>21</v>
      </c>
      <c r="HVZ10" s="97" t="s">
        <v>21</v>
      </c>
      <c r="HWA10" s="97" t="s">
        <v>21</v>
      </c>
      <c r="HWB10" s="97" t="s">
        <v>21</v>
      </c>
      <c r="HWC10" s="97" t="s">
        <v>21</v>
      </c>
      <c r="HWD10" s="97" t="s">
        <v>21</v>
      </c>
      <c r="HWE10" s="97" t="s">
        <v>21</v>
      </c>
      <c r="HWF10" s="97" t="s">
        <v>21</v>
      </c>
      <c r="HWG10" s="97" t="s">
        <v>21</v>
      </c>
      <c r="HWH10" s="97" t="s">
        <v>21</v>
      </c>
      <c r="HWI10" s="97" t="s">
        <v>21</v>
      </c>
      <c r="HWJ10" s="97" t="s">
        <v>21</v>
      </c>
      <c r="HWK10" s="97" t="s">
        <v>21</v>
      </c>
      <c r="HWL10" s="97" t="s">
        <v>21</v>
      </c>
      <c r="HWM10" s="97" t="s">
        <v>21</v>
      </c>
      <c r="HWN10" s="97" t="s">
        <v>21</v>
      </c>
      <c r="HWO10" s="97" t="s">
        <v>21</v>
      </c>
      <c r="HWP10" s="97" t="s">
        <v>21</v>
      </c>
      <c r="HWQ10" s="97" t="s">
        <v>21</v>
      </c>
      <c r="HWR10" s="97" t="s">
        <v>21</v>
      </c>
      <c r="HWS10" s="97" t="s">
        <v>21</v>
      </c>
      <c r="HWT10" s="97" t="s">
        <v>21</v>
      </c>
      <c r="HWU10" s="97" t="s">
        <v>21</v>
      </c>
      <c r="HWV10" s="97" t="s">
        <v>21</v>
      </c>
      <c r="HWW10" s="97" t="s">
        <v>21</v>
      </c>
      <c r="HWX10" s="97" t="s">
        <v>21</v>
      </c>
      <c r="HWY10" s="97" t="s">
        <v>21</v>
      </c>
      <c r="HWZ10" s="97" t="s">
        <v>21</v>
      </c>
      <c r="HXA10" s="97" t="s">
        <v>21</v>
      </c>
      <c r="HXB10" s="97" t="s">
        <v>21</v>
      </c>
      <c r="HXC10" s="97" t="s">
        <v>21</v>
      </c>
      <c r="HXD10" s="97" t="s">
        <v>21</v>
      </c>
      <c r="HXE10" s="97" t="s">
        <v>21</v>
      </c>
      <c r="HXF10" s="97" t="s">
        <v>21</v>
      </c>
      <c r="HXG10" s="97" t="s">
        <v>21</v>
      </c>
      <c r="HXH10" s="97" t="s">
        <v>21</v>
      </c>
      <c r="HXI10" s="97" t="s">
        <v>21</v>
      </c>
      <c r="HXJ10" s="97" t="s">
        <v>21</v>
      </c>
      <c r="HXK10" s="97" t="s">
        <v>21</v>
      </c>
      <c r="HXL10" s="97" t="s">
        <v>21</v>
      </c>
      <c r="HXM10" s="97" t="s">
        <v>21</v>
      </c>
      <c r="HXN10" s="97" t="s">
        <v>21</v>
      </c>
      <c r="HXO10" s="97" t="s">
        <v>21</v>
      </c>
      <c r="HXP10" s="97" t="s">
        <v>21</v>
      </c>
      <c r="HXQ10" s="97" t="s">
        <v>21</v>
      </c>
      <c r="HXR10" s="97" t="s">
        <v>21</v>
      </c>
      <c r="HXS10" s="97" t="s">
        <v>21</v>
      </c>
      <c r="HXT10" s="97" t="s">
        <v>21</v>
      </c>
      <c r="HXU10" s="97" t="s">
        <v>21</v>
      </c>
      <c r="HXV10" s="97" t="s">
        <v>21</v>
      </c>
      <c r="HXW10" s="97" t="s">
        <v>21</v>
      </c>
      <c r="HXX10" s="97" t="s">
        <v>21</v>
      </c>
      <c r="HXY10" s="97" t="s">
        <v>21</v>
      </c>
      <c r="HXZ10" s="97" t="s">
        <v>21</v>
      </c>
      <c r="HYA10" s="97" t="s">
        <v>21</v>
      </c>
      <c r="HYB10" s="97" t="s">
        <v>21</v>
      </c>
      <c r="HYC10" s="97" t="s">
        <v>21</v>
      </c>
      <c r="HYD10" s="97" t="s">
        <v>21</v>
      </c>
      <c r="HYE10" s="97" t="s">
        <v>21</v>
      </c>
      <c r="HYF10" s="97" t="s">
        <v>21</v>
      </c>
      <c r="HYG10" s="97" t="s">
        <v>21</v>
      </c>
      <c r="HYH10" s="97" t="s">
        <v>21</v>
      </c>
      <c r="HYI10" s="97" t="s">
        <v>21</v>
      </c>
      <c r="HYJ10" s="97" t="s">
        <v>21</v>
      </c>
      <c r="HYK10" s="97" t="s">
        <v>21</v>
      </c>
      <c r="HYL10" s="97" t="s">
        <v>21</v>
      </c>
      <c r="HYM10" s="97" t="s">
        <v>21</v>
      </c>
      <c r="HYN10" s="97" t="s">
        <v>21</v>
      </c>
      <c r="HYO10" s="97" t="s">
        <v>21</v>
      </c>
      <c r="HYP10" s="97" t="s">
        <v>21</v>
      </c>
      <c r="HYQ10" s="97" t="s">
        <v>21</v>
      </c>
      <c r="HYR10" s="97" t="s">
        <v>21</v>
      </c>
      <c r="HYS10" s="97" t="s">
        <v>21</v>
      </c>
      <c r="HYT10" s="97" t="s">
        <v>21</v>
      </c>
      <c r="HYU10" s="97" t="s">
        <v>21</v>
      </c>
      <c r="HYV10" s="97" t="s">
        <v>21</v>
      </c>
      <c r="HYW10" s="97" t="s">
        <v>21</v>
      </c>
      <c r="HYX10" s="97" t="s">
        <v>21</v>
      </c>
      <c r="HYY10" s="97" t="s">
        <v>21</v>
      </c>
      <c r="HYZ10" s="97" t="s">
        <v>21</v>
      </c>
      <c r="HZA10" s="97" t="s">
        <v>21</v>
      </c>
      <c r="HZB10" s="97" t="s">
        <v>21</v>
      </c>
      <c r="HZC10" s="97" t="s">
        <v>21</v>
      </c>
      <c r="HZD10" s="97" t="s">
        <v>21</v>
      </c>
      <c r="HZE10" s="97" t="s">
        <v>21</v>
      </c>
      <c r="HZF10" s="97" t="s">
        <v>21</v>
      </c>
      <c r="HZG10" s="97" t="s">
        <v>21</v>
      </c>
      <c r="HZH10" s="97" t="s">
        <v>21</v>
      </c>
      <c r="HZI10" s="97" t="s">
        <v>21</v>
      </c>
      <c r="HZJ10" s="97" t="s">
        <v>21</v>
      </c>
      <c r="HZK10" s="97" t="s">
        <v>21</v>
      </c>
      <c r="HZL10" s="97" t="s">
        <v>21</v>
      </c>
      <c r="HZM10" s="97" t="s">
        <v>21</v>
      </c>
      <c r="HZN10" s="97" t="s">
        <v>21</v>
      </c>
      <c r="HZO10" s="97" t="s">
        <v>21</v>
      </c>
      <c r="HZP10" s="97" t="s">
        <v>21</v>
      </c>
      <c r="HZQ10" s="97" t="s">
        <v>21</v>
      </c>
      <c r="HZR10" s="97" t="s">
        <v>21</v>
      </c>
      <c r="HZS10" s="97" t="s">
        <v>21</v>
      </c>
      <c r="HZT10" s="97" t="s">
        <v>21</v>
      </c>
      <c r="HZU10" s="97" t="s">
        <v>21</v>
      </c>
      <c r="HZV10" s="97" t="s">
        <v>21</v>
      </c>
      <c r="HZW10" s="97" t="s">
        <v>21</v>
      </c>
      <c r="HZX10" s="97" t="s">
        <v>21</v>
      </c>
      <c r="HZY10" s="97" t="s">
        <v>21</v>
      </c>
      <c r="HZZ10" s="97" t="s">
        <v>21</v>
      </c>
      <c r="IAA10" s="97" t="s">
        <v>21</v>
      </c>
      <c r="IAB10" s="97" t="s">
        <v>21</v>
      </c>
      <c r="IAC10" s="97" t="s">
        <v>21</v>
      </c>
      <c r="IAD10" s="97" t="s">
        <v>21</v>
      </c>
      <c r="IAE10" s="97" t="s">
        <v>21</v>
      </c>
      <c r="IAF10" s="97" t="s">
        <v>21</v>
      </c>
      <c r="IAG10" s="97" t="s">
        <v>21</v>
      </c>
      <c r="IAH10" s="97" t="s">
        <v>21</v>
      </c>
      <c r="IAI10" s="97" t="s">
        <v>21</v>
      </c>
      <c r="IAJ10" s="97" t="s">
        <v>21</v>
      </c>
      <c r="IAK10" s="97" t="s">
        <v>21</v>
      </c>
      <c r="IAL10" s="97" t="s">
        <v>21</v>
      </c>
      <c r="IAM10" s="97" t="s">
        <v>21</v>
      </c>
      <c r="IAN10" s="97" t="s">
        <v>21</v>
      </c>
      <c r="IAO10" s="97" t="s">
        <v>21</v>
      </c>
      <c r="IAP10" s="97" t="s">
        <v>21</v>
      </c>
      <c r="IAQ10" s="97" t="s">
        <v>21</v>
      </c>
      <c r="IAR10" s="97" t="s">
        <v>21</v>
      </c>
      <c r="IAS10" s="97" t="s">
        <v>21</v>
      </c>
      <c r="IAT10" s="97" t="s">
        <v>21</v>
      </c>
      <c r="IAU10" s="97" t="s">
        <v>21</v>
      </c>
      <c r="IAV10" s="97" t="s">
        <v>21</v>
      </c>
      <c r="IAW10" s="97" t="s">
        <v>21</v>
      </c>
      <c r="IAX10" s="97" t="s">
        <v>21</v>
      </c>
      <c r="IAY10" s="97" t="s">
        <v>21</v>
      </c>
      <c r="IAZ10" s="97" t="s">
        <v>21</v>
      </c>
      <c r="IBA10" s="97" t="s">
        <v>21</v>
      </c>
      <c r="IBB10" s="97" t="s">
        <v>21</v>
      </c>
      <c r="IBC10" s="97" t="s">
        <v>21</v>
      </c>
      <c r="IBD10" s="97" t="s">
        <v>21</v>
      </c>
      <c r="IBE10" s="97" t="s">
        <v>21</v>
      </c>
      <c r="IBF10" s="97" t="s">
        <v>21</v>
      </c>
      <c r="IBG10" s="97" t="s">
        <v>21</v>
      </c>
      <c r="IBH10" s="97" t="s">
        <v>21</v>
      </c>
      <c r="IBI10" s="97" t="s">
        <v>21</v>
      </c>
      <c r="IBJ10" s="97" t="s">
        <v>21</v>
      </c>
      <c r="IBK10" s="97" t="s">
        <v>21</v>
      </c>
      <c r="IBL10" s="97" t="s">
        <v>21</v>
      </c>
      <c r="IBM10" s="97" t="s">
        <v>21</v>
      </c>
      <c r="IBN10" s="97" t="s">
        <v>21</v>
      </c>
      <c r="IBO10" s="97" t="s">
        <v>21</v>
      </c>
      <c r="IBP10" s="97" t="s">
        <v>21</v>
      </c>
      <c r="IBQ10" s="97" t="s">
        <v>21</v>
      </c>
      <c r="IBR10" s="97" t="s">
        <v>21</v>
      </c>
      <c r="IBS10" s="97" t="s">
        <v>21</v>
      </c>
      <c r="IBT10" s="97" t="s">
        <v>21</v>
      </c>
      <c r="IBU10" s="97" t="s">
        <v>21</v>
      </c>
      <c r="IBV10" s="97" t="s">
        <v>21</v>
      </c>
      <c r="IBW10" s="97" t="s">
        <v>21</v>
      </c>
      <c r="IBX10" s="97" t="s">
        <v>21</v>
      </c>
      <c r="IBY10" s="97" t="s">
        <v>21</v>
      </c>
      <c r="IBZ10" s="97" t="s">
        <v>21</v>
      </c>
      <c r="ICA10" s="97" t="s">
        <v>21</v>
      </c>
      <c r="ICB10" s="97" t="s">
        <v>21</v>
      </c>
      <c r="ICC10" s="97" t="s">
        <v>21</v>
      </c>
      <c r="ICD10" s="97" t="s">
        <v>21</v>
      </c>
      <c r="ICE10" s="97" t="s">
        <v>21</v>
      </c>
      <c r="ICF10" s="97" t="s">
        <v>21</v>
      </c>
      <c r="ICG10" s="97" t="s">
        <v>21</v>
      </c>
      <c r="ICH10" s="97" t="s">
        <v>21</v>
      </c>
      <c r="ICI10" s="97" t="s">
        <v>21</v>
      </c>
      <c r="ICJ10" s="97" t="s">
        <v>21</v>
      </c>
      <c r="ICK10" s="97" t="s">
        <v>21</v>
      </c>
      <c r="ICL10" s="97" t="s">
        <v>21</v>
      </c>
      <c r="ICM10" s="97" t="s">
        <v>21</v>
      </c>
      <c r="ICN10" s="97" t="s">
        <v>21</v>
      </c>
      <c r="ICO10" s="97" t="s">
        <v>21</v>
      </c>
      <c r="ICP10" s="97" t="s">
        <v>21</v>
      </c>
      <c r="ICQ10" s="97" t="s">
        <v>21</v>
      </c>
      <c r="ICR10" s="97" t="s">
        <v>21</v>
      </c>
      <c r="ICS10" s="97" t="s">
        <v>21</v>
      </c>
      <c r="ICT10" s="97" t="s">
        <v>21</v>
      </c>
      <c r="ICU10" s="97" t="s">
        <v>21</v>
      </c>
      <c r="ICV10" s="97" t="s">
        <v>21</v>
      </c>
      <c r="ICW10" s="97" t="s">
        <v>21</v>
      </c>
      <c r="ICX10" s="97" t="s">
        <v>21</v>
      </c>
      <c r="ICY10" s="97" t="s">
        <v>21</v>
      </c>
      <c r="ICZ10" s="97" t="s">
        <v>21</v>
      </c>
      <c r="IDA10" s="97" t="s">
        <v>21</v>
      </c>
      <c r="IDB10" s="97" t="s">
        <v>21</v>
      </c>
      <c r="IDC10" s="97" t="s">
        <v>21</v>
      </c>
      <c r="IDD10" s="97" t="s">
        <v>21</v>
      </c>
      <c r="IDE10" s="97" t="s">
        <v>21</v>
      </c>
      <c r="IDF10" s="97" t="s">
        <v>21</v>
      </c>
      <c r="IDG10" s="97" t="s">
        <v>21</v>
      </c>
      <c r="IDH10" s="97" t="s">
        <v>21</v>
      </c>
      <c r="IDI10" s="97" t="s">
        <v>21</v>
      </c>
      <c r="IDJ10" s="97" t="s">
        <v>21</v>
      </c>
      <c r="IDK10" s="97" t="s">
        <v>21</v>
      </c>
      <c r="IDL10" s="97" t="s">
        <v>21</v>
      </c>
      <c r="IDM10" s="97" t="s">
        <v>21</v>
      </c>
      <c r="IDN10" s="97" t="s">
        <v>21</v>
      </c>
      <c r="IDO10" s="97" t="s">
        <v>21</v>
      </c>
      <c r="IDP10" s="97" t="s">
        <v>21</v>
      </c>
      <c r="IDQ10" s="97" t="s">
        <v>21</v>
      </c>
      <c r="IDR10" s="97" t="s">
        <v>21</v>
      </c>
      <c r="IDS10" s="97" t="s">
        <v>21</v>
      </c>
      <c r="IDT10" s="97" t="s">
        <v>21</v>
      </c>
      <c r="IDU10" s="97" t="s">
        <v>21</v>
      </c>
      <c r="IDV10" s="97" t="s">
        <v>21</v>
      </c>
      <c r="IDW10" s="97" t="s">
        <v>21</v>
      </c>
      <c r="IDX10" s="97" t="s">
        <v>21</v>
      </c>
      <c r="IDY10" s="97" t="s">
        <v>21</v>
      </c>
      <c r="IDZ10" s="97" t="s">
        <v>21</v>
      </c>
      <c r="IEA10" s="97" t="s">
        <v>21</v>
      </c>
      <c r="IEB10" s="97" t="s">
        <v>21</v>
      </c>
      <c r="IEC10" s="97" t="s">
        <v>21</v>
      </c>
      <c r="IED10" s="97" t="s">
        <v>21</v>
      </c>
      <c r="IEE10" s="97" t="s">
        <v>21</v>
      </c>
      <c r="IEF10" s="97" t="s">
        <v>21</v>
      </c>
      <c r="IEG10" s="97" t="s">
        <v>21</v>
      </c>
      <c r="IEH10" s="97" t="s">
        <v>21</v>
      </c>
      <c r="IEI10" s="97" t="s">
        <v>21</v>
      </c>
      <c r="IEJ10" s="97" t="s">
        <v>21</v>
      </c>
      <c r="IEK10" s="97" t="s">
        <v>21</v>
      </c>
      <c r="IEL10" s="97" t="s">
        <v>21</v>
      </c>
      <c r="IEM10" s="97" t="s">
        <v>21</v>
      </c>
      <c r="IEN10" s="97" t="s">
        <v>21</v>
      </c>
      <c r="IEO10" s="97" t="s">
        <v>21</v>
      </c>
      <c r="IEP10" s="97" t="s">
        <v>21</v>
      </c>
      <c r="IEQ10" s="97" t="s">
        <v>21</v>
      </c>
      <c r="IER10" s="97" t="s">
        <v>21</v>
      </c>
      <c r="IES10" s="97" t="s">
        <v>21</v>
      </c>
      <c r="IET10" s="97" t="s">
        <v>21</v>
      </c>
      <c r="IEU10" s="97" t="s">
        <v>21</v>
      </c>
      <c r="IEV10" s="97" t="s">
        <v>21</v>
      </c>
      <c r="IEW10" s="97" t="s">
        <v>21</v>
      </c>
      <c r="IEX10" s="97" t="s">
        <v>21</v>
      </c>
      <c r="IEY10" s="97" t="s">
        <v>21</v>
      </c>
      <c r="IEZ10" s="97" t="s">
        <v>21</v>
      </c>
      <c r="IFA10" s="97" t="s">
        <v>21</v>
      </c>
      <c r="IFB10" s="97" t="s">
        <v>21</v>
      </c>
      <c r="IFC10" s="97" t="s">
        <v>21</v>
      </c>
      <c r="IFD10" s="97" t="s">
        <v>21</v>
      </c>
      <c r="IFE10" s="97" t="s">
        <v>21</v>
      </c>
      <c r="IFF10" s="97" t="s">
        <v>21</v>
      </c>
      <c r="IFG10" s="97" t="s">
        <v>21</v>
      </c>
      <c r="IFH10" s="97" t="s">
        <v>21</v>
      </c>
      <c r="IFI10" s="97" t="s">
        <v>21</v>
      </c>
      <c r="IFJ10" s="97" t="s">
        <v>21</v>
      </c>
      <c r="IFK10" s="97" t="s">
        <v>21</v>
      </c>
      <c r="IFL10" s="97" t="s">
        <v>21</v>
      </c>
      <c r="IFM10" s="97" t="s">
        <v>21</v>
      </c>
      <c r="IFN10" s="97" t="s">
        <v>21</v>
      </c>
      <c r="IFO10" s="97" t="s">
        <v>21</v>
      </c>
      <c r="IFP10" s="97" t="s">
        <v>21</v>
      </c>
      <c r="IFQ10" s="97" t="s">
        <v>21</v>
      </c>
      <c r="IFR10" s="97" t="s">
        <v>21</v>
      </c>
      <c r="IFS10" s="97" t="s">
        <v>21</v>
      </c>
      <c r="IFT10" s="97" t="s">
        <v>21</v>
      </c>
      <c r="IFU10" s="97" t="s">
        <v>21</v>
      </c>
      <c r="IFV10" s="97" t="s">
        <v>21</v>
      </c>
      <c r="IFW10" s="97" t="s">
        <v>21</v>
      </c>
      <c r="IFX10" s="97" t="s">
        <v>21</v>
      </c>
      <c r="IFY10" s="97" t="s">
        <v>21</v>
      </c>
      <c r="IFZ10" s="97" t="s">
        <v>21</v>
      </c>
      <c r="IGA10" s="97" t="s">
        <v>21</v>
      </c>
      <c r="IGB10" s="97" t="s">
        <v>21</v>
      </c>
      <c r="IGC10" s="97" t="s">
        <v>21</v>
      </c>
      <c r="IGD10" s="97" t="s">
        <v>21</v>
      </c>
      <c r="IGE10" s="97" t="s">
        <v>21</v>
      </c>
      <c r="IGF10" s="97" t="s">
        <v>21</v>
      </c>
      <c r="IGG10" s="97" t="s">
        <v>21</v>
      </c>
      <c r="IGH10" s="97" t="s">
        <v>21</v>
      </c>
      <c r="IGI10" s="97" t="s">
        <v>21</v>
      </c>
      <c r="IGJ10" s="97" t="s">
        <v>21</v>
      </c>
      <c r="IGK10" s="97" t="s">
        <v>21</v>
      </c>
      <c r="IGL10" s="97" t="s">
        <v>21</v>
      </c>
      <c r="IGM10" s="97" t="s">
        <v>21</v>
      </c>
      <c r="IGN10" s="97" t="s">
        <v>21</v>
      </c>
      <c r="IGO10" s="97" t="s">
        <v>21</v>
      </c>
      <c r="IGP10" s="97" t="s">
        <v>21</v>
      </c>
      <c r="IGQ10" s="97" t="s">
        <v>21</v>
      </c>
      <c r="IGR10" s="97" t="s">
        <v>21</v>
      </c>
      <c r="IGS10" s="97" t="s">
        <v>21</v>
      </c>
      <c r="IGT10" s="97" t="s">
        <v>21</v>
      </c>
      <c r="IGU10" s="97" t="s">
        <v>21</v>
      </c>
      <c r="IGV10" s="97" t="s">
        <v>21</v>
      </c>
      <c r="IGW10" s="97" t="s">
        <v>21</v>
      </c>
      <c r="IGX10" s="97" t="s">
        <v>21</v>
      </c>
      <c r="IGY10" s="97" t="s">
        <v>21</v>
      </c>
      <c r="IGZ10" s="97" t="s">
        <v>21</v>
      </c>
      <c r="IHA10" s="97" t="s">
        <v>21</v>
      </c>
      <c r="IHB10" s="97" t="s">
        <v>21</v>
      </c>
      <c r="IHC10" s="97" t="s">
        <v>21</v>
      </c>
      <c r="IHD10" s="97" t="s">
        <v>21</v>
      </c>
      <c r="IHE10" s="97" t="s">
        <v>21</v>
      </c>
      <c r="IHF10" s="97" t="s">
        <v>21</v>
      </c>
      <c r="IHG10" s="97" t="s">
        <v>21</v>
      </c>
      <c r="IHH10" s="97" t="s">
        <v>21</v>
      </c>
      <c r="IHI10" s="97" t="s">
        <v>21</v>
      </c>
      <c r="IHJ10" s="97" t="s">
        <v>21</v>
      </c>
      <c r="IHK10" s="97" t="s">
        <v>21</v>
      </c>
      <c r="IHL10" s="97" t="s">
        <v>21</v>
      </c>
      <c r="IHM10" s="97" t="s">
        <v>21</v>
      </c>
      <c r="IHN10" s="97" t="s">
        <v>21</v>
      </c>
      <c r="IHO10" s="97" t="s">
        <v>21</v>
      </c>
      <c r="IHP10" s="97" t="s">
        <v>21</v>
      </c>
      <c r="IHQ10" s="97" t="s">
        <v>21</v>
      </c>
      <c r="IHR10" s="97" t="s">
        <v>21</v>
      </c>
      <c r="IHS10" s="97" t="s">
        <v>21</v>
      </c>
      <c r="IHT10" s="97" t="s">
        <v>21</v>
      </c>
      <c r="IHU10" s="97" t="s">
        <v>21</v>
      </c>
      <c r="IHV10" s="97" t="s">
        <v>21</v>
      </c>
      <c r="IHW10" s="97" t="s">
        <v>21</v>
      </c>
      <c r="IHX10" s="97" t="s">
        <v>21</v>
      </c>
      <c r="IHY10" s="97" t="s">
        <v>21</v>
      </c>
      <c r="IHZ10" s="97" t="s">
        <v>21</v>
      </c>
      <c r="IIA10" s="97" t="s">
        <v>21</v>
      </c>
      <c r="IIB10" s="97" t="s">
        <v>21</v>
      </c>
      <c r="IIC10" s="97" t="s">
        <v>21</v>
      </c>
      <c r="IID10" s="97" t="s">
        <v>21</v>
      </c>
      <c r="IIE10" s="97" t="s">
        <v>21</v>
      </c>
      <c r="IIF10" s="97" t="s">
        <v>21</v>
      </c>
      <c r="IIG10" s="97" t="s">
        <v>21</v>
      </c>
      <c r="IIH10" s="97" t="s">
        <v>21</v>
      </c>
      <c r="III10" s="97" t="s">
        <v>21</v>
      </c>
      <c r="IIJ10" s="97" t="s">
        <v>21</v>
      </c>
      <c r="IIK10" s="97" t="s">
        <v>21</v>
      </c>
      <c r="IIL10" s="97" t="s">
        <v>21</v>
      </c>
      <c r="IIM10" s="97" t="s">
        <v>21</v>
      </c>
      <c r="IIN10" s="97" t="s">
        <v>21</v>
      </c>
      <c r="IIO10" s="97" t="s">
        <v>21</v>
      </c>
      <c r="IIP10" s="97" t="s">
        <v>21</v>
      </c>
      <c r="IIQ10" s="97" t="s">
        <v>21</v>
      </c>
      <c r="IIR10" s="97" t="s">
        <v>21</v>
      </c>
      <c r="IIS10" s="97" t="s">
        <v>21</v>
      </c>
      <c r="IIT10" s="97" t="s">
        <v>21</v>
      </c>
      <c r="IIU10" s="97" t="s">
        <v>21</v>
      </c>
      <c r="IIV10" s="97" t="s">
        <v>21</v>
      </c>
      <c r="IIW10" s="97" t="s">
        <v>21</v>
      </c>
      <c r="IIX10" s="97" t="s">
        <v>21</v>
      </c>
      <c r="IIY10" s="97" t="s">
        <v>21</v>
      </c>
      <c r="IIZ10" s="97" t="s">
        <v>21</v>
      </c>
      <c r="IJA10" s="97" t="s">
        <v>21</v>
      </c>
      <c r="IJB10" s="97" t="s">
        <v>21</v>
      </c>
      <c r="IJC10" s="97" t="s">
        <v>21</v>
      </c>
      <c r="IJD10" s="97" t="s">
        <v>21</v>
      </c>
      <c r="IJE10" s="97" t="s">
        <v>21</v>
      </c>
      <c r="IJF10" s="97" t="s">
        <v>21</v>
      </c>
      <c r="IJG10" s="97" t="s">
        <v>21</v>
      </c>
      <c r="IJH10" s="97" t="s">
        <v>21</v>
      </c>
      <c r="IJI10" s="97" t="s">
        <v>21</v>
      </c>
      <c r="IJJ10" s="97" t="s">
        <v>21</v>
      </c>
      <c r="IJK10" s="97" t="s">
        <v>21</v>
      </c>
      <c r="IJL10" s="97" t="s">
        <v>21</v>
      </c>
      <c r="IJM10" s="97" t="s">
        <v>21</v>
      </c>
      <c r="IJN10" s="97" t="s">
        <v>21</v>
      </c>
      <c r="IJO10" s="97" t="s">
        <v>21</v>
      </c>
      <c r="IJP10" s="97" t="s">
        <v>21</v>
      </c>
      <c r="IJQ10" s="97" t="s">
        <v>21</v>
      </c>
      <c r="IJR10" s="97" t="s">
        <v>21</v>
      </c>
      <c r="IJS10" s="97" t="s">
        <v>21</v>
      </c>
      <c r="IJT10" s="97" t="s">
        <v>21</v>
      </c>
      <c r="IJU10" s="97" t="s">
        <v>21</v>
      </c>
      <c r="IJV10" s="97" t="s">
        <v>21</v>
      </c>
      <c r="IJW10" s="97" t="s">
        <v>21</v>
      </c>
      <c r="IJX10" s="97" t="s">
        <v>21</v>
      </c>
      <c r="IJY10" s="97" t="s">
        <v>21</v>
      </c>
      <c r="IJZ10" s="97" t="s">
        <v>21</v>
      </c>
      <c r="IKA10" s="97" t="s">
        <v>21</v>
      </c>
      <c r="IKB10" s="97" t="s">
        <v>21</v>
      </c>
      <c r="IKC10" s="97" t="s">
        <v>21</v>
      </c>
      <c r="IKD10" s="97" t="s">
        <v>21</v>
      </c>
      <c r="IKE10" s="97" t="s">
        <v>21</v>
      </c>
      <c r="IKF10" s="97" t="s">
        <v>21</v>
      </c>
      <c r="IKG10" s="97" t="s">
        <v>21</v>
      </c>
      <c r="IKH10" s="97" t="s">
        <v>21</v>
      </c>
      <c r="IKI10" s="97" t="s">
        <v>21</v>
      </c>
      <c r="IKJ10" s="97" t="s">
        <v>21</v>
      </c>
      <c r="IKK10" s="97" t="s">
        <v>21</v>
      </c>
      <c r="IKL10" s="97" t="s">
        <v>21</v>
      </c>
      <c r="IKM10" s="97" t="s">
        <v>21</v>
      </c>
      <c r="IKN10" s="97" t="s">
        <v>21</v>
      </c>
      <c r="IKO10" s="97" t="s">
        <v>21</v>
      </c>
      <c r="IKP10" s="97" t="s">
        <v>21</v>
      </c>
      <c r="IKQ10" s="97" t="s">
        <v>21</v>
      </c>
      <c r="IKR10" s="97" t="s">
        <v>21</v>
      </c>
      <c r="IKS10" s="97" t="s">
        <v>21</v>
      </c>
      <c r="IKT10" s="97" t="s">
        <v>21</v>
      </c>
      <c r="IKU10" s="97" t="s">
        <v>21</v>
      </c>
      <c r="IKV10" s="97" t="s">
        <v>21</v>
      </c>
      <c r="IKW10" s="97" t="s">
        <v>21</v>
      </c>
      <c r="IKX10" s="97" t="s">
        <v>21</v>
      </c>
      <c r="IKY10" s="97" t="s">
        <v>21</v>
      </c>
      <c r="IKZ10" s="97" t="s">
        <v>21</v>
      </c>
      <c r="ILA10" s="97" t="s">
        <v>21</v>
      </c>
      <c r="ILB10" s="97" t="s">
        <v>21</v>
      </c>
      <c r="ILC10" s="97" t="s">
        <v>21</v>
      </c>
      <c r="ILD10" s="97" t="s">
        <v>21</v>
      </c>
      <c r="ILE10" s="97" t="s">
        <v>21</v>
      </c>
      <c r="ILF10" s="97" t="s">
        <v>21</v>
      </c>
      <c r="ILG10" s="97" t="s">
        <v>21</v>
      </c>
      <c r="ILH10" s="97" t="s">
        <v>21</v>
      </c>
      <c r="ILI10" s="97" t="s">
        <v>21</v>
      </c>
      <c r="ILJ10" s="97" t="s">
        <v>21</v>
      </c>
      <c r="ILK10" s="97" t="s">
        <v>21</v>
      </c>
      <c r="ILL10" s="97" t="s">
        <v>21</v>
      </c>
      <c r="ILM10" s="97" t="s">
        <v>21</v>
      </c>
      <c r="ILN10" s="97" t="s">
        <v>21</v>
      </c>
      <c r="ILO10" s="97" t="s">
        <v>21</v>
      </c>
      <c r="ILP10" s="97" t="s">
        <v>21</v>
      </c>
      <c r="ILQ10" s="97" t="s">
        <v>21</v>
      </c>
      <c r="ILR10" s="97" t="s">
        <v>21</v>
      </c>
      <c r="ILS10" s="97" t="s">
        <v>21</v>
      </c>
      <c r="ILT10" s="97" t="s">
        <v>21</v>
      </c>
      <c r="ILU10" s="97" t="s">
        <v>21</v>
      </c>
      <c r="ILV10" s="97" t="s">
        <v>21</v>
      </c>
      <c r="ILW10" s="97" t="s">
        <v>21</v>
      </c>
      <c r="ILX10" s="97" t="s">
        <v>21</v>
      </c>
      <c r="ILY10" s="97" t="s">
        <v>21</v>
      </c>
      <c r="ILZ10" s="97" t="s">
        <v>21</v>
      </c>
      <c r="IMA10" s="97" t="s">
        <v>21</v>
      </c>
      <c r="IMB10" s="97" t="s">
        <v>21</v>
      </c>
      <c r="IMC10" s="97" t="s">
        <v>21</v>
      </c>
      <c r="IMD10" s="97" t="s">
        <v>21</v>
      </c>
      <c r="IME10" s="97" t="s">
        <v>21</v>
      </c>
      <c r="IMF10" s="97" t="s">
        <v>21</v>
      </c>
      <c r="IMG10" s="97" t="s">
        <v>21</v>
      </c>
      <c r="IMH10" s="97" t="s">
        <v>21</v>
      </c>
      <c r="IMI10" s="97" t="s">
        <v>21</v>
      </c>
      <c r="IMJ10" s="97" t="s">
        <v>21</v>
      </c>
      <c r="IMK10" s="97" t="s">
        <v>21</v>
      </c>
      <c r="IML10" s="97" t="s">
        <v>21</v>
      </c>
      <c r="IMM10" s="97" t="s">
        <v>21</v>
      </c>
      <c r="IMN10" s="97" t="s">
        <v>21</v>
      </c>
      <c r="IMO10" s="97" t="s">
        <v>21</v>
      </c>
      <c r="IMP10" s="97" t="s">
        <v>21</v>
      </c>
      <c r="IMQ10" s="97" t="s">
        <v>21</v>
      </c>
      <c r="IMR10" s="97" t="s">
        <v>21</v>
      </c>
      <c r="IMS10" s="97" t="s">
        <v>21</v>
      </c>
      <c r="IMT10" s="97" t="s">
        <v>21</v>
      </c>
      <c r="IMU10" s="97" t="s">
        <v>21</v>
      </c>
      <c r="IMV10" s="97" t="s">
        <v>21</v>
      </c>
      <c r="IMW10" s="97" t="s">
        <v>21</v>
      </c>
      <c r="IMX10" s="97" t="s">
        <v>21</v>
      </c>
      <c r="IMY10" s="97" t="s">
        <v>21</v>
      </c>
      <c r="IMZ10" s="97" t="s">
        <v>21</v>
      </c>
      <c r="INA10" s="97" t="s">
        <v>21</v>
      </c>
      <c r="INB10" s="97" t="s">
        <v>21</v>
      </c>
      <c r="INC10" s="97" t="s">
        <v>21</v>
      </c>
      <c r="IND10" s="97" t="s">
        <v>21</v>
      </c>
      <c r="INE10" s="97" t="s">
        <v>21</v>
      </c>
      <c r="INF10" s="97" t="s">
        <v>21</v>
      </c>
      <c r="ING10" s="97" t="s">
        <v>21</v>
      </c>
      <c r="INH10" s="97" t="s">
        <v>21</v>
      </c>
      <c r="INI10" s="97" t="s">
        <v>21</v>
      </c>
      <c r="INJ10" s="97" t="s">
        <v>21</v>
      </c>
      <c r="INK10" s="97" t="s">
        <v>21</v>
      </c>
      <c r="INL10" s="97" t="s">
        <v>21</v>
      </c>
      <c r="INM10" s="97" t="s">
        <v>21</v>
      </c>
      <c r="INN10" s="97" t="s">
        <v>21</v>
      </c>
      <c r="INO10" s="97" t="s">
        <v>21</v>
      </c>
      <c r="INP10" s="97" t="s">
        <v>21</v>
      </c>
      <c r="INQ10" s="97" t="s">
        <v>21</v>
      </c>
      <c r="INR10" s="97" t="s">
        <v>21</v>
      </c>
      <c r="INS10" s="97" t="s">
        <v>21</v>
      </c>
      <c r="INT10" s="97" t="s">
        <v>21</v>
      </c>
      <c r="INU10" s="97" t="s">
        <v>21</v>
      </c>
      <c r="INV10" s="97" t="s">
        <v>21</v>
      </c>
      <c r="INW10" s="97" t="s">
        <v>21</v>
      </c>
      <c r="INX10" s="97" t="s">
        <v>21</v>
      </c>
      <c r="INY10" s="97" t="s">
        <v>21</v>
      </c>
      <c r="INZ10" s="97" t="s">
        <v>21</v>
      </c>
      <c r="IOA10" s="97" t="s">
        <v>21</v>
      </c>
      <c r="IOB10" s="97" t="s">
        <v>21</v>
      </c>
      <c r="IOC10" s="97" t="s">
        <v>21</v>
      </c>
      <c r="IOD10" s="97" t="s">
        <v>21</v>
      </c>
      <c r="IOE10" s="97" t="s">
        <v>21</v>
      </c>
      <c r="IOF10" s="97" t="s">
        <v>21</v>
      </c>
      <c r="IOG10" s="97" t="s">
        <v>21</v>
      </c>
      <c r="IOH10" s="97" t="s">
        <v>21</v>
      </c>
      <c r="IOI10" s="97" t="s">
        <v>21</v>
      </c>
      <c r="IOJ10" s="97" t="s">
        <v>21</v>
      </c>
      <c r="IOK10" s="97" t="s">
        <v>21</v>
      </c>
      <c r="IOL10" s="97" t="s">
        <v>21</v>
      </c>
      <c r="IOM10" s="97" t="s">
        <v>21</v>
      </c>
      <c r="ION10" s="97" t="s">
        <v>21</v>
      </c>
      <c r="IOO10" s="97" t="s">
        <v>21</v>
      </c>
      <c r="IOP10" s="97" t="s">
        <v>21</v>
      </c>
      <c r="IOQ10" s="97" t="s">
        <v>21</v>
      </c>
      <c r="IOR10" s="97" t="s">
        <v>21</v>
      </c>
      <c r="IOS10" s="97" t="s">
        <v>21</v>
      </c>
      <c r="IOT10" s="97" t="s">
        <v>21</v>
      </c>
      <c r="IOU10" s="97" t="s">
        <v>21</v>
      </c>
      <c r="IOV10" s="97" t="s">
        <v>21</v>
      </c>
      <c r="IOW10" s="97" t="s">
        <v>21</v>
      </c>
      <c r="IOX10" s="97" t="s">
        <v>21</v>
      </c>
      <c r="IOY10" s="97" t="s">
        <v>21</v>
      </c>
      <c r="IOZ10" s="97" t="s">
        <v>21</v>
      </c>
      <c r="IPA10" s="97" t="s">
        <v>21</v>
      </c>
      <c r="IPB10" s="97" t="s">
        <v>21</v>
      </c>
      <c r="IPC10" s="97" t="s">
        <v>21</v>
      </c>
      <c r="IPD10" s="97" t="s">
        <v>21</v>
      </c>
      <c r="IPE10" s="97" t="s">
        <v>21</v>
      </c>
      <c r="IPF10" s="97" t="s">
        <v>21</v>
      </c>
      <c r="IPG10" s="97" t="s">
        <v>21</v>
      </c>
      <c r="IPH10" s="97" t="s">
        <v>21</v>
      </c>
      <c r="IPI10" s="97" t="s">
        <v>21</v>
      </c>
      <c r="IPJ10" s="97" t="s">
        <v>21</v>
      </c>
      <c r="IPK10" s="97" t="s">
        <v>21</v>
      </c>
      <c r="IPL10" s="97" t="s">
        <v>21</v>
      </c>
      <c r="IPM10" s="97" t="s">
        <v>21</v>
      </c>
      <c r="IPN10" s="97" t="s">
        <v>21</v>
      </c>
      <c r="IPO10" s="97" t="s">
        <v>21</v>
      </c>
      <c r="IPP10" s="97" t="s">
        <v>21</v>
      </c>
      <c r="IPQ10" s="97" t="s">
        <v>21</v>
      </c>
      <c r="IPR10" s="97" t="s">
        <v>21</v>
      </c>
      <c r="IPS10" s="97" t="s">
        <v>21</v>
      </c>
      <c r="IPT10" s="97" t="s">
        <v>21</v>
      </c>
      <c r="IPU10" s="97" t="s">
        <v>21</v>
      </c>
      <c r="IPV10" s="97" t="s">
        <v>21</v>
      </c>
      <c r="IPW10" s="97" t="s">
        <v>21</v>
      </c>
      <c r="IPX10" s="97" t="s">
        <v>21</v>
      </c>
      <c r="IPY10" s="97" t="s">
        <v>21</v>
      </c>
      <c r="IPZ10" s="97" t="s">
        <v>21</v>
      </c>
      <c r="IQA10" s="97" t="s">
        <v>21</v>
      </c>
      <c r="IQB10" s="97" t="s">
        <v>21</v>
      </c>
      <c r="IQC10" s="97" t="s">
        <v>21</v>
      </c>
      <c r="IQD10" s="97" t="s">
        <v>21</v>
      </c>
      <c r="IQE10" s="97" t="s">
        <v>21</v>
      </c>
      <c r="IQF10" s="97" t="s">
        <v>21</v>
      </c>
      <c r="IQG10" s="97" t="s">
        <v>21</v>
      </c>
      <c r="IQH10" s="97" t="s">
        <v>21</v>
      </c>
      <c r="IQI10" s="97" t="s">
        <v>21</v>
      </c>
      <c r="IQJ10" s="97" t="s">
        <v>21</v>
      </c>
      <c r="IQK10" s="97" t="s">
        <v>21</v>
      </c>
      <c r="IQL10" s="97" t="s">
        <v>21</v>
      </c>
      <c r="IQM10" s="97" t="s">
        <v>21</v>
      </c>
      <c r="IQN10" s="97" t="s">
        <v>21</v>
      </c>
      <c r="IQO10" s="97" t="s">
        <v>21</v>
      </c>
      <c r="IQP10" s="97" t="s">
        <v>21</v>
      </c>
      <c r="IQQ10" s="97" t="s">
        <v>21</v>
      </c>
      <c r="IQR10" s="97" t="s">
        <v>21</v>
      </c>
      <c r="IQS10" s="97" t="s">
        <v>21</v>
      </c>
      <c r="IQT10" s="97" t="s">
        <v>21</v>
      </c>
      <c r="IQU10" s="97" t="s">
        <v>21</v>
      </c>
      <c r="IQV10" s="97" t="s">
        <v>21</v>
      </c>
      <c r="IQW10" s="97" t="s">
        <v>21</v>
      </c>
      <c r="IQX10" s="97" t="s">
        <v>21</v>
      </c>
      <c r="IQY10" s="97" t="s">
        <v>21</v>
      </c>
      <c r="IQZ10" s="97" t="s">
        <v>21</v>
      </c>
      <c r="IRA10" s="97" t="s">
        <v>21</v>
      </c>
      <c r="IRB10" s="97" t="s">
        <v>21</v>
      </c>
      <c r="IRC10" s="97" t="s">
        <v>21</v>
      </c>
      <c r="IRD10" s="97" t="s">
        <v>21</v>
      </c>
      <c r="IRE10" s="97" t="s">
        <v>21</v>
      </c>
      <c r="IRF10" s="97" t="s">
        <v>21</v>
      </c>
      <c r="IRG10" s="97" t="s">
        <v>21</v>
      </c>
      <c r="IRH10" s="97" t="s">
        <v>21</v>
      </c>
      <c r="IRI10" s="97" t="s">
        <v>21</v>
      </c>
      <c r="IRJ10" s="97" t="s">
        <v>21</v>
      </c>
      <c r="IRK10" s="97" t="s">
        <v>21</v>
      </c>
      <c r="IRL10" s="97" t="s">
        <v>21</v>
      </c>
      <c r="IRM10" s="97" t="s">
        <v>21</v>
      </c>
      <c r="IRN10" s="97" t="s">
        <v>21</v>
      </c>
      <c r="IRO10" s="97" t="s">
        <v>21</v>
      </c>
      <c r="IRP10" s="97" t="s">
        <v>21</v>
      </c>
      <c r="IRQ10" s="97" t="s">
        <v>21</v>
      </c>
      <c r="IRR10" s="97" t="s">
        <v>21</v>
      </c>
      <c r="IRS10" s="97" t="s">
        <v>21</v>
      </c>
      <c r="IRT10" s="97" t="s">
        <v>21</v>
      </c>
      <c r="IRU10" s="97" t="s">
        <v>21</v>
      </c>
      <c r="IRV10" s="97" t="s">
        <v>21</v>
      </c>
      <c r="IRW10" s="97" t="s">
        <v>21</v>
      </c>
      <c r="IRX10" s="97" t="s">
        <v>21</v>
      </c>
      <c r="IRY10" s="97" t="s">
        <v>21</v>
      </c>
      <c r="IRZ10" s="97" t="s">
        <v>21</v>
      </c>
      <c r="ISA10" s="97" t="s">
        <v>21</v>
      </c>
      <c r="ISB10" s="97" t="s">
        <v>21</v>
      </c>
      <c r="ISC10" s="97" t="s">
        <v>21</v>
      </c>
      <c r="ISD10" s="97" t="s">
        <v>21</v>
      </c>
      <c r="ISE10" s="97" t="s">
        <v>21</v>
      </c>
      <c r="ISF10" s="97" t="s">
        <v>21</v>
      </c>
      <c r="ISG10" s="97" t="s">
        <v>21</v>
      </c>
      <c r="ISH10" s="97" t="s">
        <v>21</v>
      </c>
      <c r="ISI10" s="97" t="s">
        <v>21</v>
      </c>
      <c r="ISJ10" s="97" t="s">
        <v>21</v>
      </c>
      <c r="ISK10" s="97" t="s">
        <v>21</v>
      </c>
      <c r="ISL10" s="97" t="s">
        <v>21</v>
      </c>
      <c r="ISM10" s="97" t="s">
        <v>21</v>
      </c>
      <c r="ISN10" s="97" t="s">
        <v>21</v>
      </c>
      <c r="ISO10" s="97" t="s">
        <v>21</v>
      </c>
      <c r="ISP10" s="97" t="s">
        <v>21</v>
      </c>
      <c r="ISQ10" s="97" t="s">
        <v>21</v>
      </c>
      <c r="ISR10" s="97" t="s">
        <v>21</v>
      </c>
      <c r="ISS10" s="97" t="s">
        <v>21</v>
      </c>
      <c r="IST10" s="97" t="s">
        <v>21</v>
      </c>
      <c r="ISU10" s="97" t="s">
        <v>21</v>
      </c>
      <c r="ISV10" s="97" t="s">
        <v>21</v>
      </c>
      <c r="ISW10" s="97" t="s">
        <v>21</v>
      </c>
      <c r="ISX10" s="97" t="s">
        <v>21</v>
      </c>
      <c r="ISY10" s="97" t="s">
        <v>21</v>
      </c>
      <c r="ISZ10" s="97" t="s">
        <v>21</v>
      </c>
      <c r="ITA10" s="97" t="s">
        <v>21</v>
      </c>
      <c r="ITB10" s="97" t="s">
        <v>21</v>
      </c>
      <c r="ITC10" s="97" t="s">
        <v>21</v>
      </c>
      <c r="ITD10" s="97" t="s">
        <v>21</v>
      </c>
      <c r="ITE10" s="97" t="s">
        <v>21</v>
      </c>
      <c r="ITF10" s="97" t="s">
        <v>21</v>
      </c>
      <c r="ITG10" s="97" t="s">
        <v>21</v>
      </c>
      <c r="ITH10" s="97" t="s">
        <v>21</v>
      </c>
      <c r="ITI10" s="97" t="s">
        <v>21</v>
      </c>
      <c r="ITJ10" s="97" t="s">
        <v>21</v>
      </c>
      <c r="ITK10" s="97" t="s">
        <v>21</v>
      </c>
      <c r="ITL10" s="97" t="s">
        <v>21</v>
      </c>
      <c r="ITM10" s="97" t="s">
        <v>21</v>
      </c>
      <c r="ITN10" s="97" t="s">
        <v>21</v>
      </c>
      <c r="ITO10" s="97" t="s">
        <v>21</v>
      </c>
      <c r="ITP10" s="97" t="s">
        <v>21</v>
      </c>
      <c r="ITQ10" s="97" t="s">
        <v>21</v>
      </c>
      <c r="ITR10" s="97" t="s">
        <v>21</v>
      </c>
      <c r="ITS10" s="97" t="s">
        <v>21</v>
      </c>
      <c r="ITT10" s="97" t="s">
        <v>21</v>
      </c>
      <c r="ITU10" s="97" t="s">
        <v>21</v>
      </c>
      <c r="ITV10" s="97" t="s">
        <v>21</v>
      </c>
      <c r="ITW10" s="97" t="s">
        <v>21</v>
      </c>
      <c r="ITX10" s="97" t="s">
        <v>21</v>
      </c>
      <c r="ITY10" s="97" t="s">
        <v>21</v>
      </c>
      <c r="ITZ10" s="97" t="s">
        <v>21</v>
      </c>
      <c r="IUA10" s="97" t="s">
        <v>21</v>
      </c>
      <c r="IUB10" s="97" t="s">
        <v>21</v>
      </c>
      <c r="IUC10" s="97" t="s">
        <v>21</v>
      </c>
      <c r="IUD10" s="97" t="s">
        <v>21</v>
      </c>
      <c r="IUE10" s="97" t="s">
        <v>21</v>
      </c>
      <c r="IUF10" s="97" t="s">
        <v>21</v>
      </c>
      <c r="IUG10" s="97" t="s">
        <v>21</v>
      </c>
      <c r="IUH10" s="97" t="s">
        <v>21</v>
      </c>
      <c r="IUI10" s="97" t="s">
        <v>21</v>
      </c>
      <c r="IUJ10" s="97" t="s">
        <v>21</v>
      </c>
      <c r="IUK10" s="97" t="s">
        <v>21</v>
      </c>
      <c r="IUL10" s="97" t="s">
        <v>21</v>
      </c>
      <c r="IUM10" s="97" t="s">
        <v>21</v>
      </c>
      <c r="IUN10" s="97" t="s">
        <v>21</v>
      </c>
      <c r="IUO10" s="97" t="s">
        <v>21</v>
      </c>
      <c r="IUP10" s="97" t="s">
        <v>21</v>
      </c>
      <c r="IUQ10" s="97" t="s">
        <v>21</v>
      </c>
      <c r="IUR10" s="97" t="s">
        <v>21</v>
      </c>
      <c r="IUS10" s="97" t="s">
        <v>21</v>
      </c>
      <c r="IUT10" s="97" t="s">
        <v>21</v>
      </c>
      <c r="IUU10" s="97" t="s">
        <v>21</v>
      </c>
      <c r="IUV10" s="97" t="s">
        <v>21</v>
      </c>
      <c r="IUW10" s="97" t="s">
        <v>21</v>
      </c>
      <c r="IUX10" s="97" t="s">
        <v>21</v>
      </c>
      <c r="IUY10" s="97" t="s">
        <v>21</v>
      </c>
      <c r="IUZ10" s="97" t="s">
        <v>21</v>
      </c>
      <c r="IVA10" s="97" t="s">
        <v>21</v>
      </c>
      <c r="IVB10" s="97" t="s">
        <v>21</v>
      </c>
      <c r="IVC10" s="97" t="s">
        <v>21</v>
      </c>
      <c r="IVD10" s="97" t="s">
        <v>21</v>
      </c>
      <c r="IVE10" s="97" t="s">
        <v>21</v>
      </c>
      <c r="IVF10" s="97" t="s">
        <v>21</v>
      </c>
      <c r="IVG10" s="97" t="s">
        <v>21</v>
      </c>
      <c r="IVH10" s="97" t="s">
        <v>21</v>
      </c>
      <c r="IVI10" s="97" t="s">
        <v>21</v>
      </c>
      <c r="IVJ10" s="97" t="s">
        <v>21</v>
      </c>
      <c r="IVK10" s="97" t="s">
        <v>21</v>
      </c>
      <c r="IVL10" s="97" t="s">
        <v>21</v>
      </c>
      <c r="IVM10" s="97" t="s">
        <v>21</v>
      </c>
      <c r="IVN10" s="97" t="s">
        <v>21</v>
      </c>
      <c r="IVO10" s="97" t="s">
        <v>21</v>
      </c>
      <c r="IVP10" s="97" t="s">
        <v>21</v>
      </c>
      <c r="IVQ10" s="97" t="s">
        <v>21</v>
      </c>
      <c r="IVR10" s="97" t="s">
        <v>21</v>
      </c>
      <c r="IVS10" s="97" t="s">
        <v>21</v>
      </c>
      <c r="IVT10" s="97" t="s">
        <v>21</v>
      </c>
      <c r="IVU10" s="97" t="s">
        <v>21</v>
      </c>
      <c r="IVV10" s="97" t="s">
        <v>21</v>
      </c>
      <c r="IVW10" s="97" t="s">
        <v>21</v>
      </c>
      <c r="IVX10" s="97" t="s">
        <v>21</v>
      </c>
      <c r="IVY10" s="97" t="s">
        <v>21</v>
      </c>
      <c r="IVZ10" s="97" t="s">
        <v>21</v>
      </c>
      <c r="IWA10" s="97" t="s">
        <v>21</v>
      </c>
      <c r="IWB10" s="97" t="s">
        <v>21</v>
      </c>
      <c r="IWC10" s="97" t="s">
        <v>21</v>
      </c>
      <c r="IWD10" s="97" t="s">
        <v>21</v>
      </c>
      <c r="IWE10" s="97" t="s">
        <v>21</v>
      </c>
      <c r="IWF10" s="97" t="s">
        <v>21</v>
      </c>
      <c r="IWG10" s="97" t="s">
        <v>21</v>
      </c>
      <c r="IWH10" s="97" t="s">
        <v>21</v>
      </c>
      <c r="IWI10" s="97" t="s">
        <v>21</v>
      </c>
      <c r="IWJ10" s="97" t="s">
        <v>21</v>
      </c>
      <c r="IWK10" s="97" t="s">
        <v>21</v>
      </c>
      <c r="IWL10" s="97" t="s">
        <v>21</v>
      </c>
      <c r="IWM10" s="97" t="s">
        <v>21</v>
      </c>
      <c r="IWN10" s="97" t="s">
        <v>21</v>
      </c>
      <c r="IWO10" s="97" t="s">
        <v>21</v>
      </c>
      <c r="IWP10" s="97" t="s">
        <v>21</v>
      </c>
      <c r="IWQ10" s="97" t="s">
        <v>21</v>
      </c>
      <c r="IWR10" s="97" t="s">
        <v>21</v>
      </c>
      <c r="IWS10" s="97" t="s">
        <v>21</v>
      </c>
      <c r="IWT10" s="97" t="s">
        <v>21</v>
      </c>
      <c r="IWU10" s="97" t="s">
        <v>21</v>
      </c>
      <c r="IWV10" s="97" t="s">
        <v>21</v>
      </c>
      <c r="IWW10" s="97" t="s">
        <v>21</v>
      </c>
      <c r="IWX10" s="97" t="s">
        <v>21</v>
      </c>
      <c r="IWY10" s="97" t="s">
        <v>21</v>
      </c>
      <c r="IWZ10" s="97" t="s">
        <v>21</v>
      </c>
      <c r="IXA10" s="97" t="s">
        <v>21</v>
      </c>
      <c r="IXB10" s="97" t="s">
        <v>21</v>
      </c>
      <c r="IXC10" s="97" t="s">
        <v>21</v>
      </c>
      <c r="IXD10" s="97" t="s">
        <v>21</v>
      </c>
      <c r="IXE10" s="97" t="s">
        <v>21</v>
      </c>
      <c r="IXF10" s="97" t="s">
        <v>21</v>
      </c>
      <c r="IXG10" s="97" t="s">
        <v>21</v>
      </c>
      <c r="IXH10" s="97" t="s">
        <v>21</v>
      </c>
      <c r="IXI10" s="97" t="s">
        <v>21</v>
      </c>
      <c r="IXJ10" s="97" t="s">
        <v>21</v>
      </c>
      <c r="IXK10" s="97" t="s">
        <v>21</v>
      </c>
      <c r="IXL10" s="97" t="s">
        <v>21</v>
      </c>
      <c r="IXM10" s="97" t="s">
        <v>21</v>
      </c>
      <c r="IXN10" s="97" t="s">
        <v>21</v>
      </c>
      <c r="IXO10" s="97" t="s">
        <v>21</v>
      </c>
      <c r="IXP10" s="97" t="s">
        <v>21</v>
      </c>
      <c r="IXQ10" s="97" t="s">
        <v>21</v>
      </c>
      <c r="IXR10" s="97" t="s">
        <v>21</v>
      </c>
      <c r="IXS10" s="97" t="s">
        <v>21</v>
      </c>
      <c r="IXT10" s="97" t="s">
        <v>21</v>
      </c>
      <c r="IXU10" s="97" t="s">
        <v>21</v>
      </c>
      <c r="IXV10" s="97" t="s">
        <v>21</v>
      </c>
      <c r="IXW10" s="97" t="s">
        <v>21</v>
      </c>
      <c r="IXX10" s="97" t="s">
        <v>21</v>
      </c>
      <c r="IXY10" s="97" t="s">
        <v>21</v>
      </c>
      <c r="IXZ10" s="97" t="s">
        <v>21</v>
      </c>
      <c r="IYA10" s="97" t="s">
        <v>21</v>
      </c>
      <c r="IYB10" s="97" t="s">
        <v>21</v>
      </c>
      <c r="IYC10" s="97" t="s">
        <v>21</v>
      </c>
      <c r="IYD10" s="97" t="s">
        <v>21</v>
      </c>
      <c r="IYE10" s="97" t="s">
        <v>21</v>
      </c>
      <c r="IYF10" s="97" t="s">
        <v>21</v>
      </c>
      <c r="IYG10" s="97" t="s">
        <v>21</v>
      </c>
      <c r="IYH10" s="97" t="s">
        <v>21</v>
      </c>
      <c r="IYI10" s="97" t="s">
        <v>21</v>
      </c>
      <c r="IYJ10" s="97" t="s">
        <v>21</v>
      </c>
      <c r="IYK10" s="97" t="s">
        <v>21</v>
      </c>
      <c r="IYL10" s="97" t="s">
        <v>21</v>
      </c>
      <c r="IYM10" s="97" t="s">
        <v>21</v>
      </c>
      <c r="IYN10" s="97" t="s">
        <v>21</v>
      </c>
      <c r="IYO10" s="97" t="s">
        <v>21</v>
      </c>
      <c r="IYP10" s="97" t="s">
        <v>21</v>
      </c>
      <c r="IYQ10" s="97" t="s">
        <v>21</v>
      </c>
      <c r="IYR10" s="97" t="s">
        <v>21</v>
      </c>
      <c r="IYS10" s="97" t="s">
        <v>21</v>
      </c>
      <c r="IYT10" s="97" t="s">
        <v>21</v>
      </c>
      <c r="IYU10" s="97" t="s">
        <v>21</v>
      </c>
      <c r="IYV10" s="97" t="s">
        <v>21</v>
      </c>
      <c r="IYW10" s="97" t="s">
        <v>21</v>
      </c>
      <c r="IYX10" s="97" t="s">
        <v>21</v>
      </c>
      <c r="IYY10" s="97" t="s">
        <v>21</v>
      </c>
      <c r="IYZ10" s="97" t="s">
        <v>21</v>
      </c>
      <c r="IZA10" s="97" t="s">
        <v>21</v>
      </c>
      <c r="IZB10" s="97" t="s">
        <v>21</v>
      </c>
      <c r="IZC10" s="97" t="s">
        <v>21</v>
      </c>
      <c r="IZD10" s="97" t="s">
        <v>21</v>
      </c>
      <c r="IZE10" s="97" t="s">
        <v>21</v>
      </c>
      <c r="IZF10" s="97" t="s">
        <v>21</v>
      </c>
      <c r="IZG10" s="97" t="s">
        <v>21</v>
      </c>
      <c r="IZH10" s="97" t="s">
        <v>21</v>
      </c>
      <c r="IZI10" s="97" t="s">
        <v>21</v>
      </c>
      <c r="IZJ10" s="97" t="s">
        <v>21</v>
      </c>
      <c r="IZK10" s="97" t="s">
        <v>21</v>
      </c>
      <c r="IZL10" s="97" t="s">
        <v>21</v>
      </c>
      <c r="IZM10" s="97" t="s">
        <v>21</v>
      </c>
      <c r="IZN10" s="97" t="s">
        <v>21</v>
      </c>
      <c r="IZO10" s="97" t="s">
        <v>21</v>
      </c>
      <c r="IZP10" s="97" t="s">
        <v>21</v>
      </c>
      <c r="IZQ10" s="97" t="s">
        <v>21</v>
      </c>
      <c r="IZR10" s="97" t="s">
        <v>21</v>
      </c>
      <c r="IZS10" s="97" t="s">
        <v>21</v>
      </c>
      <c r="IZT10" s="97" t="s">
        <v>21</v>
      </c>
      <c r="IZU10" s="97" t="s">
        <v>21</v>
      </c>
      <c r="IZV10" s="97" t="s">
        <v>21</v>
      </c>
      <c r="IZW10" s="97" t="s">
        <v>21</v>
      </c>
      <c r="IZX10" s="97" t="s">
        <v>21</v>
      </c>
      <c r="IZY10" s="97" t="s">
        <v>21</v>
      </c>
      <c r="IZZ10" s="97" t="s">
        <v>21</v>
      </c>
      <c r="JAA10" s="97" t="s">
        <v>21</v>
      </c>
      <c r="JAB10" s="97" t="s">
        <v>21</v>
      </c>
      <c r="JAC10" s="97" t="s">
        <v>21</v>
      </c>
      <c r="JAD10" s="97" t="s">
        <v>21</v>
      </c>
      <c r="JAE10" s="97" t="s">
        <v>21</v>
      </c>
      <c r="JAF10" s="97" t="s">
        <v>21</v>
      </c>
      <c r="JAG10" s="97" t="s">
        <v>21</v>
      </c>
      <c r="JAH10" s="97" t="s">
        <v>21</v>
      </c>
      <c r="JAI10" s="97" t="s">
        <v>21</v>
      </c>
      <c r="JAJ10" s="97" t="s">
        <v>21</v>
      </c>
      <c r="JAK10" s="97" t="s">
        <v>21</v>
      </c>
      <c r="JAL10" s="97" t="s">
        <v>21</v>
      </c>
      <c r="JAM10" s="97" t="s">
        <v>21</v>
      </c>
      <c r="JAN10" s="97" t="s">
        <v>21</v>
      </c>
      <c r="JAO10" s="97" t="s">
        <v>21</v>
      </c>
      <c r="JAP10" s="97" t="s">
        <v>21</v>
      </c>
      <c r="JAQ10" s="97" t="s">
        <v>21</v>
      </c>
      <c r="JAR10" s="97" t="s">
        <v>21</v>
      </c>
      <c r="JAS10" s="97" t="s">
        <v>21</v>
      </c>
      <c r="JAT10" s="97" t="s">
        <v>21</v>
      </c>
      <c r="JAU10" s="97" t="s">
        <v>21</v>
      </c>
      <c r="JAV10" s="97" t="s">
        <v>21</v>
      </c>
      <c r="JAW10" s="97" t="s">
        <v>21</v>
      </c>
      <c r="JAX10" s="97" t="s">
        <v>21</v>
      </c>
      <c r="JAY10" s="97" t="s">
        <v>21</v>
      </c>
      <c r="JAZ10" s="97" t="s">
        <v>21</v>
      </c>
      <c r="JBA10" s="97" t="s">
        <v>21</v>
      </c>
      <c r="JBB10" s="97" t="s">
        <v>21</v>
      </c>
      <c r="JBC10" s="97" t="s">
        <v>21</v>
      </c>
      <c r="JBD10" s="97" t="s">
        <v>21</v>
      </c>
      <c r="JBE10" s="97" t="s">
        <v>21</v>
      </c>
      <c r="JBF10" s="97" t="s">
        <v>21</v>
      </c>
      <c r="JBG10" s="97" t="s">
        <v>21</v>
      </c>
      <c r="JBH10" s="97" t="s">
        <v>21</v>
      </c>
      <c r="JBI10" s="97" t="s">
        <v>21</v>
      </c>
      <c r="JBJ10" s="97" t="s">
        <v>21</v>
      </c>
      <c r="JBK10" s="97" t="s">
        <v>21</v>
      </c>
      <c r="JBL10" s="97" t="s">
        <v>21</v>
      </c>
      <c r="JBM10" s="97" t="s">
        <v>21</v>
      </c>
      <c r="JBN10" s="97" t="s">
        <v>21</v>
      </c>
      <c r="JBO10" s="97" t="s">
        <v>21</v>
      </c>
      <c r="JBP10" s="97" t="s">
        <v>21</v>
      </c>
      <c r="JBQ10" s="97" t="s">
        <v>21</v>
      </c>
      <c r="JBR10" s="97" t="s">
        <v>21</v>
      </c>
      <c r="JBS10" s="97" t="s">
        <v>21</v>
      </c>
      <c r="JBT10" s="97" t="s">
        <v>21</v>
      </c>
      <c r="JBU10" s="97" t="s">
        <v>21</v>
      </c>
      <c r="JBV10" s="97" t="s">
        <v>21</v>
      </c>
      <c r="JBW10" s="97" t="s">
        <v>21</v>
      </c>
      <c r="JBX10" s="97" t="s">
        <v>21</v>
      </c>
      <c r="JBY10" s="97" t="s">
        <v>21</v>
      </c>
      <c r="JBZ10" s="97" t="s">
        <v>21</v>
      </c>
      <c r="JCA10" s="97" t="s">
        <v>21</v>
      </c>
      <c r="JCB10" s="97" t="s">
        <v>21</v>
      </c>
      <c r="JCC10" s="97" t="s">
        <v>21</v>
      </c>
      <c r="JCD10" s="97" t="s">
        <v>21</v>
      </c>
      <c r="JCE10" s="97" t="s">
        <v>21</v>
      </c>
      <c r="JCF10" s="97" t="s">
        <v>21</v>
      </c>
      <c r="JCG10" s="97" t="s">
        <v>21</v>
      </c>
      <c r="JCH10" s="97" t="s">
        <v>21</v>
      </c>
      <c r="JCI10" s="97" t="s">
        <v>21</v>
      </c>
      <c r="JCJ10" s="97" t="s">
        <v>21</v>
      </c>
      <c r="JCK10" s="97" t="s">
        <v>21</v>
      </c>
      <c r="JCL10" s="97" t="s">
        <v>21</v>
      </c>
      <c r="JCM10" s="97" t="s">
        <v>21</v>
      </c>
      <c r="JCN10" s="97" t="s">
        <v>21</v>
      </c>
      <c r="JCO10" s="97" t="s">
        <v>21</v>
      </c>
      <c r="JCP10" s="97" t="s">
        <v>21</v>
      </c>
      <c r="JCQ10" s="97" t="s">
        <v>21</v>
      </c>
      <c r="JCR10" s="97" t="s">
        <v>21</v>
      </c>
      <c r="JCS10" s="97" t="s">
        <v>21</v>
      </c>
      <c r="JCT10" s="97" t="s">
        <v>21</v>
      </c>
      <c r="JCU10" s="97" t="s">
        <v>21</v>
      </c>
      <c r="JCV10" s="97" t="s">
        <v>21</v>
      </c>
      <c r="JCW10" s="97" t="s">
        <v>21</v>
      </c>
      <c r="JCX10" s="97" t="s">
        <v>21</v>
      </c>
      <c r="JCY10" s="97" t="s">
        <v>21</v>
      </c>
      <c r="JCZ10" s="97" t="s">
        <v>21</v>
      </c>
      <c r="JDA10" s="97" t="s">
        <v>21</v>
      </c>
      <c r="JDB10" s="97" t="s">
        <v>21</v>
      </c>
      <c r="JDC10" s="97" t="s">
        <v>21</v>
      </c>
      <c r="JDD10" s="97" t="s">
        <v>21</v>
      </c>
      <c r="JDE10" s="97" t="s">
        <v>21</v>
      </c>
      <c r="JDF10" s="97" t="s">
        <v>21</v>
      </c>
      <c r="JDG10" s="97" t="s">
        <v>21</v>
      </c>
      <c r="JDH10" s="97" t="s">
        <v>21</v>
      </c>
      <c r="JDI10" s="97" t="s">
        <v>21</v>
      </c>
      <c r="JDJ10" s="97" t="s">
        <v>21</v>
      </c>
      <c r="JDK10" s="97" t="s">
        <v>21</v>
      </c>
      <c r="JDL10" s="97" t="s">
        <v>21</v>
      </c>
      <c r="JDM10" s="97" t="s">
        <v>21</v>
      </c>
      <c r="JDN10" s="97" t="s">
        <v>21</v>
      </c>
      <c r="JDO10" s="97" t="s">
        <v>21</v>
      </c>
      <c r="JDP10" s="97" t="s">
        <v>21</v>
      </c>
      <c r="JDQ10" s="97" t="s">
        <v>21</v>
      </c>
      <c r="JDR10" s="97" t="s">
        <v>21</v>
      </c>
      <c r="JDS10" s="97" t="s">
        <v>21</v>
      </c>
      <c r="JDT10" s="97" t="s">
        <v>21</v>
      </c>
      <c r="JDU10" s="97" t="s">
        <v>21</v>
      </c>
      <c r="JDV10" s="97" t="s">
        <v>21</v>
      </c>
      <c r="JDW10" s="97" t="s">
        <v>21</v>
      </c>
      <c r="JDX10" s="97" t="s">
        <v>21</v>
      </c>
      <c r="JDY10" s="97" t="s">
        <v>21</v>
      </c>
      <c r="JDZ10" s="97" t="s">
        <v>21</v>
      </c>
      <c r="JEA10" s="97" t="s">
        <v>21</v>
      </c>
      <c r="JEB10" s="97" t="s">
        <v>21</v>
      </c>
      <c r="JEC10" s="97" t="s">
        <v>21</v>
      </c>
      <c r="JED10" s="97" t="s">
        <v>21</v>
      </c>
      <c r="JEE10" s="97" t="s">
        <v>21</v>
      </c>
      <c r="JEF10" s="97" t="s">
        <v>21</v>
      </c>
      <c r="JEG10" s="97" t="s">
        <v>21</v>
      </c>
      <c r="JEH10" s="97" t="s">
        <v>21</v>
      </c>
      <c r="JEI10" s="97" t="s">
        <v>21</v>
      </c>
      <c r="JEJ10" s="97" t="s">
        <v>21</v>
      </c>
      <c r="JEK10" s="97" t="s">
        <v>21</v>
      </c>
      <c r="JEL10" s="97" t="s">
        <v>21</v>
      </c>
      <c r="JEM10" s="97" t="s">
        <v>21</v>
      </c>
      <c r="JEN10" s="97" t="s">
        <v>21</v>
      </c>
      <c r="JEO10" s="97" t="s">
        <v>21</v>
      </c>
      <c r="JEP10" s="97" t="s">
        <v>21</v>
      </c>
      <c r="JEQ10" s="97" t="s">
        <v>21</v>
      </c>
      <c r="JER10" s="97" t="s">
        <v>21</v>
      </c>
      <c r="JES10" s="97" t="s">
        <v>21</v>
      </c>
      <c r="JET10" s="97" t="s">
        <v>21</v>
      </c>
      <c r="JEU10" s="97" t="s">
        <v>21</v>
      </c>
      <c r="JEV10" s="97" t="s">
        <v>21</v>
      </c>
      <c r="JEW10" s="97" t="s">
        <v>21</v>
      </c>
      <c r="JEX10" s="97" t="s">
        <v>21</v>
      </c>
      <c r="JEY10" s="97" t="s">
        <v>21</v>
      </c>
      <c r="JEZ10" s="97" t="s">
        <v>21</v>
      </c>
      <c r="JFA10" s="97" t="s">
        <v>21</v>
      </c>
      <c r="JFB10" s="97" t="s">
        <v>21</v>
      </c>
      <c r="JFC10" s="97" t="s">
        <v>21</v>
      </c>
      <c r="JFD10" s="97" t="s">
        <v>21</v>
      </c>
      <c r="JFE10" s="97" t="s">
        <v>21</v>
      </c>
      <c r="JFF10" s="97" t="s">
        <v>21</v>
      </c>
      <c r="JFG10" s="97" t="s">
        <v>21</v>
      </c>
      <c r="JFH10" s="97" t="s">
        <v>21</v>
      </c>
      <c r="JFI10" s="97" t="s">
        <v>21</v>
      </c>
      <c r="JFJ10" s="97" t="s">
        <v>21</v>
      </c>
      <c r="JFK10" s="97" t="s">
        <v>21</v>
      </c>
      <c r="JFL10" s="97" t="s">
        <v>21</v>
      </c>
      <c r="JFM10" s="97" t="s">
        <v>21</v>
      </c>
      <c r="JFN10" s="97" t="s">
        <v>21</v>
      </c>
      <c r="JFO10" s="97" t="s">
        <v>21</v>
      </c>
      <c r="JFP10" s="97" t="s">
        <v>21</v>
      </c>
      <c r="JFQ10" s="97" t="s">
        <v>21</v>
      </c>
      <c r="JFR10" s="97" t="s">
        <v>21</v>
      </c>
      <c r="JFS10" s="97" t="s">
        <v>21</v>
      </c>
      <c r="JFT10" s="97" t="s">
        <v>21</v>
      </c>
      <c r="JFU10" s="97" t="s">
        <v>21</v>
      </c>
      <c r="JFV10" s="97" t="s">
        <v>21</v>
      </c>
      <c r="JFW10" s="97" t="s">
        <v>21</v>
      </c>
      <c r="JFX10" s="97" t="s">
        <v>21</v>
      </c>
      <c r="JFY10" s="97" t="s">
        <v>21</v>
      </c>
      <c r="JFZ10" s="97" t="s">
        <v>21</v>
      </c>
      <c r="JGA10" s="97" t="s">
        <v>21</v>
      </c>
      <c r="JGB10" s="97" t="s">
        <v>21</v>
      </c>
      <c r="JGC10" s="97" t="s">
        <v>21</v>
      </c>
      <c r="JGD10" s="97" t="s">
        <v>21</v>
      </c>
      <c r="JGE10" s="97" t="s">
        <v>21</v>
      </c>
      <c r="JGF10" s="97" t="s">
        <v>21</v>
      </c>
      <c r="JGG10" s="97" t="s">
        <v>21</v>
      </c>
      <c r="JGH10" s="97" t="s">
        <v>21</v>
      </c>
      <c r="JGI10" s="97" t="s">
        <v>21</v>
      </c>
      <c r="JGJ10" s="97" t="s">
        <v>21</v>
      </c>
      <c r="JGK10" s="97" t="s">
        <v>21</v>
      </c>
      <c r="JGL10" s="97" t="s">
        <v>21</v>
      </c>
      <c r="JGM10" s="97" t="s">
        <v>21</v>
      </c>
      <c r="JGN10" s="97" t="s">
        <v>21</v>
      </c>
      <c r="JGO10" s="97" t="s">
        <v>21</v>
      </c>
      <c r="JGP10" s="97" t="s">
        <v>21</v>
      </c>
      <c r="JGQ10" s="97" t="s">
        <v>21</v>
      </c>
      <c r="JGR10" s="97" t="s">
        <v>21</v>
      </c>
      <c r="JGS10" s="97" t="s">
        <v>21</v>
      </c>
      <c r="JGT10" s="97" t="s">
        <v>21</v>
      </c>
      <c r="JGU10" s="97" t="s">
        <v>21</v>
      </c>
      <c r="JGV10" s="97" t="s">
        <v>21</v>
      </c>
      <c r="JGW10" s="97" t="s">
        <v>21</v>
      </c>
      <c r="JGX10" s="97" t="s">
        <v>21</v>
      </c>
      <c r="JGY10" s="97" t="s">
        <v>21</v>
      </c>
      <c r="JGZ10" s="97" t="s">
        <v>21</v>
      </c>
      <c r="JHA10" s="97" t="s">
        <v>21</v>
      </c>
      <c r="JHB10" s="97" t="s">
        <v>21</v>
      </c>
      <c r="JHC10" s="97" t="s">
        <v>21</v>
      </c>
      <c r="JHD10" s="97" t="s">
        <v>21</v>
      </c>
      <c r="JHE10" s="97" t="s">
        <v>21</v>
      </c>
      <c r="JHF10" s="97" t="s">
        <v>21</v>
      </c>
      <c r="JHG10" s="97" t="s">
        <v>21</v>
      </c>
      <c r="JHH10" s="97" t="s">
        <v>21</v>
      </c>
      <c r="JHI10" s="97" t="s">
        <v>21</v>
      </c>
      <c r="JHJ10" s="97" t="s">
        <v>21</v>
      </c>
      <c r="JHK10" s="97" t="s">
        <v>21</v>
      </c>
      <c r="JHL10" s="97" t="s">
        <v>21</v>
      </c>
      <c r="JHM10" s="97" t="s">
        <v>21</v>
      </c>
      <c r="JHN10" s="97" t="s">
        <v>21</v>
      </c>
      <c r="JHO10" s="97" t="s">
        <v>21</v>
      </c>
      <c r="JHP10" s="97" t="s">
        <v>21</v>
      </c>
      <c r="JHQ10" s="97" t="s">
        <v>21</v>
      </c>
      <c r="JHR10" s="97" t="s">
        <v>21</v>
      </c>
      <c r="JHS10" s="97" t="s">
        <v>21</v>
      </c>
      <c r="JHT10" s="97" t="s">
        <v>21</v>
      </c>
      <c r="JHU10" s="97" t="s">
        <v>21</v>
      </c>
      <c r="JHV10" s="97" t="s">
        <v>21</v>
      </c>
      <c r="JHW10" s="97" t="s">
        <v>21</v>
      </c>
      <c r="JHX10" s="97" t="s">
        <v>21</v>
      </c>
      <c r="JHY10" s="97" t="s">
        <v>21</v>
      </c>
      <c r="JHZ10" s="97" t="s">
        <v>21</v>
      </c>
      <c r="JIA10" s="97" t="s">
        <v>21</v>
      </c>
      <c r="JIB10" s="97" t="s">
        <v>21</v>
      </c>
      <c r="JIC10" s="97" t="s">
        <v>21</v>
      </c>
      <c r="JID10" s="97" t="s">
        <v>21</v>
      </c>
      <c r="JIE10" s="97" t="s">
        <v>21</v>
      </c>
      <c r="JIF10" s="97" t="s">
        <v>21</v>
      </c>
      <c r="JIG10" s="97" t="s">
        <v>21</v>
      </c>
      <c r="JIH10" s="97" t="s">
        <v>21</v>
      </c>
      <c r="JII10" s="97" t="s">
        <v>21</v>
      </c>
      <c r="JIJ10" s="97" t="s">
        <v>21</v>
      </c>
      <c r="JIK10" s="97" t="s">
        <v>21</v>
      </c>
      <c r="JIL10" s="97" t="s">
        <v>21</v>
      </c>
      <c r="JIM10" s="97" t="s">
        <v>21</v>
      </c>
      <c r="JIN10" s="97" t="s">
        <v>21</v>
      </c>
      <c r="JIO10" s="97" t="s">
        <v>21</v>
      </c>
      <c r="JIP10" s="97" t="s">
        <v>21</v>
      </c>
      <c r="JIQ10" s="97" t="s">
        <v>21</v>
      </c>
      <c r="JIR10" s="97" t="s">
        <v>21</v>
      </c>
      <c r="JIS10" s="97" t="s">
        <v>21</v>
      </c>
      <c r="JIT10" s="97" t="s">
        <v>21</v>
      </c>
      <c r="JIU10" s="97" t="s">
        <v>21</v>
      </c>
      <c r="JIV10" s="97" t="s">
        <v>21</v>
      </c>
      <c r="JIW10" s="97" t="s">
        <v>21</v>
      </c>
      <c r="JIX10" s="97" t="s">
        <v>21</v>
      </c>
      <c r="JIY10" s="97" t="s">
        <v>21</v>
      </c>
      <c r="JIZ10" s="97" t="s">
        <v>21</v>
      </c>
      <c r="JJA10" s="97" t="s">
        <v>21</v>
      </c>
      <c r="JJB10" s="97" t="s">
        <v>21</v>
      </c>
      <c r="JJC10" s="97" t="s">
        <v>21</v>
      </c>
      <c r="JJD10" s="97" t="s">
        <v>21</v>
      </c>
      <c r="JJE10" s="97" t="s">
        <v>21</v>
      </c>
      <c r="JJF10" s="97" t="s">
        <v>21</v>
      </c>
      <c r="JJG10" s="97" t="s">
        <v>21</v>
      </c>
      <c r="JJH10" s="97" t="s">
        <v>21</v>
      </c>
      <c r="JJI10" s="97" t="s">
        <v>21</v>
      </c>
      <c r="JJJ10" s="97" t="s">
        <v>21</v>
      </c>
      <c r="JJK10" s="97" t="s">
        <v>21</v>
      </c>
      <c r="JJL10" s="97" t="s">
        <v>21</v>
      </c>
      <c r="JJM10" s="97" t="s">
        <v>21</v>
      </c>
      <c r="JJN10" s="97" t="s">
        <v>21</v>
      </c>
      <c r="JJO10" s="97" t="s">
        <v>21</v>
      </c>
      <c r="JJP10" s="97" t="s">
        <v>21</v>
      </c>
      <c r="JJQ10" s="97" t="s">
        <v>21</v>
      </c>
      <c r="JJR10" s="97" t="s">
        <v>21</v>
      </c>
      <c r="JJS10" s="97" t="s">
        <v>21</v>
      </c>
      <c r="JJT10" s="97" t="s">
        <v>21</v>
      </c>
      <c r="JJU10" s="97" t="s">
        <v>21</v>
      </c>
      <c r="JJV10" s="97" t="s">
        <v>21</v>
      </c>
      <c r="JJW10" s="97" t="s">
        <v>21</v>
      </c>
      <c r="JJX10" s="97" t="s">
        <v>21</v>
      </c>
      <c r="JJY10" s="97" t="s">
        <v>21</v>
      </c>
      <c r="JJZ10" s="97" t="s">
        <v>21</v>
      </c>
      <c r="JKA10" s="97" t="s">
        <v>21</v>
      </c>
      <c r="JKB10" s="97" t="s">
        <v>21</v>
      </c>
      <c r="JKC10" s="97" t="s">
        <v>21</v>
      </c>
      <c r="JKD10" s="97" t="s">
        <v>21</v>
      </c>
      <c r="JKE10" s="97" t="s">
        <v>21</v>
      </c>
      <c r="JKF10" s="97" t="s">
        <v>21</v>
      </c>
      <c r="JKG10" s="97" t="s">
        <v>21</v>
      </c>
      <c r="JKH10" s="97" t="s">
        <v>21</v>
      </c>
      <c r="JKI10" s="97" t="s">
        <v>21</v>
      </c>
      <c r="JKJ10" s="97" t="s">
        <v>21</v>
      </c>
      <c r="JKK10" s="97" t="s">
        <v>21</v>
      </c>
      <c r="JKL10" s="97" t="s">
        <v>21</v>
      </c>
      <c r="JKM10" s="97" t="s">
        <v>21</v>
      </c>
      <c r="JKN10" s="97" t="s">
        <v>21</v>
      </c>
      <c r="JKO10" s="97" t="s">
        <v>21</v>
      </c>
      <c r="JKP10" s="97" t="s">
        <v>21</v>
      </c>
      <c r="JKQ10" s="97" t="s">
        <v>21</v>
      </c>
      <c r="JKR10" s="97" t="s">
        <v>21</v>
      </c>
      <c r="JKS10" s="97" t="s">
        <v>21</v>
      </c>
      <c r="JKT10" s="97" t="s">
        <v>21</v>
      </c>
      <c r="JKU10" s="97" t="s">
        <v>21</v>
      </c>
      <c r="JKV10" s="97" t="s">
        <v>21</v>
      </c>
      <c r="JKW10" s="97" t="s">
        <v>21</v>
      </c>
      <c r="JKX10" s="97" t="s">
        <v>21</v>
      </c>
      <c r="JKY10" s="97" t="s">
        <v>21</v>
      </c>
      <c r="JKZ10" s="97" t="s">
        <v>21</v>
      </c>
      <c r="JLA10" s="97" t="s">
        <v>21</v>
      </c>
      <c r="JLB10" s="97" t="s">
        <v>21</v>
      </c>
      <c r="JLC10" s="97" t="s">
        <v>21</v>
      </c>
      <c r="JLD10" s="97" t="s">
        <v>21</v>
      </c>
      <c r="JLE10" s="97" t="s">
        <v>21</v>
      </c>
      <c r="JLF10" s="97" t="s">
        <v>21</v>
      </c>
      <c r="JLG10" s="97" t="s">
        <v>21</v>
      </c>
      <c r="JLH10" s="97" t="s">
        <v>21</v>
      </c>
      <c r="JLI10" s="97" t="s">
        <v>21</v>
      </c>
      <c r="JLJ10" s="97" t="s">
        <v>21</v>
      </c>
      <c r="JLK10" s="97" t="s">
        <v>21</v>
      </c>
      <c r="JLL10" s="97" t="s">
        <v>21</v>
      </c>
      <c r="JLM10" s="97" t="s">
        <v>21</v>
      </c>
      <c r="JLN10" s="97" t="s">
        <v>21</v>
      </c>
      <c r="JLO10" s="97" t="s">
        <v>21</v>
      </c>
      <c r="JLP10" s="97" t="s">
        <v>21</v>
      </c>
      <c r="JLQ10" s="97" t="s">
        <v>21</v>
      </c>
      <c r="JLR10" s="97" t="s">
        <v>21</v>
      </c>
      <c r="JLS10" s="97" t="s">
        <v>21</v>
      </c>
      <c r="JLT10" s="97" t="s">
        <v>21</v>
      </c>
      <c r="JLU10" s="97" t="s">
        <v>21</v>
      </c>
      <c r="JLV10" s="97" t="s">
        <v>21</v>
      </c>
      <c r="JLW10" s="97" t="s">
        <v>21</v>
      </c>
      <c r="JLX10" s="97" t="s">
        <v>21</v>
      </c>
      <c r="JLY10" s="97" t="s">
        <v>21</v>
      </c>
      <c r="JLZ10" s="97" t="s">
        <v>21</v>
      </c>
      <c r="JMA10" s="97" t="s">
        <v>21</v>
      </c>
      <c r="JMB10" s="97" t="s">
        <v>21</v>
      </c>
      <c r="JMC10" s="97" t="s">
        <v>21</v>
      </c>
      <c r="JMD10" s="97" t="s">
        <v>21</v>
      </c>
      <c r="JME10" s="97" t="s">
        <v>21</v>
      </c>
      <c r="JMF10" s="97" t="s">
        <v>21</v>
      </c>
      <c r="JMG10" s="97" t="s">
        <v>21</v>
      </c>
      <c r="JMH10" s="97" t="s">
        <v>21</v>
      </c>
      <c r="JMI10" s="97" t="s">
        <v>21</v>
      </c>
      <c r="JMJ10" s="97" t="s">
        <v>21</v>
      </c>
      <c r="JMK10" s="97" t="s">
        <v>21</v>
      </c>
      <c r="JML10" s="97" t="s">
        <v>21</v>
      </c>
      <c r="JMM10" s="97" t="s">
        <v>21</v>
      </c>
      <c r="JMN10" s="97" t="s">
        <v>21</v>
      </c>
      <c r="JMO10" s="97" t="s">
        <v>21</v>
      </c>
      <c r="JMP10" s="97" t="s">
        <v>21</v>
      </c>
      <c r="JMQ10" s="97" t="s">
        <v>21</v>
      </c>
      <c r="JMR10" s="97" t="s">
        <v>21</v>
      </c>
      <c r="JMS10" s="97" t="s">
        <v>21</v>
      </c>
      <c r="JMT10" s="97" t="s">
        <v>21</v>
      </c>
      <c r="JMU10" s="97" t="s">
        <v>21</v>
      </c>
      <c r="JMV10" s="97" t="s">
        <v>21</v>
      </c>
      <c r="JMW10" s="97" t="s">
        <v>21</v>
      </c>
      <c r="JMX10" s="97" t="s">
        <v>21</v>
      </c>
      <c r="JMY10" s="97" t="s">
        <v>21</v>
      </c>
      <c r="JMZ10" s="97" t="s">
        <v>21</v>
      </c>
      <c r="JNA10" s="97" t="s">
        <v>21</v>
      </c>
      <c r="JNB10" s="97" t="s">
        <v>21</v>
      </c>
      <c r="JNC10" s="97" t="s">
        <v>21</v>
      </c>
      <c r="JND10" s="97" t="s">
        <v>21</v>
      </c>
      <c r="JNE10" s="97" t="s">
        <v>21</v>
      </c>
      <c r="JNF10" s="97" t="s">
        <v>21</v>
      </c>
      <c r="JNG10" s="97" t="s">
        <v>21</v>
      </c>
      <c r="JNH10" s="97" t="s">
        <v>21</v>
      </c>
      <c r="JNI10" s="97" t="s">
        <v>21</v>
      </c>
      <c r="JNJ10" s="97" t="s">
        <v>21</v>
      </c>
      <c r="JNK10" s="97" t="s">
        <v>21</v>
      </c>
      <c r="JNL10" s="97" t="s">
        <v>21</v>
      </c>
      <c r="JNM10" s="97" t="s">
        <v>21</v>
      </c>
      <c r="JNN10" s="97" t="s">
        <v>21</v>
      </c>
      <c r="JNO10" s="97" t="s">
        <v>21</v>
      </c>
      <c r="JNP10" s="97" t="s">
        <v>21</v>
      </c>
      <c r="JNQ10" s="97" t="s">
        <v>21</v>
      </c>
      <c r="JNR10" s="97" t="s">
        <v>21</v>
      </c>
      <c r="JNS10" s="97" t="s">
        <v>21</v>
      </c>
      <c r="JNT10" s="97" t="s">
        <v>21</v>
      </c>
      <c r="JNU10" s="97" t="s">
        <v>21</v>
      </c>
      <c r="JNV10" s="97" t="s">
        <v>21</v>
      </c>
      <c r="JNW10" s="97" t="s">
        <v>21</v>
      </c>
      <c r="JNX10" s="97" t="s">
        <v>21</v>
      </c>
      <c r="JNY10" s="97" t="s">
        <v>21</v>
      </c>
      <c r="JNZ10" s="97" t="s">
        <v>21</v>
      </c>
      <c r="JOA10" s="97" t="s">
        <v>21</v>
      </c>
      <c r="JOB10" s="97" t="s">
        <v>21</v>
      </c>
      <c r="JOC10" s="97" t="s">
        <v>21</v>
      </c>
      <c r="JOD10" s="97" t="s">
        <v>21</v>
      </c>
      <c r="JOE10" s="97" t="s">
        <v>21</v>
      </c>
      <c r="JOF10" s="97" t="s">
        <v>21</v>
      </c>
      <c r="JOG10" s="97" t="s">
        <v>21</v>
      </c>
      <c r="JOH10" s="97" t="s">
        <v>21</v>
      </c>
      <c r="JOI10" s="97" t="s">
        <v>21</v>
      </c>
      <c r="JOJ10" s="97" t="s">
        <v>21</v>
      </c>
      <c r="JOK10" s="97" t="s">
        <v>21</v>
      </c>
      <c r="JOL10" s="97" t="s">
        <v>21</v>
      </c>
      <c r="JOM10" s="97" t="s">
        <v>21</v>
      </c>
      <c r="JON10" s="97" t="s">
        <v>21</v>
      </c>
      <c r="JOO10" s="97" t="s">
        <v>21</v>
      </c>
      <c r="JOP10" s="97" t="s">
        <v>21</v>
      </c>
      <c r="JOQ10" s="97" t="s">
        <v>21</v>
      </c>
      <c r="JOR10" s="97" t="s">
        <v>21</v>
      </c>
      <c r="JOS10" s="97" t="s">
        <v>21</v>
      </c>
      <c r="JOT10" s="97" t="s">
        <v>21</v>
      </c>
      <c r="JOU10" s="97" t="s">
        <v>21</v>
      </c>
      <c r="JOV10" s="97" t="s">
        <v>21</v>
      </c>
      <c r="JOW10" s="97" t="s">
        <v>21</v>
      </c>
      <c r="JOX10" s="97" t="s">
        <v>21</v>
      </c>
      <c r="JOY10" s="97" t="s">
        <v>21</v>
      </c>
      <c r="JOZ10" s="97" t="s">
        <v>21</v>
      </c>
      <c r="JPA10" s="97" t="s">
        <v>21</v>
      </c>
      <c r="JPB10" s="97" t="s">
        <v>21</v>
      </c>
      <c r="JPC10" s="97" t="s">
        <v>21</v>
      </c>
      <c r="JPD10" s="97" t="s">
        <v>21</v>
      </c>
      <c r="JPE10" s="97" t="s">
        <v>21</v>
      </c>
      <c r="JPF10" s="97" t="s">
        <v>21</v>
      </c>
      <c r="JPG10" s="97" t="s">
        <v>21</v>
      </c>
      <c r="JPH10" s="97" t="s">
        <v>21</v>
      </c>
      <c r="JPI10" s="97" t="s">
        <v>21</v>
      </c>
      <c r="JPJ10" s="97" t="s">
        <v>21</v>
      </c>
      <c r="JPK10" s="97" t="s">
        <v>21</v>
      </c>
      <c r="JPL10" s="97" t="s">
        <v>21</v>
      </c>
      <c r="JPM10" s="97" t="s">
        <v>21</v>
      </c>
      <c r="JPN10" s="97" t="s">
        <v>21</v>
      </c>
      <c r="JPO10" s="97" t="s">
        <v>21</v>
      </c>
      <c r="JPP10" s="97" t="s">
        <v>21</v>
      </c>
      <c r="JPQ10" s="97" t="s">
        <v>21</v>
      </c>
      <c r="JPR10" s="97" t="s">
        <v>21</v>
      </c>
      <c r="JPS10" s="97" t="s">
        <v>21</v>
      </c>
      <c r="JPT10" s="97" t="s">
        <v>21</v>
      </c>
      <c r="JPU10" s="97" t="s">
        <v>21</v>
      </c>
      <c r="JPV10" s="97" t="s">
        <v>21</v>
      </c>
      <c r="JPW10" s="97" t="s">
        <v>21</v>
      </c>
      <c r="JPX10" s="97" t="s">
        <v>21</v>
      </c>
      <c r="JPY10" s="97" t="s">
        <v>21</v>
      </c>
      <c r="JPZ10" s="97" t="s">
        <v>21</v>
      </c>
      <c r="JQA10" s="97" t="s">
        <v>21</v>
      </c>
      <c r="JQB10" s="97" t="s">
        <v>21</v>
      </c>
      <c r="JQC10" s="97" t="s">
        <v>21</v>
      </c>
      <c r="JQD10" s="97" t="s">
        <v>21</v>
      </c>
      <c r="JQE10" s="97" t="s">
        <v>21</v>
      </c>
      <c r="JQF10" s="97" t="s">
        <v>21</v>
      </c>
      <c r="JQG10" s="97" t="s">
        <v>21</v>
      </c>
      <c r="JQH10" s="97" t="s">
        <v>21</v>
      </c>
      <c r="JQI10" s="97" t="s">
        <v>21</v>
      </c>
      <c r="JQJ10" s="97" t="s">
        <v>21</v>
      </c>
      <c r="JQK10" s="97" t="s">
        <v>21</v>
      </c>
      <c r="JQL10" s="97" t="s">
        <v>21</v>
      </c>
      <c r="JQM10" s="97" t="s">
        <v>21</v>
      </c>
      <c r="JQN10" s="97" t="s">
        <v>21</v>
      </c>
      <c r="JQO10" s="97" t="s">
        <v>21</v>
      </c>
      <c r="JQP10" s="97" t="s">
        <v>21</v>
      </c>
      <c r="JQQ10" s="97" t="s">
        <v>21</v>
      </c>
      <c r="JQR10" s="97" t="s">
        <v>21</v>
      </c>
      <c r="JQS10" s="97" t="s">
        <v>21</v>
      </c>
      <c r="JQT10" s="97" t="s">
        <v>21</v>
      </c>
      <c r="JQU10" s="97" t="s">
        <v>21</v>
      </c>
      <c r="JQV10" s="97" t="s">
        <v>21</v>
      </c>
      <c r="JQW10" s="97" t="s">
        <v>21</v>
      </c>
      <c r="JQX10" s="97" t="s">
        <v>21</v>
      </c>
      <c r="JQY10" s="97" t="s">
        <v>21</v>
      </c>
      <c r="JQZ10" s="97" t="s">
        <v>21</v>
      </c>
      <c r="JRA10" s="97" t="s">
        <v>21</v>
      </c>
      <c r="JRB10" s="97" t="s">
        <v>21</v>
      </c>
      <c r="JRC10" s="97" t="s">
        <v>21</v>
      </c>
      <c r="JRD10" s="97" t="s">
        <v>21</v>
      </c>
      <c r="JRE10" s="97" t="s">
        <v>21</v>
      </c>
      <c r="JRF10" s="97" t="s">
        <v>21</v>
      </c>
      <c r="JRG10" s="97" t="s">
        <v>21</v>
      </c>
      <c r="JRH10" s="97" t="s">
        <v>21</v>
      </c>
      <c r="JRI10" s="97" t="s">
        <v>21</v>
      </c>
      <c r="JRJ10" s="97" t="s">
        <v>21</v>
      </c>
      <c r="JRK10" s="97" t="s">
        <v>21</v>
      </c>
      <c r="JRL10" s="97" t="s">
        <v>21</v>
      </c>
      <c r="JRM10" s="97" t="s">
        <v>21</v>
      </c>
      <c r="JRN10" s="97" t="s">
        <v>21</v>
      </c>
      <c r="JRO10" s="97" t="s">
        <v>21</v>
      </c>
      <c r="JRP10" s="97" t="s">
        <v>21</v>
      </c>
      <c r="JRQ10" s="97" t="s">
        <v>21</v>
      </c>
      <c r="JRR10" s="97" t="s">
        <v>21</v>
      </c>
      <c r="JRS10" s="97" t="s">
        <v>21</v>
      </c>
      <c r="JRT10" s="97" t="s">
        <v>21</v>
      </c>
      <c r="JRU10" s="97" t="s">
        <v>21</v>
      </c>
      <c r="JRV10" s="97" t="s">
        <v>21</v>
      </c>
      <c r="JRW10" s="97" t="s">
        <v>21</v>
      </c>
      <c r="JRX10" s="97" t="s">
        <v>21</v>
      </c>
      <c r="JRY10" s="97" t="s">
        <v>21</v>
      </c>
      <c r="JRZ10" s="97" t="s">
        <v>21</v>
      </c>
      <c r="JSA10" s="97" t="s">
        <v>21</v>
      </c>
      <c r="JSB10" s="97" t="s">
        <v>21</v>
      </c>
      <c r="JSC10" s="97" t="s">
        <v>21</v>
      </c>
      <c r="JSD10" s="97" t="s">
        <v>21</v>
      </c>
      <c r="JSE10" s="97" t="s">
        <v>21</v>
      </c>
      <c r="JSF10" s="97" t="s">
        <v>21</v>
      </c>
      <c r="JSG10" s="97" t="s">
        <v>21</v>
      </c>
      <c r="JSH10" s="97" t="s">
        <v>21</v>
      </c>
      <c r="JSI10" s="97" t="s">
        <v>21</v>
      </c>
      <c r="JSJ10" s="97" t="s">
        <v>21</v>
      </c>
      <c r="JSK10" s="97" t="s">
        <v>21</v>
      </c>
      <c r="JSL10" s="97" t="s">
        <v>21</v>
      </c>
      <c r="JSM10" s="97" t="s">
        <v>21</v>
      </c>
      <c r="JSN10" s="97" t="s">
        <v>21</v>
      </c>
      <c r="JSO10" s="97" t="s">
        <v>21</v>
      </c>
      <c r="JSP10" s="97" t="s">
        <v>21</v>
      </c>
      <c r="JSQ10" s="97" t="s">
        <v>21</v>
      </c>
      <c r="JSR10" s="97" t="s">
        <v>21</v>
      </c>
      <c r="JSS10" s="97" t="s">
        <v>21</v>
      </c>
      <c r="JST10" s="97" t="s">
        <v>21</v>
      </c>
      <c r="JSU10" s="97" t="s">
        <v>21</v>
      </c>
      <c r="JSV10" s="97" t="s">
        <v>21</v>
      </c>
      <c r="JSW10" s="97" t="s">
        <v>21</v>
      </c>
      <c r="JSX10" s="97" t="s">
        <v>21</v>
      </c>
      <c r="JSY10" s="97" t="s">
        <v>21</v>
      </c>
      <c r="JSZ10" s="97" t="s">
        <v>21</v>
      </c>
      <c r="JTA10" s="97" t="s">
        <v>21</v>
      </c>
      <c r="JTB10" s="97" t="s">
        <v>21</v>
      </c>
      <c r="JTC10" s="97" t="s">
        <v>21</v>
      </c>
      <c r="JTD10" s="97" t="s">
        <v>21</v>
      </c>
      <c r="JTE10" s="97" t="s">
        <v>21</v>
      </c>
      <c r="JTF10" s="97" t="s">
        <v>21</v>
      </c>
      <c r="JTG10" s="97" t="s">
        <v>21</v>
      </c>
      <c r="JTH10" s="97" t="s">
        <v>21</v>
      </c>
      <c r="JTI10" s="97" t="s">
        <v>21</v>
      </c>
      <c r="JTJ10" s="97" t="s">
        <v>21</v>
      </c>
      <c r="JTK10" s="97" t="s">
        <v>21</v>
      </c>
      <c r="JTL10" s="97" t="s">
        <v>21</v>
      </c>
      <c r="JTM10" s="97" t="s">
        <v>21</v>
      </c>
      <c r="JTN10" s="97" t="s">
        <v>21</v>
      </c>
      <c r="JTO10" s="97" t="s">
        <v>21</v>
      </c>
      <c r="JTP10" s="97" t="s">
        <v>21</v>
      </c>
      <c r="JTQ10" s="97" t="s">
        <v>21</v>
      </c>
      <c r="JTR10" s="97" t="s">
        <v>21</v>
      </c>
      <c r="JTS10" s="97" t="s">
        <v>21</v>
      </c>
      <c r="JTT10" s="97" t="s">
        <v>21</v>
      </c>
      <c r="JTU10" s="97" t="s">
        <v>21</v>
      </c>
      <c r="JTV10" s="97" t="s">
        <v>21</v>
      </c>
      <c r="JTW10" s="97" t="s">
        <v>21</v>
      </c>
      <c r="JTX10" s="97" t="s">
        <v>21</v>
      </c>
      <c r="JTY10" s="97" t="s">
        <v>21</v>
      </c>
      <c r="JTZ10" s="97" t="s">
        <v>21</v>
      </c>
      <c r="JUA10" s="97" t="s">
        <v>21</v>
      </c>
      <c r="JUB10" s="97" t="s">
        <v>21</v>
      </c>
      <c r="JUC10" s="97" t="s">
        <v>21</v>
      </c>
      <c r="JUD10" s="97" t="s">
        <v>21</v>
      </c>
      <c r="JUE10" s="97" t="s">
        <v>21</v>
      </c>
      <c r="JUF10" s="97" t="s">
        <v>21</v>
      </c>
      <c r="JUG10" s="97" t="s">
        <v>21</v>
      </c>
      <c r="JUH10" s="97" t="s">
        <v>21</v>
      </c>
      <c r="JUI10" s="97" t="s">
        <v>21</v>
      </c>
      <c r="JUJ10" s="97" t="s">
        <v>21</v>
      </c>
      <c r="JUK10" s="97" t="s">
        <v>21</v>
      </c>
      <c r="JUL10" s="97" t="s">
        <v>21</v>
      </c>
      <c r="JUM10" s="97" t="s">
        <v>21</v>
      </c>
      <c r="JUN10" s="97" t="s">
        <v>21</v>
      </c>
      <c r="JUO10" s="97" t="s">
        <v>21</v>
      </c>
      <c r="JUP10" s="97" t="s">
        <v>21</v>
      </c>
      <c r="JUQ10" s="97" t="s">
        <v>21</v>
      </c>
      <c r="JUR10" s="97" t="s">
        <v>21</v>
      </c>
      <c r="JUS10" s="97" t="s">
        <v>21</v>
      </c>
      <c r="JUT10" s="97" t="s">
        <v>21</v>
      </c>
      <c r="JUU10" s="97" t="s">
        <v>21</v>
      </c>
      <c r="JUV10" s="97" t="s">
        <v>21</v>
      </c>
      <c r="JUW10" s="97" t="s">
        <v>21</v>
      </c>
      <c r="JUX10" s="97" t="s">
        <v>21</v>
      </c>
      <c r="JUY10" s="97" t="s">
        <v>21</v>
      </c>
      <c r="JUZ10" s="97" t="s">
        <v>21</v>
      </c>
      <c r="JVA10" s="97" t="s">
        <v>21</v>
      </c>
      <c r="JVB10" s="97" t="s">
        <v>21</v>
      </c>
      <c r="JVC10" s="97" t="s">
        <v>21</v>
      </c>
      <c r="JVD10" s="97" t="s">
        <v>21</v>
      </c>
      <c r="JVE10" s="97" t="s">
        <v>21</v>
      </c>
      <c r="JVF10" s="97" t="s">
        <v>21</v>
      </c>
      <c r="JVG10" s="97" t="s">
        <v>21</v>
      </c>
      <c r="JVH10" s="97" t="s">
        <v>21</v>
      </c>
      <c r="JVI10" s="97" t="s">
        <v>21</v>
      </c>
      <c r="JVJ10" s="97" t="s">
        <v>21</v>
      </c>
      <c r="JVK10" s="97" t="s">
        <v>21</v>
      </c>
      <c r="JVL10" s="97" t="s">
        <v>21</v>
      </c>
      <c r="JVM10" s="97" t="s">
        <v>21</v>
      </c>
      <c r="JVN10" s="97" t="s">
        <v>21</v>
      </c>
      <c r="JVO10" s="97" t="s">
        <v>21</v>
      </c>
      <c r="JVP10" s="97" t="s">
        <v>21</v>
      </c>
      <c r="JVQ10" s="97" t="s">
        <v>21</v>
      </c>
      <c r="JVR10" s="97" t="s">
        <v>21</v>
      </c>
      <c r="JVS10" s="97" t="s">
        <v>21</v>
      </c>
      <c r="JVT10" s="97" t="s">
        <v>21</v>
      </c>
      <c r="JVU10" s="97" t="s">
        <v>21</v>
      </c>
      <c r="JVV10" s="97" t="s">
        <v>21</v>
      </c>
      <c r="JVW10" s="97" t="s">
        <v>21</v>
      </c>
      <c r="JVX10" s="97" t="s">
        <v>21</v>
      </c>
      <c r="JVY10" s="97" t="s">
        <v>21</v>
      </c>
      <c r="JVZ10" s="97" t="s">
        <v>21</v>
      </c>
      <c r="JWA10" s="97" t="s">
        <v>21</v>
      </c>
      <c r="JWB10" s="97" t="s">
        <v>21</v>
      </c>
      <c r="JWC10" s="97" t="s">
        <v>21</v>
      </c>
      <c r="JWD10" s="97" t="s">
        <v>21</v>
      </c>
      <c r="JWE10" s="97" t="s">
        <v>21</v>
      </c>
      <c r="JWF10" s="97" t="s">
        <v>21</v>
      </c>
      <c r="JWG10" s="97" t="s">
        <v>21</v>
      </c>
      <c r="JWH10" s="97" t="s">
        <v>21</v>
      </c>
      <c r="JWI10" s="97" t="s">
        <v>21</v>
      </c>
      <c r="JWJ10" s="97" t="s">
        <v>21</v>
      </c>
      <c r="JWK10" s="97" t="s">
        <v>21</v>
      </c>
      <c r="JWL10" s="97" t="s">
        <v>21</v>
      </c>
      <c r="JWM10" s="97" t="s">
        <v>21</v>
      </c>
      <c r="JWN10" s="97" t="s">
        <v>21</v>
      </c>
      <c r="JWO10" s="97" t="s">
        <v>21</v>
      </c>
      <c r="JWP10" s="97" t="s">
        <v>21</v>
      </c>
      <c r="JWQ10" s="97" t="s">
        <v>21</v>
      </c>
      <c r="JWR10" s="97" t="s">
        <v>21</v>
      </c>
      <c r="JWS10" s="97" t="s">
        <v>21</v>
      </c>
      <c r="JWT10" s="97" t="s">
        <v>21</v>
      </c>
      <c r="JWU10" s="97" t="s">
        <v>21</v>
      </c>
      <c r="JWV10" s="97" t="s">
        <v>21</v>
      </c>
      <c r="JWW10" s="97" t="s">
        <v>21</v>
      </c>
      <c r="JWX10" s="97" t="s">
        <v>21</v>
      </c>
      <c r="JWY10" s="97" t="s">
        <v>21</v>
      </c>
      <c r="JWZ10" s="97" t="s">
        <v>21</v>
      </c>
      <c r="JXA10" s="97" t="s">
        <v>21</v>
      </c>
      <c r="JXB10" s="97" t="s">
        <v>21</v>
      </c>
      <c r="JXC10" s="97" t="s">
        <v>21</v>
      </c>
      <c r="JXD10" s="97" t="s">
        <v>21</v>
      </c>
      <c r="JXE10" s="97" t="s">
        <v>21</v>
      </c>
      <c r="JXF10" s="97" t="s">
        <v>21</v>
      </c>
      <c r="JXG10" s="97" t="s">
        <v>21</v>
      </c>
      <c r="JXH10" s="97" t="s">
        <v>21</v>
      </c>
      <c r="JXI10" s="97" t="s">
        <v>21</v>
      </c>
      <c r="JXJ10" s="97" t="s">
        <v>21</v>
      </c>
      <c r="JXK10" s="97" t="s">
        <v>21</v>
      </c>
      <c r="JXL10" s="97" t="s">
        <v>21</v>
      </c>
      <c r="JXM10" s="97" t="s">
        <v>21</v>
      </c>
      <c r="JXN10" s="97" t="s">
        <v>21</v>
      </c>
      <c r="JXO10" s="97" t="s">
        <v>21</v>
      </c>
      <c r="JXP10" s="97" t="s">
        <v>21</v>
      </c>
      <c r="JXQ10" s="97" t="s">
        <v>21</v>
      </c>
      <c r="JXR10" s="97" t="s">
        <v>21</v>
      </c>
      <c r="JXS10" s="97" t="s">
        <v>21</v>
      </c>
      <c r="JXT10" s="97" t="s">
        <v>21</v>
      </c>
      <c r="JXU10" s="97" t="s">
        <v>21</v>
      </c>
      <c r="JXV10" s="97" t="s">
        <v>21</v>
      </c>
      <c r="JXW10" s="97" t="s">
        <v>21</v>
      </c>
      <c r="JXX10" s="97" t="s">
        <v>21</v>
      </c>
      <c r="JXY10" s="97" t="s">
        <v>21</v>
      </c>
      <c r="JXZ10" s="97" t="s">
        <v>21</v>
      </c>
      <c r="JYA10" s="97" t="s">
        <v>21</v>
      </c>
      <c r="JYB10" s="97" t="s">
        <v>21</v>
      </c>
      <c r="JYC10" s="97" t="s">
        <v>21</v>
      </c>
      <c r="JYD10" s="97" t="s">
        <v>21</v>
      </c>
      <c r="JYE10" s="97" t="s">
        <v>21</v>
      </c>
      <c r="JYF10" s="97" t="s">
        <v>21</v>
      </c>
      <c r="JYG10" s="97" t="s">
        <v>21</v>
      </c>
      <c r="JYH10" s="97" t="s">
        <v>21</v>
      </c>
      <c r="JYI10" s="97" t="s">
        <v>21</v>
      </c>
      <c r="JYJ10" s="97" t="s">
        <v>21</v>
      </c>
      <c r="JYK10" s="97" t="s">
        <v>21</v>
      </c>
      <c r="JYL10" s="97" t="s">
        <v>21</v>
      </c>
      <c r="JYM10" s="97" t="s">
        <v>21</v>
      </c>
      <c r="JYN10" s="97" t="s">
        <v>21</v>
      </c>
      <c r="JYO10" s="97" t="s">
        <v>21</v>
      </c>
      <c r="JYP10" s="97" t="s">
        <v>21</v>
      </c>
      <c r="JYQ10" s="97" t="s">
        <v>21</v>
      </c>
      <c r="JYR10" s="97" t="s">
        <v>21</v>
      </c>
      <c r="JYS10" s="97" t="s">
        <v>21</v>
      </c>
      <c r="JYT10" s="97" t="s">
        <v>21</v>
      </c>
      <c r="JYU10" s="97" t="s">
        <v>21</v>
      </c>
      <c r="JYV10" s="97" t="s">
        <v>21</v>
      </c>
      <c r="JYW10" s="97" t="s">
        <v>21</v>
      </c>
      <c r="JYX10" s="97" t="s">
        <v>21</v>
      </c>
      <c r="JYY10" s="97" t="s">
        <v>21</v>
      </c>
      <c r="JYZ10" s="97" t="s">
        <v>21</v>
      </c>
      <c r="JZA10" s="97" t="s">
        <v>21</v>
      </c>
      <c r="JZB10" s="97" t="s">
        <v>21</v>
      </c>
      <c r="JZC10" s="97" t="s">
        <v>21</v>
      </c>
      <c r="JZD10" s="97" t="s">
        <v>21</v>
      </c>
      <c r="JZE10" s="97" t="s">
        <v>21</v>
      </c>
      <c r="JZF10" s="97" t="s">
        <v>21</v>
      </c>
      <c r="JZG10" s="97" t="s">
        <v>21</v>
      </c>
      <c r="JZH10" s="97" t="s">
        <v>21</v>
      </c>
      <c r="JZI10" s="97" t="s">
        <v>21</v>
      </c>
      <c r="JZJ10" s="97" t="s">
        <v>21</v>
      </c>
      <c r="JZK10" s="97" t="s">
        <v>21</v>
      </c>
      <c r="JZL10" s="97" t="s">
        <v>21</v>
      </c>
      <c r="JZM10" s="97" t="s">
        <v>21</v>
      </c>
      <c r="JZN10" s="97" t="s">
        <v>21</v>
      </c>
      <c r="JZO10" s="97" t="s">
        <v>21</v>
      </c>
      <c r="JZP10" s="97" t="s">
        <v>21</v>
      </c>
      <c r="JZQ10" s="97" t="s">
        <v>21</v>
      </c>
      <c r="JZR10" s="97" t="s">
        <v>21</v>
      </c>
      <c r="JZS10" s="97" t="s">
        <v>21</v>
      </c>
      <c r="JZT10" s="97" t="s">
        <v>21</v>
      </c>
      <c r="JZU10" s="97" t="s">
        <v>21</v>
      </c>
      <c r="JZV10" s="97" t="s">
        <v>21</v>
      </c>
      <c r="JZW10" s="97" t="s">
        <v>21</v>
      </c>
      <c r="JZX10" s="97" t="s">
        <v>21</v>
      </c>
      <c r="JZY10" s="97" t="s">
        <v>21</v>
      </c>
      <c r="JZZ10" s="97" t="s">
        <v>21</v>
      </c>
      <c r="KAA10" s="97" t="s">
        <v>21</v>
      </c>
      <c r="KAB10" s="97" t="s">
        <v>21</v>
      </c>
      <c r="KAC10" s="97" t="s">
        <v>21</v>
      </c>
      <c r="KAD10" s="97" t="s">
        <v>21</v>
      </c>
      <c r="KAE10" s="97" t="s">
        <v>21</v>
      </c>
      <c r="KAF10" s="97" t="s">
        <v>21</v>
      </c>
      <c r="KAG10" s="97" t="s">
        <v>21</v>
      </c>
      <c r="KAH10" s="97" t="s">
        <v>21</v>
      </c>
      <c r="KAI10" s="97" t="s">
        <v>21</v>
      </c>
      <c r="KAJ10" s="97" t="s">
        <v>21</v>
      </c>
      <c r="KAK10" s="97" t="s">
        <v>21</v>
      </c>
      <c r="KAL10" s="97" t="s">
        <v>21</v>
      </c>
      <c r="KAM10" s="97" t="s">
        <v>21</v>
      </c>
      <c r="KAN10" s="97" t="s">
        <v>21</v>
      </c>
      <c r="KAO10" s="97" t="s">
        <v>21</v>
      </c>
      <c r="KAP10" s="97" t="s">
        <v>21</v>
      </c>
      <c r="KAQ10" s="97" t="s">
        <v>21</v>
      </c>
      <c r="KAR10" s="97" t="s">
        <v>21</v>
      </c>
      <c r="KAS10" s="97" t="s">
        <v>21</v>
      </c>
      <c r="KAT10" s="97" t="s">
        <v>21</v>
      </c>
      <c r="KAU10" s="97" t="s">
        <v>21</v>
      </c>
      <c r="KAV10" s="97" t="s">
        <v>21</v>
      </c>
      <c r="KAW10" s="97" t="s">
        <v>21</v>
      </c>
      <c r="KAX10" s="97" t="s">
        <v>21</v>
      </c>
      <c r="KAY10" s="97" t="s">
        <v>21</v>
      </c>
      <c r="KAZ10" s="97" t="s">
        <v>21</v>
      </c>
      <c r="KBA10" s="97" t="s">
        <v>21</v>
      </c>
      <c r="KBB10" s="97" t="s">
        <v>21</v>
      </c>
      <c r="KBC10" s="97" t="s">
        <v>21</v>
      </c>
      <c r="KBD10" s="97" t="s">
        <v>21</v>
      </c>
      <c r="KBE10" s="97" t="s">
        <v>21</v>
      </c>
      <c r="KBF10" s="97" t="s">
        <v>21</v>
      </c>
      <c r="KBG10" s="97" t="s">
        <v>21</v>
      </c>
      <c r="KBH10" s="97" t="s">
        <v>21</v>
      </c>
      <c r="KBI10" s="97" t="s">
        <v>21</v>
      </c>
      <c r="KBJ10" s="97" t="s">
        <v>21</v>
      </c>
      <c r="KBK10" s="97" t="s">
        <v>21</v>
      </c>
      <c r="KBL10" s="97" t="s">
        <v>21</v>
      </c>
      <c r="KBM10" s="97" t="s">
        <v>21</v>
      </c>
      <c r="KBN10" s="97" t="s">
        <v>21</v>
      </c>
      <c r="KBO10" s="97" t="s">
        <v>21</v>
      </c>
      <c r="KBP10" s="97" t="s">
        <v>21</v>
      </c>
      <c r="KBQ10" s="97" t="s">
        <v>21</v>
      </c>
      <c r="KBR10" s="97" t="s">
        <v>21</v>
      </c>
      <c r="KBS10" s="97" t="s">
        <v>21</v>
      </c>
      <c r="KBT10" s="97" t="s">
        <v>21</v>
      </c>
      <c r="KBU10" s="97" t="s">
        <v>21</v>
      </c>
      <c r="KBV10" s="97" t="s">
        <v>21</v>
      </c>
      <c r="KBW10" s="97" t="s">
        <v>21</v>
      </c>
      <c r="KBX10" s="97" t="s">
        <v>21</v>
      </c>
      <c r="KBY10" s="97" t="s">
        <v>21</v>
      </c>
      <c r="KBZ10" s="97" t="s">
        <v>21</v>
      </c>
      <c r="KCA10" s="97" t="s">
        <v>21</v>
      </c>
      <c r="KCB10" s="97" t="s">
        <v>21</v>
      </c>
      <c r="KCC10" s="97" t="s">
        <v>21</v>
      </c>
      <c r="KCD10" s="97" t="s">
        <v>21</v>
      </c>
      <c r="KCE10" s="97" t="s">
        <v>21</v>
      </c>
      <c r="KCF10" s="97" t="s">
        <v>21</v>
      </c>
      <c r="KCG10" s="97" t="s">
        <v>21</v>
      </c>
      <c r="KCH10" s="97" t="s">
        <v>21</v>
      </c>
      <c r="KCI10" s="97" t="s">
        <v>21</v>
      </c>
      <c r="KCJ10" s="97" t="s">
        <v>21</v>
      </c>
      <c r="KCK10" s="97" t="s">
        <v>21</v>
      </c>
      <c r="KCL10" s="97" t="s">
        <v>21</v>
      </c>
      <c r="KCM10" s="97" t="s">
        <v>21</v>
      </c>
      <c r="KCN10" s="97" t="s">
        <v>21</v>
      </c>
      <c r="KCO10" s="97" t="s">
        <v>21</v>
      </c>
      <c r="KCP10" s="97" t="s">
        <v>21</v>
      </c>
      <c r="KCQ10" s="97" t="s">
        <v>21</v>
      </c>
      <c r="KCR10" s="97" t="s">
        <v>21</v>
      </c>
      <c r="KCS10" s="97" t="s">
        <v>21</v>
      </c>
      <c r="KCT10" s="97" t="s">
        <v>21</v>
      </c>
      <c r="KCU10" s="97" t="s">
        <v>21</v>
      </c>
      <c r="KCV10" s="97" t="s">
        <v>21</v>
      </c>
      <c r="KCW10" s="97" t="s">
        <v>21</v>
      </c>
      <c r="KCX10" s="97" t="s">
        <v>21</v>
      </c>
      <c r="KCY10" s="97" t="s">
        <v>21</v>
      </c>
      <c r="KCZ10" s="97" t="s">
        <v>21</v>
      </c>
      <c r="KDA10" s="97" t="s">
        <v>21</v>
      </c>
      <c r="KDB10" s="97" t="s">
        <v>21</v>
      </c>
      <c r="KDC10" s="97" t="s">
        <v>21</v>
      </c>
      <c r="KDD10" s="97" t="s">
        <v>21</v>
      </c>
      <c r="KDE10" s="97" t="s">
        <v>21</v>
      </c>
      <c r="KDF10" s="97" t="s">
        <v>21</v>
      </c>
      <c r="KDG10" s="97" t="s">
        <v>21</v>
      </c>
      <c r="KDH10" s="97" t="s">
        <v>21</v>
      </c>
      <c r="KDI10" s="97" t="s">
        <v>21</v>
      </c>
      <c r="KDJ10" s="97" t="s">
        <v>21</v>
      </c>
      <c r="KDK10" s="97" t="s">
        <v>21</v>
      </c>
      <c r="KDL10" s="97" t="s">
        <v>21</v>
      </c>
      <c r="KDM10" s="97" t="s">
        <v>21</v>
      </c>
      <c r="KDN10" s="97" t="s">
        <v>21</v>
      </c>
      <c r="KDO10" s="97" t="s">
        <v>21</v>
      </c>
      <c r="KDP10" s="97" t="s">
        <v>21</v>
      </c>
      <c r="KDQ10" s="97" t="s">
        <v>21</v>
      </c>
      <c r="KDR10" s="97" t="s">
        <v>21</v>
      </c>
      <c r="KDS10" s="97" t="s">
        <v>21</v>
      </c>
      <c r="KDT10" s="97" t="s">
        <v>21</v>
      </c>
      <c r="KDU10" s="97" t="s">
        <v>21</v>
      </c>
      <c r="KDV10" s="97" t="s">
        <v>21</v>
      </c>
      <c r="KDW10" s="97" t="s">
        <v>21</v>
      </c>
      <c r="KDX10" s="97" t="s">
        <v>21</v>
      </c>
      <c r="KDY10" s="97" t="s">
        <v>21</v>
      </c>
      <c r="KDZ10" s="97" t="s">
        <v>21</v>
      </c>
      <c r="KEA10" s="97" t="s">
        <v>21</v>
      </c>
      <c r="KEB10" s="97" t="s">
        <v>21</v>
      </c>
      <c r="KEC10" s="97" t="s">
        <v>21</v>
      </c>
      <c r="KED10" s="97" t="s">
        <v>21</v>
      </c>
      <c r="KEE10" s="97" t="s">
        <v>21</v>
      </c>
      <c r="KEF10" s="97" t="s">
        <v>21</v>
      </c>
      <c r="KEG10" s="97" t="s">
        <v>21</v>
      </c>
      <c r="KEH10" s="97" t="s">
        <v>21</v>
      </c>
      <c r="KEI10" s="97" t="s">
        <v>21</v>
      </c>
      <c r="KEJ10" s="97" t="s">
        <v>21</v>
      </c>
      <c r="KEK10" s="97" t="s">
        <v>21</v>
      </c>
      <c r="KEL10" s="97" t="s">
        <v>21</v>
      </c>
      <c r="KEM10" s="97" t="s">
        <v>21</v>
      </c>
      <c r="KEN10" s="97" t="s">
        <v>21</v>
      </c>
      <c r="KEO10" s="97" t="s">
        <v>21</v>
      </c>
      <c r="KEP10" s="97" t="s">
        <v>21</v>
      </c>
      <c r="KEQ10" s="97" t="s">
        <v>21</v>
      </c>
      <c r="KER10" s="97" t="s">
        <v>21</v>
      </c>
      <c r="KES10" s="97" t="s">
        <v>21</v>
      </c>
      <c r="KET10" s="97" t="s">
        <v>21</v>
      </c>
      <c r="KEU10" s="97" t="s">
        <v>21</v>
      </c>
      <c r="KEV10" s="97" t="s">
        <v>21</v>
      </c>
      <c r="KEW10" s="97" t="s">
        <v>21</v>
      </c>
      <c r="KEX10" s="97" t="s">
        <v>21</v>
      </c>
      <c r="KEY10" s="97" t="s">
        <v>21</v>
      </c>
      <c r="KEZ10" s="97" t="s">
        <v>21</v>
      </c>
      <c r="KFA10" s="97" t="s">
        <v>21</v>
      </c>
      <c r="KFB10" s="97" t="s">
        <v>21</v>
      </c>
      <c r="KFC10" s="97" t="s">
        <v>21</v>
      </c>
      <c r="KFD10" s="97" t="s">
        <v>21</v>
      </c>
      <c r="KFE10" s="97" t="s">
        <v>21</v>
      </c>
      <c r="KFF10" s="97" t="s">
        <v>21</v>
      </c>
      <c r="KFG10" s="97" t="s">
        <v>21</v>
      </c>
      <c r="KFH10" s="97" t="s">
        <v>21</v>
      </c>
      <c r="KFI10" s="97" t="s">
        <v>21</v>
      </c>
      <c r="KFJ10" s="97" t="s">
        <v>21</v>
      </c>
      <c r="KFK10" s="97" t="s">
        <v>21</v>
      </c>
      <c r="KFL10" s="97" t="s">
        <v>21</v>
      </c>
      <c r="KFM10" s="97" t="s">
        <v>21</v>
      </c>
      <c r="KFN10" s="97" t="s">
        <v>21</v>
      </c>
      <c r="KFO10" s="97" t="s">
        <v>21</v>
      </c>
      <c r="KFP10" s="97" t="s">
        <v>21</v>
      </c>
      <c r="KFQ10" s="97" t="s">
        <v>21</v>
      </c>
      <c r="KFR10" s="97" t="s">
        <v>21</v>
      </c>
      <c r="KFS10" s="97" t="s">
        <v>21</v>
      </c>
      <c r="KFT10" s="97" t="s">
        <v>21</v>
      </c>
      <c r="KFU10" s="97" t="s">
        <v>21</v>
      </c>
      <c r="KFV10" s="97" t="s">
        <v>21</v>
      </c>
      <c r="KFW10" s="97" t="s">
        <v>21</v>
      </c>
      <c r="KFX10" s="97" t="s">
        <v>21</v>
      </c>
      <c r="KFY10" s="97" t="s">
        <v>21</v>
      </c>
      <c r="KFZ10" s="97" t="s">
        <v>21</v>
      </c>
      <c r="KGA10" s="97" t="s">
        <v>21</v>
      </c>
      <c r="KGB10" s="97" t="s">
        <v>21</v>
      </c>
      <c r="KGC10" s="97" t="s">
        <v>21</v>
      </c>
      <c r="KGD10" s="97" t="s">
        <v>21</v>
      </c>
      <c r="KGE10" s="97" t="s">
        <v>21</v>
      </c>
      <c r="KGF10" s="97" t="s">
        <v>21</v>
      </c>
      <c r="KGG10" s="97" t="s">
        <v>21</v>
      </c>
      <c r="KGH10" s="97" t="s">
        <v>21</v>
      </c>
      <c r="KGI10" s="97" t="s">
        <v>21</v>
      </c>
      <c r="KGJ10" s="97" t="s">
        <v>21</v>
      </c>
      <c r="KGK10" s="97" t="s">
        <v>21</v>
      </c>
      <c r="KGL10" s="97" t="s">
        <v>21</v>
      </c>
      <c r="KGM10" s="97" t="s">
        <v>21</v>
      </c>
      <c r="KGN10" s="97" t="s">
        <v>21</v>
      </c>
      <c r="KGO10" s="97" t="s">
        <v>21</v>
      </c>
      <c r="KGP10" s="97" t="s">
        <v>21</v>
      </c>
      <c r="KGQ10" s="97" t="s">
        <v>21</v>
      </c>
      <c r="KGR10" s="97" t="s">
        <v>21</v>
      </c>
      <c r="KGS10" s="97" t="s">
        <v>21</v>
      </c>
      <c r="KGT10" s="97" t="s">
        <v>21</v>
      </c>
      <c r="KGU10" s="97" t="s">
        <v>21</v>
      </c>
      <c r="KGV10" s="97" t="s">
        <v>21</v>
      </c>
      <c r="KGW10" s="97" t="s">
        <v>21</v>
      </c>
      <c r="KGX10" s="97" t="s">
        <v>21</v>
      </c>
      <c r="KGY10" s="97" t="s">
        <v>21</v>
      </c>
      <c r="KGZ10" s="97" t="s">
        <v>21</v>
      </c>
      <c r="KHA10" s="97" t="s">
        <v>21</v>
      </c>
      <c r="KHB10" s="97" t="s">
        <v>21</v>
      </c>
      <c r="KHC10" s="97" t="s">
        <v>21</v>
      </c>
      <c r="KHD10" s="97" t="s">
        <v>21</v>
      </c>
      <c r="KHE10" s="97" t="s">
        <v>21</v>
      </c>
      <c r="KHF10" s="97" t="s">
        <v>21</v>
      </c>
      <c r="KHG10" s="97" t="s">
        <v>21</v>
      </c>
      <c r="KHH10" s="97" t="s">
        <v>21</v>
      </c>
      <c r="KHI10" s="97" t="s">
        <v>21</v>
      </c>
      <c r="KHJ10" s="97" t="s">
        <v>21</v>
      </c>
      <c r="KHK10" s="97" t="s">
        <v>21</v>
      </c>
      <c r="KHL10" s="97" t="s">
        <v>21</v>
      </c>
      <c r="KHM10" s="97" t="s">
        <v>21</v>
      </c>
      <c r="KHN10" s="97" t="s">
        <v>21</v>
      </c>
      <c r="KHO10" s="97" t="s">
        <v>21</v>
      </c>
      <c r="KHP10" s="97" t="s">
        <v>21</v>
      </c>
      <c r="KHQ10" s="97" t="s">
        <v>21</v>
      </c>
      <c r="KHR10" s="97" t="s">
        <v>21</v>
      </c>
      <c r="KHS10" s="97" t="s">
        <v>21</v>
      </c>
      <c r="KHT10" s="97" t="s">
        <v>21</v>
      </c>
      <c r="KHU10" s="97" t="s">
        <v>21</v>
      </c>
      <c r="KHV10" s="97" t="s">
        <v>21</v>
      </c>
      <c r="KHW10" s="97" t="s">
        <v>21</v>
      </c>
      <c r="KHX10" s="97" t="s">
        <v>21</v>
      </c>
      <c r="KHY10" s="97" t="s">
        <v>21</v>
      </c>
      <c r="KHZ10" s="97" t="s">
        <v>21</v>
      </c>
      <c r="KIA10" s="97" t="s">
        <v>21</v>
      </c>
      <c r="KIB10" s="97" t="s">
        <v>21</v>
      </c>
      <c r="KIC10" s="97" t="s">
        <v>21</v>
      </c>
      <c r="KID10" s="97" t="s">
        <v>21</v>
      </c>
      <c r="KIE10" s="97" t="s">
        <v>21</v>
      </c>
      <c r="KIF10" s="97" t="s">
        <v>21</v>
      </c>
      <c r="KIG10" s="97" t="s">
        <v>21</v>
      </c>
      <c r="KIH10" s="97" t="s">
        <v>21</v>
      </c>
      <c r="KII10" s="97" t="s">
        <v>21</v>
      </c>
      <c r="KIJ10" s="97" t="s">
        <v>21</v>
      </c>
      <c r="KIK10" s="97" t="s">
        <v>21</v>
      </c>
      <c r="KIL10" s="97" t="s">
        <v>21</v>
      </c>
      <c r="KIM10" s="97" t="s">
        <v>21</v>
      </c>
      <c r="KIN10" s="97" t="s">
        <v>21</v>
      </c>
      <c r="KIO10" s="97" t="s">
        <v>21</v>
      </c>
      <c r="KIP10" s="97" t="s">
        <v>21</v>
      </c>
      <c r="KIQ10" s="97" t="s">
        <v>21</v>
      </c>
      <c r="KIR10" s="97" t="s">
        <v>21</v>
      </c>
      <c r="KIS10" s="97" t="s">
        <v>21</v>
      </c>
      <c r="KIT10" s="97" t="s">
        <v>21</v>
      </c>
      <c r="KIU10" s="97" t="s">
        <v>21</v>
      </c>
      <c r="KIV10" s="97" t="s">
        <v>21</v>
      </c>
      <c r="KIW10" s="97" t="s">
        <v>21</v>
      </c>
      <c r="KIX10" s="97" t="s">
        <v>21</v>
      </c>
      <c r="KIY10" s="97" t="s">
        <v>21</v>
      </c>
      <c r="KIZ10" s="97" t="s">
        <v>21</v>
      </c>
      <c r="KJA10" s="97" t="s">
        <v>21</v>
      </c>
      <c r="KJB10" s="97" t="s">
        <v>21</v>
      </c>
      <c r="KJC10" s="97" t="s">
        <v>21</v>
      </c>
      <c r="KJD10" s="97" t="s">
        <v>21</v>
      </c>
      <c r="KJE10" s="97" t="s">
        <v>21</v>
      </c>
      <c r="KJF10" s="97" t="s">
        <v>21</v>
      </c>
      <c r="KJG10" s="97" t="s">
        <v>21</v>
      </c>
      <c r="KJH10" s="97" t="s">
        <v>21</v>
      </c>
      <c r="KJI10" s="97" t="s">
        <v>21</v>
      </c>
      <c r="KJJ10" s="97" t="s">
        <v>21</v>
      </c>
      <c r="KJK10" s="97" t="s">
        <v>21</v>
      </c>
      <c r="KJL10" s="97" t="s">
        <v>21</v>
      </c>
      <c r="KJM10" s="97" t="s">
        <v>21</v>
      </c>
      <c r="KJN10" s="97" t="s">
        <v>21</v>
      </c>
      <c r="KJO10" s="97" t="s">
        <v>21</v>
      </c>
      <c r="KJP10" s="97" t="s">
        <v>21</v>
      </c>
      <c r="KJQ10" s="97" t="s">
        <v>21</v>
      </c>
      <c r="KJR10" s="97" t="s">
        <v>21</v>
      </c>
      <c r="KJS10" s="97" t="s">
        <v>21</v>
      </c>
      <c r="KJT10" s="97" t="s">
        <v>21</v>
      </c>
      <c r="KJU10" s="97" t="s">
        <v>21</v>
      </c>
      <c r="KJV10" s="97" t="s">
        <v>21</v>
      </c>
      <c r="KJW10" s="97" t="s">
        <v>21</v>
      </c>
      <c r="KJX10" s="97" t="s">
        <v>21</v>
      </c>
      <c r="KJY10" s="97" t="s">
        <v>21</v>
      </c>
      <c r="KJZ10" s="97" t="s">
        <v>21</v>
      </c>
      <c r="KKA10" s="97" t="s">
        <v>21</v>
      </c>
      <c r="KKB10" s="97" t="s">
        <v>21</v>
      </c>
      <c r="KKC10" s="97" t="s">
        <v>21</v>
      </c>
      <c r="KKD10" s="97" t="s">
        <v>21</v>
      </c>
      <c r="KKE10" s="97" t="s">
        <v>21</v>
      </c>
      <c r="KKF10" s="97" t="s">
        <v>21</v>
      </c>
      <c r="KKG10" s="97" t="s">
        <v>21</v>
      </c>
      <c r="KKH10" s="97" t="s">
        <v>21</v>
      </c>
      <c r="KKI10" s="97" t="s">
        <v>21</v>
      </c>
      <c r="KKJ10" s="97" t="s">
        <v>21</v>
      </c>
      <c r="KKK10" s="97" t="s">
        <v>21</v>
      </c>
      <c r="KKL10" s="97" t="s">
        <v>21</v>
      </c>
      <c r="KKM10" s="97" t="s">
        <v>21</v>
      </c>
      <c r="KKN10" s="97" t="s">
        <v>21</v>
      </c>
      <c r="KKO10" s="97" t="s">
        <v>21</v>
      </c>
      <c r="KKP10" s="97" t="s">
        <v>21</v>
      </c>
      <c r="KKQ10" s="97" t="s">
        <v>21</v>
      </c>
      <c r="KKR10" s="97" t="s">
        <v>21</v>
      </c>
      <c r="KKS10" s="97" t="s">
        <v>21</v>
      </c>
      <c r="KKT10" s="97" t="s">
        <v>21</v>
      </c>
      <c r="KKU10" s="97" t="s">
        <v>21</v>
      </c>
      <c r="KKV10" s="97" t="s">
        <v>21</v>
      </c>
      <c r="KKW10" s="97" t="s">
        <v>21</v>
      </c>
      <c r="KKX10" s="97" t="s">
        <v>21</v>
      </c>
      <c r="KKY10" s="97" t="s">
        <v>21</v>
      </c>
      <c r="KKZ10" s="97" t="s">
        <v>21</v>
      </c>
      <c r="KLA10" s="97" t="s">
        <v>21</v>
      </c>
      <c r="KLB10" s="97" t="s">
        <v>21</v>
      </c>
      <c r="KLC10" s="97" t="s">
        <v>21</v>
      </c>
      <c r="KLD10" s="97" t="s">
        <v>21</v>
      </c>
      <c r="KLE10" s="97" t="s">
        <v>21</v>
      </c>
      <c r="KLF10" s="97" t="s">
        <v>21</v>
      </c>
      <c r="KLG10" s="97" t="s">
        <v>21</v>
      </c>
      <c r="KLH10" s="97" t="s">
        <v>21</v>
      </c>
      <c r="KLI10" s="97" t="s">
        <v>21</v>
      </c>
      <c r="KLJ10" s="97" t="s">
        <v>21</v>
      </c>
      <c r="KLK10" s="97" t="s">
        <v>21</v>
      </c>
      <c r="KLL10" s="97" t="s">
        <v>21</v>
      </c>
      <c r="KLM10" s="97" t="s">
        <v>21</v>
      </c>
      <c r="KLN10" s="97" t="s">
        <v>21</v>
      </c>
      <c r="KLO10" s="97" t="s">
        <v>21</v>
      </c>
      <c r="KLP10" s="97" t="s">
        <v>21</v>
      </c>
      <c r="KLQ10" s="97" t="s">
        <v>21</v>
      </c>
      <c r="KLR10" s="97" t="s">
        <v>21</v>
      </c>
      <c r="KLS10" s="97" t="s">
        <v>21</v>
      </c>
      <c r="KLT10" s="97" t="s">
        <v>21</v>
      </c>
      <c r="KLU10" s="97" t="s">
        <v>21</v>
      </c>
      <c r="KLV10" s="97" t="s">
        <v>21</v>
      </c>
      <c r="KLW10" s="97" t="s">
        <v>21</v>
      </c>
      <c r="KLX10" s="97" t="s">
        <v>21</v>
      </c>
      <c r="KLY10" s="97" t="s">
        <v>21</v>
      </c>
      <c r="KLZ10" s="97" t="s">
        <v>21</v>
      </c>
      <c r="KMA10" s="97" t="s">
        <v>21</v>
      </c>
      <c r="KMB10" s="97" t="s">
        <v>21</v>
      </c>
      <c r="KMC10" s="97" t="s">
        <v>21</v>
      </c>
      <c r="KMD10" s="97" t="s">
        <v>21</v>
      </c>
      <c r="KME10" s="97" t="s">
        <v>21</v>
      </c>
      <c r="KMF10" s="97" t="s">
        <v>21</v>
      </c>
      <c r="KMG10" s="97" t="s">
        <v>21</v>
      </c>
      <c r="KMH10" s="97" t="s">
        <v>21</v>
      </c>
      <c r="KMI10" s="97" t="s">
        <v>21</v>
      </c>
      <c r="KMJ10" s="97" t="s">
        <v>21</v>
      </c>
      <c r="KMK10" s="97" t="s">
        <v>21</v>
      </c>
      <c r="KML10" s="97" t="s">
        <v>21</v>
      </c>
      <c r="KMM10" s="97" t="s">
        <v>21</v>
      </c>
      <c r="KMN10" s="97" t="s">
        <v>21</v>
      </c>
      <c r="KMO10" s="97" t="s">
        <v>21</v>
      </c>
      <c r="KMP10" s="97" t="s">
        <v>21</v>
      </c>
      <c r="KMQ10" s="97" t="s">
        <v>21</v>
      </c>
      <c r="KMR10" s="97" t="s">
        <v>21</v>
      </c>
      <c r="KMS10" s="97" t="s">
        <v>21</v>
      </c>
      <c r="KMT10" s="97" t="s">
        <v>21</v>
      </c>
      <c r="KMU10" s="97" t="s">
        <v>21</v>
      </c>
      <c r="KMV10" s="97" t="s">
        <v>21</v>
      </c>
      <c r="KMW10" s="97" t="s">
        <v>21</v>
      </c>
      <c r="KMX10" s="97" t="s">
        <v>21</v>
      </c>
      <c r="KMY10" s="97" t="s">
        <v>21</v>
      </c>
      <c r="KMZ10" s="97" t="s">
        <v>21</v>
      </c>
      <c r="KNA10" s="97" t="s">
        <v>21</v>
      </c>
      <c r="KNB10" s="97" t="s">
        <v>21</v>
      </c>
      <c r="KNC10" s="97" t="s">
        <v>21</v>
      </c>
      <c r="KND10" s="97" t="s">
        <v>21</v>
      </c>
      <c r="KNE10" s="97" t="s">
        <v>21</v>
      </c>
      <c r="KNF10" s="97" t="s">
        <v>21</v>
      </c>
      <c r="KNG10" s="97" t="s">
        <v>21</v>
      </c>
      <c r="KNH10" s="97" t="s">
        <v>21</v>
      </c>
      <c r="KNI10" s="97" t="s">
        <v>21</v>
      </c>
      <c r="KNJ10" s="97" t="s">
        <v>21</v>
      </c>
      <c r="KNK10" s="97" t="s">
        <v>21</v>
      </c>
      <c r="KNL10" s="97" t="s">
        <v>21</v>
      </c>
      <c r="KNM10" s="97" t="s">
        <v>21</v>
      </c>
      <c r="KNN10" s="97" t="s">
        <v>21</v>
      </c>
      <c r="KNO10" s="97" t="s">
        <v>21</v>
      </c>
      <c r="KNP10" s="97" t="s">
        <v>21</v>
      </c>
      <c r="KNQ10" s="97" t="s">
        <v>21</v>
      </c>
      <c r="KNR10" s="97" t="s">
        <v>21</v>
      </c>
      <c r="KNS10" s="97" t="s">
        <v>21</v>
      </c>
      <c r="KNT10" s="97" t="s">
        <v>21</v>
      </c>
      <c r="KNU10" s="97" t="s">
        <v>21</v>
      </c>
      <c r="KNV10" s="97" t="s">
        <v>21</v>
      </c>
      <c r="KNW10" s="97" t="s">
        <v>21</v>
      </c>
      <c r="KNX10" s="97" t="s">
        <v>21</v>
      </c>
      <c r="KNY10" s="97" t="s">
        <v>21</v>
      </c>
      <c r="KNZ10" s="97" t="s">
        <v>21</v>
      </c>
      <c r="KOA10" s="97" t="s">
        <v>21</v>
      </c>
      <c r="KOB10" s="97" t="s">
        <v>21</v>
      </c>
      <c r="KOC10" s="97" t="s">
        <v>21</v>
      </c>
      <c r="KOD10" s="97" t="s">
        <v>21</v>
      </c>
      <c r="KOE10" s="97" t="s">
        <v>21</v>
      </c>
      <c r="KOF10" s="97" t="s">
        <v>21</v>
      </c>
      <c r="KOG10" s="97" t="s">
        <v>21</v>
      </c>
      <c r="KOH10" s="97" t="s">
        <v>21</v>
      </c>
      <c r="KOI10" s="97" t="s">
        <v>21</v>
      </c>
      <c r="KOJ10" s="97" t="s">
        <v>21</v>
      </c>
      <c r="KOK10" s="97" t="s">
        <v>21</v>
      </c>
      <c r="KOL10" s="97" t="s">
        <v>21</v>
      </c>
      <c r="KOM10" s="97" t="s">
        <v>21</v>
      </c>
      <c r="KON10" s="97" t="s">
        <v>21</v>
      </c>
      <c r="KOO10" s="97" t="s">
        <v>21</v>
      </c>
      <c r="KOP10" s="97" t="s">
        <v>21</v>
      </c>
      <c r="KOQ10" s="97" t="s">
        <v>21</v>
      </c>
      <c r="KOR10" s="97" t="s">
        <v>21</v>
      </c>
      <c r="KOS10" s="97" t="s">
        <v>21</v>
      </c>
      <c r="KOT10" s="97" t="s">
        <v>21</v>
      </c>
      <c r="KOU10" s="97" t="s">
        <v>21</v>
      </c>
      <c r="KOV10" s="97" t="s">
        <v>21</v>
      </c>
      <c r="KOW10" s="97" t="s">
        <v>21</v>
      </c>
      <c r="KOX10" s="97" t="s">
        <v>21</v>
      </c>
      <c r="KOY10" s="97" t="s">
        <v>21</v>
      </c>
      <c r="KOZ10" s="97" t="s">
        <v>21</v>
      </c>
      <c r="KPA10" s="97" t="s">
        <v>21</v>
      </c>
      <c r="KPB10" s="97" t="s">
        <v>21</v>
      </c>
      <c r="KPC10" s="97" t="s">
        <v>21</v>
      </c>
      <c r="KPD10" s="97" t="s">
        <v>21</v>
      </c>
      <c r="KPE10" s="97" t="s">
        <v>21</v>
      </c>
      <c r="KPF10" s="97" t="s">
        <v>21</v>
      </c>
      <c r="KPG10" s="97" t="s">
        <v>21</v>
      </c>
      <c r="KPH10" s="97" t="s">
        <v>21</v>
      </c>
      <c r="KPI10" s="97" t="s">
        <v>21</v>
      </c>
      <c r="KPJ10" s="97" t="s">
        <v>21</v>
      </c>
      <c r="KPK10" s="97" t="s">
        <v>21</v>
      </c>
      <c r="KPL10" s="97" t="s">
        <v>21</v>
      </c>
      <c r="KPM10" s="97" t="s">
        <v>21</v>
      </c>
      <c r="KPN10" s="97" t="s">
        <v>21</v>
      </c>
      <c r="KPO10" s="97" t="s">
        <v>21</v>
      </c>
      <c r="KPP10" s="97" t="s">
        <v>21</v>
      </c>
      <c r="KPQ10" s="97" t="s">
        <v>21</v>
      </c>
      <c r="KPR10" s="97" t="s">
        <v>21</v>
      </c>
      <c r="KPS10" s="97" t="s">
        <v>21</v>
      </c>
      <c r="KPT10" s="97" t="s">
        <v>21</v>
      </c>
      <c r="KPU10" s="97" t="s">
        <v>21</v>
      </c>
      <c r="KPV10" s="97" t="s">
        <v>21</v>
      </c>
      <c r="KPW10" s="97" t="s">
        <v>21</v>
      </c>
      <c r="KPX10" s="97" t="s">
        <v>21</v>
      </c>
      <c r="KPY10" s="97" t="s">
        <v>21</v>
      </c>
      <c r="KPZ10" s="97" t="s">
        <v>21</v>
      </c>
      <c r="KQA10" s="97" t="s">
        <v>21</v>
      </c>
      <c r="KQB10" s="97" t="s">
        <v>21</v>
      </c>
      <c r="KQC10" s="97" t="s">
        <v>21</v>
      </c>
      <c r="KQD10" s="97" t="s">
        <v>21</v>
      </c>
      <c r="KQE10" s="97" t="s">
        <v>21</v>
      </c>
      <c r="KQF10" s="97" t="s">
        <v>21</v>
      </c>
      <c r="KQG10" s="97" t="s">
        <v>21</v>
      </c>
      <c r="KQH10" s="97" t="s">
        <v>21</v>
      </c>
      <c r="KQI10" s="97" t="s">
        <v>21</v>
      </c>
      <c r="KQJ10" s="97" t="s">
        <v>21</v>
      </c>
      <c r="KQK10" s="97" t="s">
        <v>21</v>
      </c>
      <c r="KQL10" s="97" t="s">
        <v>21</v>
      </c>
      <c r="KQM10" s="97" t="s">
        <v>21</v>
      </c>
      <c r="KQN10" s="97" t="s">
        <v>21</v>
      </c>
      <c r="KQO10" s="97" t="s">
        <v>21</v>
      </c>
      <c r="KQP10" s="97" t="s">
        <v>21</v>
      </c>
      <c r="KQQ10" s="97" t="s">
        <v>21</v>
      </c>
      <c r="KQR10" s="97" t="s">
        <v>21</v>
      </c>
      <c r="KQS10" s="97" t="s">
        <v>21</v>
      </c>
      <c r="KQT10" s="97" t="s">
        <v>21</v>
      </c>
      <c r="KQU10" s="97" t="s">
        <v>21</v>
      </c>
      <c r="KQV10" s="97" t="s">
        <v>21</v>
      </c>
      <c r="KQW10" s="97" t="s">
        <v>21</v>
      </c>
      <c r="KQX10" s="97" t="s">
        <v>21</v>
      </c>
      <c r="KQY10" s="97" t="s">
        <v>21</v>
      </c>
      <c r="KQZ10" s="97" t="s">
        <v>21</v>
      </c>
      <c r="KRA10" s="97" t="s">
        <v>21</v>
      </c>
      <c r="KRB10" s="97" t="s">
        <v>21</v>
      </c>
      <c r="KRC10" s="97" t="s">
        <v>21</v>
      </c>
      <c r="KRD10" s="97" t="s">
        <v>21</v>
      </c>
      <c r="KRE10" s="97" t="s">
        <v>21</v>
      </c>
      <c r="KRF10" s="97" t="s">
        <v>21</v>
      </c>
      <c r="KRG10" s="97" t="s">
        <v>21</v>
      </c>
      <c r="KRH10" s="97" t="s">
        <v>21</v>
      </c>
      <c r="KRI10" s="97" t="s">
        <v>21</v>
      </c>
      <c r="KRJ10" s="97" t="s">
        <v>21</v>
      </c>
      <c r="KRK10" s="97" t="s">
        <v>21</v>
      </c>
      <c r="KRL10" s="97" t="s">
        <v>21</v>
      </c>
      <c r="KRM10" s="97" t="s">
        <v>21</v>
      </c>
      <c r="KRN10" s="97" t="s">
        <v>21</v>
      </c>
      <c r="KRO10" s="97" t="s">
        <v>21</v>
      </c>
      <c r="KRP10" s="97" t="s">
        <v>21</v>
      </c>
      <c r="KRQ10" s="97" t="s">
        <v>21</v>
      </c>
      <c r="KRR10" s="97" t="s">
        <v>21</v>
      </c>
      <c r="KRS10" s="97" t="s">
        <v>21</v>
      </c>
      <c r="KRT10" s="97" t="s">
        <v>21</v>
      </c>
      <c r="KRU10" s="97" t="s">
        <v>21</v>
      </c>
      <c r="KRV10" s="97" t="s">
        <v>21</v>
      </c>
      <c r="KRW10" s="97" t="s">
        <v>21</v>
      </c>
      <c r="KRX10" s="97" t="s">
        <v>21</v>
      </c>
      <c r="KRY10" s="97" t="s">
        <v>21</v>
      </c>
      <c r="KRZ10" s="97" t="s">
        <v>21</v>
      </c>
      <c r="KSA10" s="97" t="s">
        <v>21</v>
      </c>
      <c r="KSB10" s="97" t="s">
        <v>21</v>
      </c>
      <c r="KSC10" s="97" t="s">
        <v>21</v>
      </c>
      <c r="KSD10" s="97" t="s">
        <v>21</v>
      </c>
      <c r="KSE10" s="97" t="s">
        <v>21</v>
      </c>
      <c r="KSF10" s="97" t="s">
        <v>21</v>
      </c>
      <c r="KSG10" s="97" t="s">
        <v>21</v>
      </c>
      <c r="KSH10" s="97" t="s">
        <v>21</v>
      </c>
      <c r="KSI10" s="97" t="s">
        <v>21</v>
      </c>
      <c r="KSJ10" s="97" t="s">
        <v>21</v>
      </c>
      <c r="KSK10" s="97" t="s">
        <v>21</v>
      </c>
      <c r="KSL10" s="97" t="s">
        <v>21</v>
      </c>
      <c r="KSM10" s="97" t="s">
        <v>21</v>
      </c>
      <c r="KSN10" s="97" t="s">
        <v>21</v>
      </c>
      <c r="KSO10" s="97" t="s">
        <v>21</v>
      </c>
      <c r="KSP10" s="97" t="s">
        <v>21</v>
      </c>
      <c r="KSQ10" s="97" t="s">
        <v>21</v>
      </c>
      <c r="KSR10" s="97" t="s">
        <v>21</v>
      </c>
      <c r="KSS10" s="97" t="s">
        <v>21</v>
      </c>
      <c r="KST10" s="97" t="s">
        <v>21</v>
      </c>
      <c r="KSU10" s="97" t="s">
        <v>21</v>
      </c>
      <c r="KSV10" s="97" t="s">
        <v>21</v>
      </c>
      <c r="KSW10" s="97" t="s">
        <v>21</v>
      </c>
      <c r="KSX10" s="97" t="s">
        <v>21</v>
      </c>
      <c r="KSY10" s="97" t="s">
        <v>21</v>
      </c>
      <c r="KSZ10" s="97" t="s">
        <v>21</v>
      </c>
      <c r="KTA10" s="97" t="s">
        <v>21</v>
      </c>
      <c r="KTB10" s="97" t="s">
        <v>21</v>
      </c>
      <c r="KTC10" s="97" t="s">
        <v>21</v>
      </c>
      <c r="KTD10" s="97" t="s">
        <v>21</v>
      </c>
      <c r="KTE10" s="97" t="s">
        <v>21</v>
      </c>
      <c r="KTF10" s="97" t="s">
        <v>21</v>
      </c>
      <c r="KTG10" s="97" t="s">
        <v>21</v>
      </c>
      <c r="KTH10" s="97" t="s">
        <v>21</v>
      </c>
      <c r="KTI10" s="97" t="s">
        <v>21</v>
      </c>
      <c r="KTJ10" s="97" t="s">
        <v>21</v>
      </c>
      <c r="KTK10" s="97" t="s">
        <v>21</v>
      </c>
      <c r="KTL10" s="97" t="s">
        <v>21</v>
      </c>
      <c r="KTM10" s="97" t="s">
        <v>21</v>
      </c>
      <c r="KTN10" s="97" t="s">
        <v>21</v>
      </c>
      <c r="KTO10" s="97" t="s">
        <v>21</v>
      </c>
      <c r="KTP10" s="97" t="s">
        <v>21</v>
      </c>
      <c r="KTQ10" s="97" t="s">
        <v>21</v>
      </c>
      <c r="KTR10" s="97" t="s">
        <v>21</v>
      </c>
      <c r="KTS10" s="97" t="s">
        <v>21</v>
      </c>
      <c r="KTT10" s="97" t="s">
        <v>21</v>
      </c>
      <c r="KTU10" s="97" t="s">
        <v>21</v>
      </c>
      <c r="KTV10" s="97" t="s">
        <v>21</v>
      </c>
      <c r="KTW10" s="97" t="s">
        <v>21</v>
      </c>
      <c r="KTX10" s="97" t="s">
        <v>21</v>
      </c>
      <c r="KTY10" s="97" t="s">
        <v>21</v>
      </c>
      <c r="KTZ10" s="97" t="s">
        <v>21</v>
      </c>
      <c r="KUA10" s="97" t="s">
        <v>21</v>
      </c>
      <c r="KUB10" s="97" t="s">
        <v>21</v>
      </c>
      <c r="KUC10" s="97" t="s">
        <v>21</v>
      </c>
      <c r="KUD10" s="97" t="s">
        <v>21</v>
      </c>
      <c r="KUE10" s="97" t="s">
        <v>21</v>
      </c>
      <c r="KUF10" s="97" t="s">
        <v>21</v>
      </c>
      <c r="KUG10" s="97" t="s">
        <v>21</v>
      </c>
      <c r="KUH10" s="97" t="s">
        <v>21</v>
      </c>
      <c r="KUI10" s="97" t="s">
        <v>21</v>
      </c>
      <c r="KUJ10" s="97" t="s">
        <v>21</v>
      </c>
      <c r="KUK10" s="97" t="s">
        <v>21</v>
      </c>
      <c r="KUL10" s="97" t="s">
        <v>21</v>
      </c>
      <c r="KUM10" s="97" t="s">
        <v>21</v>
      </c>
      <c r="KUN10" s="97" t="s">
        <v>21</v>
      </c>
      <c r="KUO10" s="97" t="s">
        <v>21</v>
      </c>
      <c r="KUP10" s="97" t="s">
        <v>21</v>
      </c>
      <c r="KUQ10" s="97" t="s">
        <v>21</v>
      </c>
      <c r="KUR10" s="97" t="s">
        <v>21</v>
      </c>
      <c r="KUS10" s="97" t="s">
        <v>21</v>
      </c>
      <c r="KUT10" s="97" t="s">
        <v>21</v>
      </c>
      <c r="KUU10" s="97" t="s">
        <v>21</v>
      </c>
      <c r="KUV10" s="97" t="s">
        <v>21</v>
      </c>
      <c r="KUW10" s="97" t="s">
        <v>21</v>
      </c>
      <c r="KUX10" s="97" t="s">
        <v>21</v>
      </c>
      <c r="KUY10" s="97" t="s">
        <v>21</v>
      </c>
      <c r="KUZ10" s="97" t="s">
        <v>21</v>
      </c>
      <c r="KVA10" s="97" t="s">
        <v>21</v>
      </c>
      <c r="KVB10" s="97" t="s">
        <v>21</v>
      </c>
      <c r="KVC10" s="97" t="s">
        <v>21</v>
      </c>
      <c r="KVD10" s="97" t="s">
        <v>21</v>
      </c>
      <c r="KVE10" s="97" t="s">
        <v>21</v>
      </c>
      <c r="KVF10" s="97" t="s">
        <v>21</v>
      </c>
      <c r="KVG10" s="97" t="s">
        <v>21</v>
      </c>
      <c r="KVH10" s="97" t="s">
        <v>21</v>
      </c>
      <c r="KVI10" s="97" t="s">
        <v>21</v>
      </c>
      <c r="KVJ10" s="97" t="s">
        <v>21</v>
      </c>
      <c r="KVK10" s="97" t="s">
        <v>21</v>
      </c>
      <c r="KVL10" s="97" t="s">
        <v>21</v>
      </c>
      <c r="KVM10" s="97" t="s">
        <v>21</v>
      </c>
      <c r="KVN10" s="97" t="s">
        <v>21</v>
      </c>
      <c r="KVO10" s="97" t="s">
        <v>21</v>
      </c>
      <c r="KVP10" s="97" t="s">
        <v>21</v>
      </c>
      <c r="KVQ10" s="97" t="s">
        <v>21</v>
      </c>
      <c r="KVR10" s="97" t="s">
        <v>21</v>
      </c>
      <c r="KVS10" s="97" t="s">
        <v>21</v>
      </c>
      <c r="KVT10" s="97" t="s">
        <v>21</v>
      </c>
      <c r="KVU10" s="97" t="s">
        <v>21</v>
      </c>
      <c r="KVV10" s="97" t="s">
        <v>21</v>
      </c>
      <c r="KVW10" s="97" t="s">
        <v>21</v>
      </c>
      <c r="KVX10" s="97" t="s">
        <v>21</v>
      </c>
      <c r="KVY10" s="97" t="s">
        <v>21</v>
      </c>
      <c r="KVZ10" s="97" t="s">
        <v>21</v>
      </c>
      <c r="KWA10" s="97" t="s">
        <v>21</v>
      </c>
      <c r="KWB10" s="97" t="s">
        <v>21</v>
      </c>
      <c r="KWC10" s="97" t="s">
        <v>21</v>
      </c>
      <c r="KWD10" s="97" t="s">
        <v>21</v>
      </c>
      <c r="KWE10" s="97" t="s">
        <v>21</v>
      </c>
      <c r="KWF10" s="97" t="s">
        <v>21</v>
      </c>
      <c r="KWG10" s="97" t="s">
        <v>21</v>
      </c>
      <c r="KWH10" s="97" t="s">
        <v>21</v>
      </c>
      <c r="KWI10" s="97" t="s">
        <v>21</v>
      </c>
      <c r="KWJ10" s="97" t="s">
        <v>21</v>
      </c>
      <c r="KWK10" s="97" t="s">
        <v>21</v>
      </c>
      <c r="KWL10" s="97" t="s">
        <v>21</v>
      </c>
      <c r="KWM10" s="97" t="s">
        <v>21</v>
      </c>
      <c r="KWN10" s="97" t="s">
        <v>21</v>
      </c>
      <c r="KWO10" s="97" t="s">
        <v>21</v>
      </c>
      <c r="KWP10" s="97" t="s">
        <v>21</v>
      </c>
      <c r="KWQ10" s="97" t="s">
        <v>21</v>
      </c>
      <c r="KWR10" s="97" t="s">
        <v>21</v>
      </c>
      <c r="KWS10" s="97" t="s">
        <v>21</v>
      </c>
      <c r="KWT10" s="97" t="s">
        <v>21</v>
      </c>
      <c r="KWU10" s="97" t="s">
        <v>21</v>
      </c>
      <c r="KWV10" s="97" t="s">
        <v>21</v>
      </c>
      <c r="KWW10" s="97" t="s">
        <v>21</v>
      </c>
      <c r="KWX10" s="97" t="s">
        <v>21</v>
      </c>
      <c r="KWY10" s="97" t="s">
        <v>21</v>
      </c>
      <c r="KWZ10" s="97" t="s">
        <v>21</v>
      </c>
      <c r="KXA10" s="97" t="s">
        <v>21</v>
      </c>
      <c r="KXB10" s="97" t="s">
        <v>21</v>
      </c>
      <c r="KXC10" s="97" t="s">
        <v>21</v>
      </c>
      <c r="KXD10" s="97" t="s">
        <v>21</v>
      </c>
      <c r="KXE10" s="97" t="s">
        <v>21</v>
      </c>
      <c r="KXF10" s="97" t="s">
        <v>21</v>
      </c>
      <c r="KXG10" s="97" t="s">
        <v>21</v>
      </c>
      <c r="KXH10" s="97" t="s">
        <v>21</v>
      </c>
      <c r="KXI10" s="97" t="s">
        <v>21</v>
      </c>
      <c r="KXJ10" s="97" t="s">
        <v>21</v>
      </c>
      <c r="KXK10" s="97" t="s">
        <v>21</v>
      </c>
      <c r="KXL10" s="97" t="s">
        <v>21</v>
      </c>
      <c r="KXM10" s="97" t="s">
        <v>21</v>
      </c>
      <c r="KXN10" s="97" t="s">
        <v>21</v>
      </c>
      <c r="KXO10" s="97" t="s">
        <v>21</v>
      </c>
      <c r="KXP10" s="97" t="s">
        <v>21</v>
      </c>
      <c r="KXQ10" s="97" t="s">
        <v>21</v>
      </c>
      <c r="KXR10" s="97" t="s">
        <v>21</v>
      </c>
      <c r="KXS10" s="97" t="s">
        <v>21</v>
      </c>
      <c r="KXT10" s="97" t="s">
        <v>21</v>
      </c>
      <c r="KXU10" s="97" t="s">
        <v>21</v>
      </c>
      <c r="KXV10" s="97" t="s">
        <v>21</v>
      </c>
      <c r="KXW10" s="97" t="s">
        <v>21</v>
      </c>
      <c r="KXX10" s="97" t="s">
        <v>21</v>
      </c>
      <c r="KXY10" s="97" t="s">
        <v>21</v>
      </c>
      <c r="KXZ10" s="97" t="s">
        <v>21</v>
      </c>
      <c r="KYA10" s="97" t="s">
        <v>21</v>
      </c>
      <c r="KYB10" s="97" t="s">
        <v>21</v>
      </c>
      <c r="KYC10" s="97" t="s">
        <v>21</v>
      </c>
      <c r="KYD10" s="97" t="s">
        <v>21</v>
      </c>
      <c r="KYE10" s="97" t="s">
        <v>21</v>
      </c>
      <c r="KYF10" s="97" t="s">
        <v>21</v>
      </c>
      <c r="KYG10" s="97" t="s">
        <v>21</v>
      </c>
      <c r="KYH10" s="97" t="s">
        <v>21</v>
      </c>
      <c r="KYI10" s="97" t="s">
        <v>21</v>
      </c>
      <c r="KYJ10" s="97" t="s">
        <v>21</v>
      </c>
      <c r="KYK10" s="97" t="s">
        <v>21</v>
      </c>
      <c r="KYL10" s="97" t="s">
        <v>21</v>
      </c>
      <c r="KYM10" s="97" t="s">
        <v>21</v>
      </c>
      <c r="KYN10" s="97" t="s">
        <v>21</v>
      </c>
      <c r="KYO10" s="97" t="s">
        <v>21</v>
      </c>
      <c r="KYP10" s="97" t="s">
        <v>21</v>
      </c>
      <c r="KYQ10" s="97" t="s">
        <v>21</v>
      </c>
      <c r="KYR10" s="97" t="s">
        <v>21</v>
      </c>
      <c r="KYS10" s="97" t="s">
        <v>21</v>
      </c>
      <c r="KYT10" s="97" t="s">
        <v>21</v>
      </c>
      <c r="KYU10" s="97" t="s">
        <v>21</v>
      </c>
      <c r="KYV10" s="97" t="s">
        <v>21</v>
      </c>
      <c r="KYW10" s="97" t="s">
        <v>21</v>
      </c>
      <c r="KYX10" s="97" t="s">
        <v>21</v>
      </c>
      <c r="KYY10" s="97" t="s">
        <v>21</v>
      </c>
      <c r="KYZ10" s="97" t="s">
        <v>21</v>
      </c>
      <c r="KZA10" s="97" t="s">
        <v>21</v>
      </c>
      <c r="KZB10" s="97" t="s">
        <v>21</v>
      </c>
      <c r="KZC10" s="97" t="s">
        <v>21</v>
      </c>
      <c r="KZD10" s="97" t="s">
        <v>21</v>
      </c>
      <c r="KZE10" s="97" t="s">
        <v>21</v>
      </c>
      <c r="KZF10" s="97" t="s">
        <v>21</v>
      </c>
      <c r="KZG10" s="97" t="s">
        <v>21</v>
      </c>
      <c r="KZH10" s="97" t="s">
        <v>21</v>
      </c>
      <c r="KZI10" s="97" t="s">
        <v>21</v>
      </c>
      <c r="KZJ10" s="97" t="s">
        <v>21</v>
      </c>
      <c r="KZK10" s="97" t="s">
        <v>21</v>
      </c>
      <c r="KZL10" s="97" t="s">
        <v>21</v>
      </c>
      <c r="KZM10" s="97" t="s">
        <v>21</v>
      </c>
      <c r="KZN10" s="97" t="s">
        <v>21</v>
      </c>
      <c r="KZO10" s="97" t="s">
        <v>21</v>
      </c>
      <c r="KZP10" s="97" t="s">
        <v>21</v>
      </c>
      <c r="KZQ10" s="97" t="s">
        <v>21</v>
      </c>
      <c r="KZR10" s="97" t="s">
        <v>21</v>
      </c>
      <c r="KZS10" s="97" t="s">
        <v>21</v>
      </c>
      <c r="KZT10" s="97" t="s">
        <v>21</v>
      </c>
      <c r="KZU10" s="97" t="s">
        <v>21</v>
      </c>
      <c r="KZV10" s="97" t="s">
        <v>21</v>
      </c>
      <c r="KZW10" s="97" t="s">
        <v>21</v>
      </c>
      <c r="KZX10" s="97" t="s">
        <v>21</v>
      </c>
      <c r="KZY10" s="97" t="s">
        <v>21</v>
      </c>
      <c r="KZZ10" s="97" t="s">
        <v>21</v>
      </c>
      <c r="LAA10" s="97" t="s">
        <v>21</v>
      </c>
      <c r="LAB10" s="97" t="s">
        <v>21</v>
      </c>
      <c r="LAC10" s="97" t="s">
        <v>21</v>
      </c>
      <c r="LAD10" s="97" t="s">
        <v>21</v>
      </c>
      <c r="LAE10" s="97" t="s">
        <v>21</v>
      </c>
      <c r="LAF10" s="97" t="s">
        <v>21</v>
      </c>
      <c r="LAG10" s="97" t="s">
        <v>21</v>
      </c>
      <c r="LAH10" s="97" t="s">
        <v>21</v>
      </c>
      <c r="LAI10" s="97" t="s">
        <v>21</v>
      </c>
      <c r="LAJ10" s="97" t="s">
        <v>21</v>
      </c>
      <c r="LAK10" s="97" t="s">
        <v>21</v>
      </c>
      <c r="LAL10" s="97" t="s">
        <v>21</v>
      </c>
      <c r="LAM10" s="97" t="s">
        <v>21</v>
      </c>
      <c r="LAN10" s="97" t="s">
        <v>21</v>
      </c>
      <c r="LAO10" s="97" t="s">
        <v>21</v>
      </c>
      <c r="LAP10" s="97" t="s">
        <v>21</v>
      </c>
      <c r="LAQ10" s="97" t="s">
        <v>21</v>
      </c>
      <c r="LAR10" s="97" t="s">
        <v>21</v>
      </c>
      <c r="LAS10" s="97" t="s">
        <v>21</v>
      </c>
      <c r="LAT10" s="97" t="s">
        <v>21</v>
      </c>
      <c r="LAU10" s="97" t="s">
        <v>21</v>
      </c>
      <c r="LAV10" s="97" t="s">
        <v>21</v>
      </c>
      <c r="LAW10" s="97" t="s">
        <v>21</v>
      </c>
      <c r="LAX10" s="97" t="s">
        <v>21</v>
      </c>
      <c r="LAY10" s="97" t="s">
        <v>21</v>
      </c>
      <c r="LAZ10" s="97" t="s">
        <v>21</v>
      </c>
      <c r="LBA10" s="97" t="s">
        <v>21</v>
      </c>
      <c r="LBB10" s="97" t="s">
        <v>21</v>
      </c>
      <c r="LBC10" s="97" t="s">
        <v>21</v>
      </c>
      <c r="LBD10" s="97" t="s">
        <v>21</v>
      </c>
      <c r="LBE10" s="97" t="s">
        <v>21</v>
      </c>
      <c r="LBF10" s="97" t="s">
        <v>21</v>
      </c>
      <c r="LBG10" s="97" t="s">
        <v>21</v>
      </c>
      <c r="LBH10" s="97" t="s">
        <v>21</v>
      </c>
      <c r="LBI10" s="97" t="s">
        <v>21</v>
      </c>
      <c r="LBJ10" s="97" t="s">
        <v>21</v>
      </c>
      <c r="LBK10" s="97" t="s">
        <v>21</v>
      </c>
      <c r="LBL10" s="97" t="s">
        <v>21</v>
      </c>
      <c r="LBM10" s="97" t="s">
        <v>21</v>
      </c>
      <c r="LBN10" s="97" t="s">
        <v>21</v>
      </c>
      <c r="LBO10" s="97" t="s">
        <v>21</v>
      </c>
      <c r="LBP10" s="97" t="s">
        <v>21</v>
      </c>
      <c r="LBQ10" s="97" t="s">
        <v>21</v>
      </c>
      <c r="LBR10" s="97" t="s">
        <v>21</v>
      </c>
      <c r="LBS10" s="97" t="s">
        <v>21</v>
      </c>
      <c r="LBT10" s="97" t="s">
        <v>21</v>
      </c>
      <c r="LBU10" s="97" t="s">
        <v>21</v>
      </c>
      <c r="LBV10" s="97" t="s">
        <v>21</v>
      </c>
      <c r="LBW10" s="97" t="s">
        <v>21</v>
      </c>
      <c r="LBX10" s="97" t="s">
        <v>21</v>
      </c>
      <c r="LBY10" s="97" t="s">
        <v>21</v>
      </c>
      <c r="LBZ10" s="97" t="s">
        <v>21</v>
      </c>
      <c r="LCA10" s="97" t="s">
        <v>21</v>
      </c>
      <c r="LCB10" s="97" t="s">
        <v>21</v>
      </c>
      <c r="LCC10" s="97" t="s">
        <v>21</v>
      </c>
      <c r="LCD10" s="97" t="s">
        <v>21</v>
      </c>
      <c r="LCE10" s="97" t="s">
        <v>21</v>
      </c>
      <c r="LCF10" s="97" t="s">
        <v>21</v>
      </c>
      <c r="LCG10" s="97" t="s">
        <v>21</v>
      </c>
      <c r="LCH10" s="97" t="s">
        <v>21</v>
      </c>
      <c r="LCI10" s="97" t="s">
        <v>21</v>
      </c>
      <c r="LCJ10" s="97" t="s">
        <v>21</v>
      </c>
      <c r="LCK10" s="97" t="s">
        <v>21</v>
      </c>
      <c r="LCL10" s="97" t="s">
        <v>21</v>
      </c>
      <c r="LCM10" s="97" t="s">
        <v>21</v>
      </c>
      <c r="LCN10" s="97" t="s">
        <v>21</v>
      </c>
      <c r="LCO10" s="97" t="s">
        <v>21</v>
      </c>
      <c r="LCP10" s="97" t="s">
        <v>21</v>
      </c>
      <c r="LCQ10" s="97" t="s">
        <v>21</v>
      </c>
      <c r="LCR10" s="97" t="s">
        <v>21</v>
      </c>
      <c r="LCS10" s="97" t="s">
        <v>21</v>
      </c>
      <c r="LCT10" s="97" t="s">
        <v>21</v>
      </c>
      <c r="LCU10" s="97" t="s">
        <v>21</v>
      </c>
      <c r="LCV10" s="97" t="s">
        <v>21</v>
      </c>
      <c r="LCW10" s="97" t="s">
        <v>21</v>
      </c>
      <c r="LCX10" s="97" t="s">
        <v>21</v>
      </c>
      <c r="LCY10" s="97" t="s">
        <v>21</v>
      </c>
      <c r="LCZ10" s="97" t="s">
        <v>21</v>
      </c>
      <c r="LDA10" s="97" t="s">
        <v>21</v>
      </c>
      <c r="LDB10" s="97" t="s">
        <v>21</v>
      </c>
      <c r="LDC10" s="97" t="s">
        <v>21</v>
      </c>
      <c r="LDD10" s="97" t="s">
        <v>21</v>
      </c>
      <c r="LDE10" s="97" t="s">
        <v>21</v>
      </c>
      <c r="LDF10" s="97" t="s">
        <v>21</v>
      </c>
      <c r="LDG10" s="97" t="s">
        <v>21</v>
      </c>
      <c r="LDH10" s="97" t="s">
        <v>21</v>
      </c>
      <c r="LDI10" s="97" t="s">
        <v>21</v>
      </c>
      <c r="LDJ10" s="97" t="s">
        <v>21</v>
      </c>
      <c r="LDK10" s="97" t="s">
        <v>21</v>
      </c>
      <c r="LDL10" s="97" t="s">
        <v>21</v>
      </c>
      <c r="LDM10" s="97" t="s">
        <v>21</v>
      </c>
      <c r="LDN10" s="97" t="s">
        <v>21</v>
      </c>
      <c r="LDO10" s="97" t="s">
        <v>21</v>
      </c>
      <c r="LDP10" s="97" t="s">
        <v>21</v>
      </c>
      <c r="LDQ10" s="97" t="s">
        <v>21</v>
      </c>
      <c r="LDR10" s="97" t="s">
        <v>21</v>
      </c>
      <c r="LDS10" s="97" t="s">
        <v>21</v>
      </c>
      <c r="LDT10" s="97" t="s">
        <v>21</v>
      </c>
      <c r="LDU10" s="97" t="s">
        <v>21</v>
      </c>
      <c r="LDV10" s="97" t="s">
        <v>21</v>
      </c>
      <c r="LDW10" s="97" t="s">
        <v>21</v>
      </c>
      <c r="LDX10" s="97" t="s">
        <v>21</v>
      </c>
      <c r="LDY10" s="97" t="s">
        <v>21</v>
      </c>
      <c r="LDZ10" s="97" t="s">
        <v>21</v>
      </c>
      <c r="LEA10" s="97" t="s">
        <v>21</v>
      </c>
      <c r="LEB10" s="97" t="s">
        <v>21</v>
      </c>
      <c r="LEC10" s="97" t="s">
        <v>21</v>
      </c>
      <c r="LED10" s="97" t="s">
        <v>21</v>
      </c>
      <c r="LEE10" s="97" t="s">
        <v>21</v>
      </c>
      <c r="LEF10" s="97" t="s">
        <v>21</v>
      </c>
      <c r="LEG10" s="97" t="s">
        <v>21</v>
      </c>
      <c r="LEH10" s="97" t="s">
        <v>21</v>
      </c>
      <c r="LEI10" s="97" t="s">
        <v>21</v>
      </c>
      <c r="LEJ10" s="97" t="s">
        <v>21</v>
      </c>
      <c r="LEK10" s="97" t="s">
        <v>21</v>
      </c>
      <c r="LEL10" s="97" t="s">
        <v>21</v>
      </c>
      <c r="LEM10" s="97" t="s">
        <v>21</v>
      </c>
      <c r="LEN10" s="97" t="s">
        <v>21</v>
      </c>
      <c r="LEO10" s="97" t="s">
        <v>21</v>
      </c>
      <c r="LEP10" s="97" t="s">
        <v>21</v>
      </c>
      <c r="LEQ10" s="97" t="s">
        <v>21</v>
      </c>
      <c r="LER10" s="97" t="s">
        <v>21</v>
      </c>
      <c r="LES10" s="97" t="s">
        <v>21</v>
      </c>
      <c r="LET10" s="97" t="s">
        <v>21</v>
      </c>
      <c r="LEU10" s="97" t="s">
        <v>21</v>
      </c>
      <c r="LEV10" s="97" t="s">
        <v>21</v>
      </c>
      <c r="LEW10" s="97" t="s">
        <v>21</v>
      </c>
      <c r="LEX10" s="97" t="s">
        <v>21</v>
      </c>
      <c r="LEY10" s="97" t="s">
        <v>21</v>
      </c>
      <c r="LEZ10" s="97" t="s">
        <v>21</v>
      </c>
      <c r="LFA10" s="97" t="s">
        <v>21</v>
      </c>
      <c r="LFB10" s="97" t="s">
        <v>21</v>
      </c>
      <c r="LFC10" s="97" t="s">
        <v>21</v>
      </c>
      <c r="LFD10" s="97" t="s">
        <v>21</v>
      </c>
      <c r="LFE10" s="97" t="s">
        <v>21</v>
      </c>
      <c r="LFF10" s="97" t="s">
        <v>21</v>
      </c>
      <c r="LFG10" s="97" t="s">
        <v>21</v>
      </c>
      <c r="LFH10" s="97" t="s">
        <v>21</v>
      </c>
      <c r="LFI10" s="97" t="s">
        <v>21</v>
      </c>
      <c r="LFJ10" s="97" t="s">
        <v>21</v>
      </c>
      <c r="LFK10" s="97" t="s">
        <v>21</v>
      </c>
      <c r="LFL10" s="97" t="s">
        <v>21</v>
      </c>
      <c r="LFM10" s="97" t="s">
        <v>21</v>
      </c>
      <c r="LFN10" s="97" t="s">
        <v>21</v>
      </c>
      <c r="LFO10" s="97" t="s">
        <v>21</v>
      </c>
      <c r="LFP10" s="97" t="s">
        <v>21</v>
      </c>
      <c r="LFQ10" s="97" t="s">
        <v>21</v>
      </c>
      <c r="LFR10" s="97" t="s">
        <v>21</v>
      </c>
      <c r="LFS10" s="97" t="s">
        <v>21</v>
      </c>
      <c r="LFT10" s="97" t="s">
        <v>21</v>
      </c>
      <c r="LFU10" s="97" t="s">
        <v>21</v>
      </c>
      <c r="LFV10" s="97" t="s">
        <v>21</v>
      </c>
      <c r="LFW10" s="97" t="s">
        <v>21</v>
      </c>
      <c r="LFX10" s="97" t="s">
        <v>21</v>
      </c>
      <c r="LFY10" s="97" t="s">
        <v>21</v>
      </c>
      <c r="LFZ10" s="97" t="s">
        <v>21</v>
      </c>
      <c r="LGA10" s="97" t="s">
        <v>21</v>
      </c>
      <c r="LGB10" s="97" t="s">
        <v>21</v>
      </c>
      <c r="LGC10" s="97" t="s">
        <v>21</v>
      </c>
      <c r="LGD10" s="97" t="s">
        <v>21</v>
      </c>
      <c r="LGE10" s="97" t="s">
        <v>21</v>
      </c>
      <c r="LGF10" s="97" t="s">
        <v>21</v>
      </c>
      <c r="LGG10" s="97" t="s">
        <v>21</v>
      </c>
      <c r="LGH10" s="97" t="s">
        <v>21</v>
      </c>
      <c r="LGI10" s="97" t="s">
        <v>21</v>
      </c>
      <c r="LGJ10" s="97" t="s">
        <v>21</v>
      </c>
      <c r="LGK10" s="97" t="s">
        <v>21</v>
      </c>
      <c r="LGL10" s="97" t="s">
        <v>21</v>
      </c>
      <c r="LGM10" s="97" t="s">
        <v>21</v>
      </c>
      <c r="LGN10" s="97" t="s">
        <v>21</v>
      </c>
      <c r="LGO10" s="97" t="s">
        <v>21</v>
      </c>
      <c r="LGP10" s="97" t="s">
        <v>21</v>
      </c>
      <c r="LGQ10" s="97" t="s">
        <v>21</v>
      </c>
      <c r="LGR10" s="97" t="s">
        <v>21</v>
      </c>
      <c r="LGS10" s="97" t="s">
        <v>21</v>
      </c>
      <c r="LGT10" s="97" t="s">
        <v>21</v>
      </c>
      <c r="LGU10" s="97" t="s">
        <v>21</v>
      </c>
      <c r="LGV10" s="97" t="s">
        <v>21</v>
      </c>
      <c r="LGW10" s="97" t="s">
        <v>21</v>
      </c>
      <c r="LGX10" s="97" t="s">
        <v>21</v>
      </c>
      <c r="LGY10" s="97" t="s">
        <v>21</v>
      </c>
      <c r="LGZ10" s="97" t="s">
        <v>21</v>
      </c>
      <c r="LHA10" s="97" t="s">
        <v>21</v>
      </c>
      <c r="LHB10" s="97" t="s">
        <v>21</v>
      </c>
      <c r="LHC10" s="97" t="s">
        <v>21</v>
      </c>
      <c r="LHD10" s="97" t="s">
        <v>21</v>
      </c>
      <c r="LHE10" s="97" t="s">
        <v>21</v>
      </c>
      <c r="LHF10" s="97" t="s">
        <v>21</v>
      </c>
      <c r="LHG10" s="97" t="s">
        <v>21</v>
      </c>
      <c r="LHH10" s="97" t="s">
        <v>21</v>
      </c>
      <c r="LHI10" s="97" t="s">
        <v>21</v>
      </c>
      <c r="LHJ10" s="97" t="s">
        <v>21</v>
      </c>
      <c r="LHK10" s="97" t="s">
        <v>21</v>
      </c>
      <c r="LHL10" s="97" t="s">
        <v>21</v>
      </c>
      <c r="LHM10" s="97" t="s">
        <v>21</v>
      </c>
      <c r="LHN10" s="97" t="s">
        <v>21</v>
      </c>
      <c r="LHO10" s="97" t="s">
        <v>21</v>
      </c>
      <c r="LHP10" s="97" t="s">
        <v>21</v>
      </c>
      <c r="LHQ10" s="97" t="s">
        <v>21</v>
      </c>
      <c r="LHR10" s="97" t="s">
        <v>21</v>
      </c>
      <c r="LHS10" s="97" t="s">
        <v>21</v>
      </c>
      <c r="LHT10" s="97" t="s">
        <v>21</v>
      </c>
      <c r="LHU10" s="97" t="s">
        <v>21</v>
      </c>
      <c r="LHV10" s="97" t="s">
        <v>21</v>
      </c>
      <c r="LHW10" s="97" t="s">
        <v>21</v>
      </c>
      <c r="LHX10" s="97" t="s">
        <v>21</v>
      </c>
      <c r="LHY10" s="97" t="s">
        <v>21</v>
      </c>
      <c r="LHZ10" s="97" t="s">
        <v>21</v>
      </c>
      <c r="LIA10" s="97" t="s">
        <v>21</v>
      </c>
      <c r="LIB10" s="97" t="s">
        <v>21</v>
      </c>
      <c r="LIC10" s="97" t="s">
        <v>21</v>
      </c>
      <c r="LID10" s="97" t="s">
        <v>21</v>
      </c>
      <c r="LIE10" s="97" t="s">
        <v>21</v>
      </c>
      <c r="LIF10" s="97" t="s">
        <v>21</v>
      </c>
      <c r="LIG10" s="97" t="s">
        <v>21</v>
      </c>
      <c r="LIH10" s="97" t="s">
        <v>21</v>
      </c>
      <c r="LII10" s="97" t="s">
        <v>21</v>
      </c>
      <c r="LIJ10" s="97" t="s">
        <v>21</v>
      </c>
      <c r="LIK10" s="97" t="s">
        <v>21</v>
      </c>
      <c r="LIL10" s="97" t="s">
        <v>21</v>
      </c>
      <c r="LIM10" s="97" t="s">
        <v>21</v>
      </c>
      <c r="LIN10" s="97" t="s">
        <v>21</v>
      </c>
      <c r="LIO10" s="97" t="s">
        <v>21</v>
      </c>
      <c r="LIP10" s="97" t="s">
        <v>21</v>
      </c>
      <c r="LIQ10" s="97" t="s">
        <v>21</v>
      </c>
      <c r="LIR10" s="97" t="s">
        <v>21</v>
      </c>
      <c r="LIS10" s="97" t="s">
        <v>21</v>
      </c>
      <c r="LIT10" s="97" t="s">
        <v>21</v>
      </c>
      <c r="LIU10" s="97" t="s">
        <v>21</v>
      </c>
      <c r="LIV10" s="97" t="s">
        <v>21</v>
      </c>
      <c r="LIW10" s="97" t="s">
        <v>21</v>
      </c>
      <c r="LIX10" s="97" t="s">
        <v>21</v>
      </c>
      <c r="LIY10" s="97" t="s">
        <v>21</v>
      </c>
      <c r="LIZ10" s="97" t="s">
        <v>21</v>
      </c>
      <c r="LJA10" s="97" t="s">
        <v>21</v>
      </c>
      <c r="LJB10" s="97" t="s">
        <v>21</v>
      </c>
      <c r="LJC10" s="97" t="s">
        <v>21</v>
      </c>
      <c r="LJD10" s="97" t="s">
        <v>21</v>
      </c>
      <c r="LJE10" s="97" t="s">
        <v>21</v>
      </c>
      <c r="LJF10" s="97" t="s">
        <v>21</v>
      </c>
      <c r="LJG10" s="97" t="s">
        <v>21</v>
      </c>
      <c r="LJH10" s="97" t="s">
        <v>21</v>
      </c>
      <c r="LJI10" s="97" t="s">
        <v>21</v>
      </c>
      <c r="LJJ10" s="97" t="s">
        <v>21</v>
      </c>
      <c r="LJK10" s="97" t="s">
        <v>21</v>
      </c>
      <c r="LJL10" s="97" t="s">
        <v>21</v>
      </c>
      <c r="LJM10" s="97" t="s">
        <v>21</v>
      </c>
      <c r="LJN10" s="97" t="s">
        <v>21</v>
      </c>
      <c r="LJO10" s="97" t="s">
        <v>21</v>
      </c>
      <c r="LJP10" s="97" t="s">
        <v>21</v>
      </c>
      <c r="LJQ10" s="97" t="s">
        <v>21</v>
      </c>
      <c r="LJR10" s="97" t="s">
        <v>21</v>
      </c>
      <c r="LJS10" s="97" t="s">
        <v>21</v>
      </c>
      <c r="LJT10" s="97" t="s">
        <v>21</v>
      </c>
      <c r="LJU10" s="97" t="s">
        <v>21</v>
      </c>
      <c r="LJV10" s="97" t="s">
        <v>21</v>
      </c>
      <c r="LJW10" s="97" t="s">
        <v>21</v>
      </c>
      <c r="LJX10" s="97" t="s">
        <v>21</v>
      </c>
      <c r="LJY10" s="97" t="s">
        <v>21</v>
      </c>
      <c r="LJZ10" s="97" t="s">
        <v>21</v>
      </c>
      <c r="LKA10" s="97" t="s">
        <v>21</v>
      </c>
      <c r="LKB10" s="97" t="s">
        <v>21</v>
      </c>
      <c r="LKC10" s="97" t="s">
        <v>21</v>
      </c>
      <c r="LKD10" s="97" t="s">
        <v>21</v>
      </c>
      <c r="LKE10" s="97" t="s">
        <v>21</v>
      </c>
      <c r="LKF10" s="97" t="s">
        <v>21</v>
      </c>
      <c r="LKG10" s="97" t="s">
        <v>21</v>
      </c>
      <c r="LKH10" s="97" t="s">
        <v>21</v>
      </c>
      <c r="LKI10" s="97" t="s">
        <v>21</v>
      </c>
      <c r="LKJ10" s="97" t="s">
        <v>21</v>
      </c>
      <c r="LKK10" s="97" t="s">
        <v>21</v>
      </c>
      <c r="LKL10" s="97" t="s">
        <v>21</v>
      </c>
      <c r="LKM10" s="97" t="s">
        <v>21</v>
      </c>
      <c r="LKN10" s="97" t="s">
        <v>21</v>
      </c>
      <c r="LKO10" s="97" t="s">
        <v>21</v>
      </c>
      <c r="LKP10" s="97" t="s">
        <v>21</v>
      </c>
      <c r="LKQ10" s="97" t="s">
        <v>21</v>
      </c>
      <c r="LKR10" s="97" t="s">
        <v>21</v>
      </c>
      <c r="LKS10" s="97" t="s">
        <v>21</v>
      </c>
      <c r="LKT10" s="97" t="s">
        <v>21</v>
      </c>
      <c r="LKU10" s="97" t="s">
        <v>21</v>
      </c>
      <c r="LKV10" s="97" t="s">
        <v>21</v>
      </c>
      <c r="LKW10" s="97" t="s">
        <v>21</v>
      </c>
      <c r="LKX10" s="97" t="s">
        <v>21</v>
      </c>
      <c r="LKY10" s="97" t="s">
        <v>21</v>
      </c>
      <c r="LKZ10" s="97" t="s">
        <v>21</v>
      </c>
      <c r="LLA10" s="97" t="s">
        <v>21</v>
      </c>
      <c r="LLB10" s="97" t="s">
        <v>21</v>
      </c>
      <c r="LLC10" s="97" t="s">
        <v>21</v>
      </c>
      <c r="LLD10" s="97" t="s">
        <v>21</v>
      </c>
      <c r="LLE10" s="97" t="s">
        <v>21</v>
      </c>
      <c r="LLF10" s="97" t="s">
        <v>21</v>
      </c>
      <c r="LLG10" s="97" t="s">
        <v>21</v>
      </c>
      <c r="LLH10" s="97" t="s">
        <v>21</v>
      </c>
      <c r="LLI10" s="97" t="s">
        <v>21</v>
      </c>
      <c r="LLJ10" s="97" t="s">
        <v>21</v>
      </c>
      <c r="LLK10" s="97" t="s">
        <v>21</v>
      </c>
      <c r="LLL10" s="97" t="s">
        <v>21</v>
      </c>
      <c r="LLM10" s="97" t="s">
        <v>21</v>
      </c>
      <c r="LLN10" s="97" t="s">
        <v>21</v>
      </c>
      <c r="LLO10" s="97" t="s">
        <v>21</v>
      </c>
      <c r="LLP10" s="97" t="s">
        <v>21</v>
      </c>
      <c r="LLQ10" s="97" t="s">
        <v>21</v>
      </c>
      <c r="LLR10" s="97" t="s">
        <v>21</v>
      </c>
      <c r="LLS10" s="97" t="s">
        <v>21</v>
      </c>
      <c r="LLT10" s="97" t="s">
        <v>21</v>
      </c>
      <c r="LLU10" s="97" t="s">
        <v>21</v>
      </c>
      <c r="LLV10" s="97" t="s">
        <v>21</v>
      </c>
      <c r="LLW10" s="97" t="s">
        <v>21</v>
      </c>
      <c r="LLX10" s="97" t="s">
        <v>21</v>
      </c>
      <c r="LLY10" s="97" t="s">
        <v>21</v>
      </c>
      <c r="LLZ10" s="97" t="s">
        <v>21</v>
      </c>
      <c r="LMA10" s="97" t="s">
        <v>21</v>
      </c>
      <c r="LMB10" s="97" t="s">
        <v>21</v>
      </c>
      <c r="LMC10" s="97" t="s">
        <v>21</v>
      </c>
      <c r="LMD10" s="97" t="s">
        <v>21</v>
      </c>
      <c r="LME10" s="97" t="s">
        <v>21</v>
      </c>
      <c r="LMF10" s="97" t="s">
        <v>21</v>
      </c>
      <c r="LMG10" s="97" t="s">
        <v>21</v>
      </c>
      <c r="LMH10" s="97" t="s">
        <v>21</v>
      </c>
      <c r="LMI10" s="97" t="s">
        <v>21</v>
      </c>
      <c r="LMJ10" s="97" t="s">
        <v>21</v>
      </c>
      <c r="LMK10" s="97" t="s">
        <v>21</v>
      </c>
      <c r="LML10" s="97" t="s">
        <v>21</v>
      </c>
      <c r="LMM10" s="97" t="s">
        <v>21</v>
      </c>
      <c r="LMN10" s="97" t="s">
        <v>21</v>
      </c>
      <c r="LMO10" s="97" t="s">
        <v>21</v>
      </c>
      <c r="LMP10" s="97" t="s">
        <v>21</v>
      </c>
      <c r="LMQ10" s="97" t="s">
        <v>21</v>
      </c>
      <c r="LMR10" s="97" t="s">
        <v>21</v>
      </c>
      <c r="LMS10" s="97" t="s">
        <v>21</v>
      </c>
      <c r="LMT10" s="97" t="s">
        <v>21</v>
      </c>
      <c r="LMU10" s="97" t="s">
        <v>21</v>
      </c>
      <c r="LMV10" s="97" t="s">
        <v>21</v>
      </c>
      <c r="LMW10" s="97" t="s">
        <v>21</v>
      </c>
      <c r="LMX10" s="97" t="s">
        <v>21</v>
      </c>
      <c r="LMY10" s="97" t="s">
        <v>21</v>
      </c>
      <c r="LMZ10" s="97" t="s">
        <v>21</v>
      </c>
      <c r="LNA10" s="97" t="s">
        <v>21</v>
      </c>
      <c r="LNB10" s="97" t="s">
        <v>21</v>
      </c>
      <c r="LNC10" s="97" t="s">
        <v>21</v>
      </c>
      <c r="LND10" s="97" t="s">
        <v>21</v>
      </c>
      <c r="LNE10" s="97" t="s">
        <v>21</v>
      </c>
      <c r="LNF10" s="97" t="s">
        <v>21</v>
      </c>
      <c r="LNG10" s="97" t="s">
        <v>21</v>
      </c>
      <c r="LNH10" s="97" t="s">
        <v>21</v>
      </c>
      <c r="LNI10" s="97" t="s">
        <v>21</v>
      </c>
      <c r="LNJ10" s="97" t="s">
        <v>21</v>
      </c>
      <c r="LNK10" s="97" t="s">
        <v>21</v>
      </c>
      <c r="LNL10" s="97" t="s">
        <v>21</v>
      </c>
      <c r="LNM10" s="97" t="s">
        <v>21</v>
      </c>
      <c r="LNN10" s="97" t="s">
        <v>21</v>
      </c>
      <c r="LNO10" s="97" t="s">
        <v>21</v>
      </c>
      <c r="LNP10" s="97" t="s">
        <v>21</v>
      </c>
      <c r="LNQ10" s="97" t="s">
        <v>21</v>
      </c>
      <c r="LNR10" s="97" t="s">
        <v>21</v>
      </c>
      <c r="LNS10" s="97" t="s">
        <v>21</v>
      </c>
      <c r="LNT10" s="97" t="s">
        <v>21</v>
      </c>
      <c r="LNU10" s="97" t="s">
        <v>21</v>
      </c>
      <c r="LNV10" s="97" t="s">
        <v>21</v>
      </c>
      <c r="LNW10" s="97" t="s">
        <v>21</v>
      </c>
      <c r="LNX10" s="97" t="s">
        <v>21</v>
      </c>
      <c r="LNY10" s="97" t="s">
        <v>21</v>
      </c>
      <c r="LNZ10" s="97" t="s">
        <v>21</v>
      </c>
      <c r="LOA10" s="97" t="s">
        <v>21</v>
      </c>
      <c r="LOB10" s="97" t="s">
        <v>21</v>
      </c>
      <c r="LOC10" s="97" t="s">
        <v>21</v>
      </c>
      <c r="LOD10" s="97" t="s">
        <v>21</v>
      </c>
      <c r="LOE10" s="97" t="s">
        <v>21</v>
      </c>
      <c r="LOF10" s="97" t="s">
        <v>21</v>
      </c>
      <c r="LOG10" s="97" t="s">
        <v>21</v>
      </c>
      <c r="LOH10" s="97" t="s">
        <v>21</v>
      </c>
      <c r="LOI10" s="97" t="s">
        <v>21</v>
      </c>
      <c r="LOJ10" s="97" t="s">
        <v>21</v>
      </c>
      <c r="LOK10" s="97" t="s">
        <v>21</v>
      </c>
      <c r="LOL10" s="97" t="s">
        <v>21</v>
      </c>
      <c r="LOM10" s="97" t="s">
        <v>21</v>
      </c>
      <c r="LON10" s="97" t="s">
        <v>21</v>
      </c>
      <c r="LOO10" s="97" t="s">
        <v>21</v>
      </c>
      <c r="LOP10" s="97" t="s">
        <v>21</v>
      </c>
      <c r="LOQ10" s="97" t="s">
        <v>21</v>
      </c>
      <c r="LOR10" s="97" t="s">
        <v>21</v>
      </c>
      <c r="LOS10" s="97" t="s">
        <v>21</v>
      </c>
      <c r="LOT10" s="97" t="s">
        <v>21</v>
      </c>
      <c r="LOU10" s="97" t="s">
        <v>21</v>
      </c>
      <c r="LOV10" s="97" t="s">
        <v>21</v>
      </c>
      <c r="LOW10" s="97" t="s">
        <v>21</v>
      </c>
      <c r="LOX10" s="97" t="s">
        <v>21</v>
      </c>
      <c r="LOY10" s="97" t="s">
        <v>21</v>
      </c>
      <c r="LOZ10" s="97" t="s">
        <v>21</v>
      </c>
      <c r="LPA10" s="97" t="s">
        <v>21</v>
      </c>
      <c r="LPB10" s="97" t="s">
        <v>21</v>
      </c>
      <c r="LPC10" s="97" t="s">
        <v>21</v>
      </c>
      <c r="LPD10" s="97" t="s">
        <v>21</v>
      </c>
      <c r="LPE10" s="97" t="s">
        <v>21</v>
      </c>
      <c r="LPF10" s="97" t="s">
        <v>21</v>
      </c>
      <c r="LPG10" s="97" t="s">
        <v>21</v>
      </c>
      <c r="LPH10" s="97" t="s">
        <v>21</v>
      </c>
      <c r="LPI10" s="97" t="s">
        <v>21</v>
      </c>
      <c r="LPJ10" s="97" t="s">
        <v>21</v>
      </c>
      <c r="LPK10" s="97" t="s">
        <v>21</v>
      </c>
      <c r="LPL10" s="97" t="s">
        <v>21</v>
      </c>
      <c r="LPM10" s="97" t="s">
        <v>21</v>
      </c>
      <c r="LPN10" s="97" t="s">
        <v>21</v>
      </c>
      <c r="LPO10" s="97" t="s">
        <v>21</v>
      </c>
      <c r="LPP10" s="97" t="s">
        <v>21</v>
      </c>
      <c r="LPQ10" s="97" t="s">
        <v>21</v>
      </c>
      <c r="LPR10" s="97" t="s">
        <v>21</v>
      </c>
      <c r="LPS10" s="97" t="s">
        <v>21</v>
      </c>
      <c r="LPT10" s="97" t="s">
        <v>21</v>
      </c>
      <c r="LPU10" s="97" t="s">
        <v>21</v>
      </c>
      <c r="LPV10" s="97" t="s">
        <v>21</v>
      </c>
      <c r="LPW10" s="97" t="s">
        <v>21</v>
      </c>
      <c r="LPX10" s="97" t="s">
        <v>21</v>
      </c>
      <c r="LPY10" s="97" t="s">
        <v>21</v>
      </c>
      <c r="LPZ10" s="97" t="s">
        <v>21</v>
      </c>
      <c r="LQA10" s="97" t="s">
        <v>21</v>
      </c>
      <c r="LQB10" s="97" t="s">
        <v>21</v>
      </c>
      <c r="LQC10" s="97" t="s">
        <v>21</v>
      </c>
      <c r="LQD10" s="97" t="s">
        <v>21</v>
      </c>
      <c r="LQE10" s="97" t="s">
        <v>21</v>
      </c>
      <c r="LQF10" s="97" t="s">
        <v>21</v>
      </c>
      <c r="LQG10" s="97" t="s">
        <v>21</v>
      </c>
      <c r="LQH10" s="97" t="s">
        <v>21</v>
      </c>
      <c r="LQI10" s="97" t="s">
        <v>21</v>
      </c>
      <c r="LQJ10" s="97" t="s">
        <v>21</v>
      </c>
      <c r="LQK10" s="97" t="s">
        <v>21</v>
      </c>
      <c r="LQL10" s="97" t="s">
        <v>21</v>
      </c>
      <c r="LQM10" s="97" t="s">
        <v>21</v>
      </c>
      <c r="LQN10" s="97" t="s">
        <v>21</v>
      </c>
      <c r="LQO10" s="97" t="s">
        <v>21</v>
      </c>
      <c r="LQP10" s="97" t="s">
        <v>21</v>
      </c>
      <c r="LQQ10" s="97" t="s">
        <v>21</v>
      </c>
      <c r="LQR10" s="97" t="s">
        <v>21</v>
      </c>
      <c r="LQS10" s="97" t="s">
        <v>21</v>
      </c>
      <c r="LQT10" s="97" t="s">
        <v>21</v>
      </c>
      <c r="LQU10" s="97" t="s">
        <v>21</v>
      </c>
      <c r="LQV10" s="97" t="s">
        <v>21</v>
      </c>
      <c r="LQW10" s="97" t="s">
        <v>21</v>
      </c>
      <c r="LQX10" s="97" t="s">
        <v>21</v>
      </c>
      <c r="LQY10" s="97" t="s">
        <v>21</v>
      </c>
      <c r="LQZ10" s="97" t="s">
        <v>21</v>
      </c>
      <c r="LRA10" s="97" t="s">
        <v>21</v>
      </c>
      <c r="LRB10" s="97" t="s">
        <v>21</v>
      </c>
      <c r="LRC10" s="97" t="s">
        <v>21</v>
      </c>
      <c r="LRD10" s="97" t="s">
        <v>21</v>
      </c>
      <c r="LRE10" s="97" t="s">
        <v>21</v>
      </c>
      <c r="LRF10" s="97" t="s">
        <v>21</v>
      </c>
      <c r="LRG10" s="97" t="s">
        <v>21</v>
      </c>
      <c r="LRH10" s="97" t="s">
        <v>21</v>
      </c>
      <c r="LRI10" s="97" t="s">
        <v>21</v>
      </c>
      <c r="LRJ10" s="97" t="s">
        <v>21</v>
      </c>
      <c r="LRK10" s="97" t="s">
        <v>21</v>
      </c>
      <c r="LRL10" s="97" t="s">
        <v>21</v>
      </c>
      <c r="LRM10" s="97" t="s">
        <v>21</v>
      </c>
      <c r="LRN10" s="97" t="s">
        <v>21</v>
      </c>
      <c r="LRO10" s="97" t="s">
        <v>21</v>
      </c>
      <c r="LRP10" s="97" t="s">
        <v>21</v>
      </c>
      <c r="LRQ10" s="97" t="s">
        <v>21</v>
      </c>
      <c r="LRR10" s="97" t="s">
        <v>21</v>
      </c>
      <c r="LRS10" s="97" t="s">
        <v>21</v>
      </c>
      <c r="LRT10" s="97" t="s">
        <v>21</v>
      </c>
      <c r="LRU10" s="97" t="s">
        <v>21</v>
      </c>
      <c r="LRV10" s="97" t="s">
        <v>21</v>
      </c>
      <c r="LRW10" s="97" t="s">
        <v>21</v>
      </c>
      <c r="LRX10" s="97" t="s">
        <v>21</v>
      </c>
      <c r="LRY10" s="97" t="s">
        <v>21</v>
      </c>
      <c r="LRZ10" s="97" t="s">
        <v>21</v>
      </c>
      <c r="LSA10" s="97" t="s">
        <v>21</v>
      </c>
      <c r="LSB10" s="97" t="s">
        <v>21</v>
      </c>
      <c r="LSC10" s="97" t="s">
        <v>21</v>
      </c>
      <c r="LSD10" s="97" t="s">
        <v>21</v>
      </c>
      <c r="LSE10" s="97" t="s">
        <v>21</v>
      </c>
      <c r="LSF10" s="97" t="s">
        <v>21</v>
      </c>
      <c r="LSG10" s="97" t="s">
        <v>21</v>
      </c>
      <c r="LSH10" s="97" t="s">
        <v>21</v>
      </c>
      <c r="LSI10" s="97" t="s">
        <v>21</v>
      </c>
      <c r="LSJ10" s="97" t="s">
        <v>21</v>
      </c>
      <c r="LSK10" s="97" t="s">
        <v>21</v>
      </c>
      <c r="LSL10" s="97" t="s">
        <v>21</v>
      </c>
      <c r="LSM10" s="97" t="s">
        <v>21</v>
      </c>
      <c r="LSN10" s="97" t="s">
        <v>21</v>
      </c>
      <c r="LSO10" s="97" t="s">
        <v>21</v>
      </c>
      <c r="LSP10" s="97" t="s">
        <v>21</v>
      </c>
      <c r="LSQ10" s="97" t="s">
        <v>21</v>
      </c>
      <c r="LSR10" s="97" t="s">
        <v>21</v>
      </c>
      <c r="LSS10" s="97" t="s">
        <v>21</v>
      </c>
      <c r="LST10" s="97" t="s">
        <v>21</v>
      </c>
      <c r="LSU10" s="97" t="s">
        <v>21</v>
      </c>
      <c r="LSV10" s="97" t="s">
        <v>21</v>
      </c>
      <c r="LSW10" s="97" t="s">
        <v>21</v>
      </c>
      <c r="LSX10" s="97" t="s">
        <v>21</v>
      </c>
      <c r="LSY10" s="97" t="s">
        <v>21</v>
      </c>
      <c r="LSZ10" s="97" t="s">
        <v>21</v>
      </c>
      <c r="LTA10" s="97" t="s">
        <v>21</v>
      </c>
      <c r="LTB10" s="97" t="s">
        <v>21</v>
      </c>
      <c r="LTC10" s="97" t="s">
        <v>21</v>
      </c>
      <c r="LTD10" s="97" t="s">
        <v>21</v>
      </c>
      <c r="LTE10" s="97" t="s">
        <v>21</v>
      </c>
      <c r="LTF10" s="97" t="s">
        <v>21</v>
      </c>
      <c r="LTG10" s="97" t="s">
        <v>21</v>
      </c>
      <c r="LTH10" s="97" t="s">
        <v>21</v>
      </c>
      <c r="LTI10" s="97" t="s">
        <v>21</v>
      </c>
      <c r="LTJ10" s="97" t="s">
        <v>21</v>
      </c>
      <c r="LTK10" s="97" t="s">
        <v>21</v>
      </c>
      <c r="LTL10" s="97" t="s">
        <v>21</v>
      </c>
      <c r="LTM10" s="97" t="s">
        <v>21</v>
      </c>
      <c r="LTN10" s="97" t="s">
        <v>21</v>
      </c>
      <c r="LTO10" s="97" t="s">
        <v>21</v>
      </c>
      <c r="LTP10" s="97" t="s">
        <v>21</v>
      </c>
      <c r="LTQ10" s="97" t="s">
        <v>21</v>
      </c>
      <c r="LTR10" s="97" t="s">
        <v>21</v>
      </c>
      <c r="LTS10" s="97" t="s">
        <v>21</v>
      </c>
      <c r="LTT10" s="97" t="s">
        <v>21</v>
      </c>
      <c r="LTU10" s="97" t="s">
        <v>21</v>
      </c>
      <c r="LTV10" s="97" t="s">
        <v>21</v>
      </c>
      <c r="LTW10" s="97" t="s">
        <v>21</v>
      </c>
      <c r="LTX10" s="97" t="s">
        <v>21</v>
      </c>
      <c r="LTY10" s="97" t="s">
        <v>21</v>
      </c>
      <c r="LTZ10" s="97" t="s">
        <v>21</v>
      </c>
      <c r="LUA10" s="97" t="s">
        <v>21</v>
      </c>
      <c r="LUB10" s="97" t="s">
        <v>21</v>
      </c>
      <c r="LUC10" s="97" t="s">
        <v>21</v>
      </c>
      <c r="LUD10" s="97" t="s">
        <v>21</v>
      </c>
      <c r="LUE10" s="97" t="s">
        <v>21</v>
      </c>
      <c r="LUF10" s="97" t="s">
        <v>21</v>
      </c>
      <c r="LUG10" s="97" t="s">
        <v>21</v>
      </c>
      <c r="LUH10" s="97" t="s">
        <v>21</v>
      </c>
      <c r="LUI10" s="97" t="s">
        <v>21</v>
      </c>
      <c r="LUJ10" s="97" t="s">
        <v>21</v>
      </c>
      <c r="LUK10" s="97" t="s">
        <v>21</v>
      </c>
      <c r="LUL10" s="97" t="s">
        <v>21</v>
      </c>
      <c r="LUM10" s="97" t="s">
        <v>21</v>
      </c>
      <c r="LUN10" s="97" t="s">
        <v>21</v>
      </c>
      <c r="LUO10" s="97" t="s">
        <v>21</v>
      </c>
      <c r="LUP10" s="97" t="s">
        <v>21</v>
      </c>
      <c r="LUQ10" s="97" t="s">
        <v>21</v>
      </c>
      <c r="LUR10" s="97" t="s">
        <v>21</v>
      </c>
      <c r="LUS10" s="97" t="s">
        <v>21</v>
      </c>
      <c r="LUT10" s="97" t="s">
        <v>21</v>
      </c>
      <c r="LUU10" s="97" t="s">
        <v>21</v>
      </c>
      <c r="LUV10" s="97" t="s">
        <v>21</v>
      </c>
      <c r="LUW10" s="97" t="s">
        <v>21</v>
      </c>
      <c r="LUX10" s="97" t="s">
        <v>21</v>
      </c>
      <c r="LUY10" s="97" t="s">
        <v>21</v>
      </c>
      <c r="LUZ10" s="97" t="s">
        <v>21</v>
      </c>
      <c r="LVA10" s="97" t="s">
        <v>21</v>
      </c>
      <c r="LVB10" s="97" t="s">
        <v>21</v>
      </c>
      <c r="LVC10" s="97" t="s">
        <v>21</v>
      </c>
      <c r="LVD10" s="97" t="s">
        <v>21</v>
      </c>
      <c r="LVE10" s="97" t="s">
        <v>21</v>
      </c>
      <c r="LVF10" s="97" t="s">
        <v>21</v>
      </c>
      <c r="LVG10" s="97" t="s">
        <v>21</v>
      </c>
      <c r="LVH10" s="97" t="s">
        <v>21</v>
      </c>
      <c r="LVI10" s="97" t="s">
        <v>21</v>
      </c>
      <c r="LVJ10" s="97" t="s">
        <v>21</v>
      </c>
      <c r="LVK10" s="97" t="s">
        <v>21</v>
      </c>
      <c r="LVL10" s="97" t="s">
        <v>21</v>
      </c>
      <c r="LVM10" s="97" t="s">
        <v>21</v>
      </c>
      <c r="LVN10" s="97" t="s">
        <v>21</v>
      </c>
      <c r="LVO10" s="97" t="s">
        <v>21</v>
      </c>
      <c r="LVP10" s="97" t="s">
        <v>21</v>
      </c>
      <c r="LVQ10" s="97" t="s">
        <v>21</v>
      </c>
      <c r="LVR10" s="97" t="s">
        <v>21</v>
      </c>
      <c r="LVS10" s="97" t="s">
        <v>21</v>
      </c>
      <c r="LVT10" s="97" t="s">
        <v>21</v>
      </c>
      <c r="LVU10" s="97" t="s">
        <v>21</v>
      </c>
      <c r="LVV10" s="97" t="s">
        <v>21</v>
      </c>
      <c r="LVW10" s="97" t="s">
        <v>21</v>
      </c>
      <c r="LVX10" s="97" t="s">
        <v>21</v>
      </c>
      <c r="LVY10" s="97" t="s">
        <v>21</v>
      </c>
      <c r="LVZ10" s="97" t="s">
        <v>21</v>
      </c>
      <c r="LWA10" s="97" t="s">
        <v>21</v>
      </c>
      <c r="LWB10" s="97" t="s">
        <v>21</v>
      </c>
      <c r="LWC10" s="97" t="s">
        <v>21</v>
      </c>
      <c r="LWD10" s="97" t="s">
        <v>21</v>
      </c>
      <c r="LWE10" s="97" t="s">
        <v>21</v>
      </c>
      <c r="LWF10" s="97" t="s">
        <v>21</v>
      </c>
      <c r="LWG10" s="97" t="s">
        <v>21</v>
      </c>
      <c r="LWH10" s="97" t="s">
        <v>21</v>
      </c>
      <c r="LWI10" s="97" t="s">
        <v>21</v>
      </c>
      <c r="LWJ10" s="97" t="s">
        <v>21</v>
      </c>
      <c r="LWK10" s="97" t="s">
        <v>21</v>
      </c>
      <c r="LWL10" s="97" t="s">
        <v>21</v>
      </c>
      <c r="LWM10" s="97" t="s">
        <v>21</v>
      </c>
      <c r="LWN10" s="97" t="s">
        <v>21</v>
      </c>
      <c r="LWO10" s="97" t="s">
        <v>21</v>
      </c>
      <c r="LWP10" s="97" t="s">
        <v>21</v>
      </c>
      <c r="LWQ10" s="97" t="s">
        <v>21</v>
      </c>
      <c r="LWR10" s="97" t="s">
        <v>21</v>
      </c>
      <c r="LWS10" s="97" t="s">
        <v>21</v>
      </c>
      <c r="LWT10" s="97" t="s">
        <v>21</v>
      </c>
      <c r="LWU10" s="97" t="s">
        <v>21</v>
      </c>
      <c r="LWV10" s="97" t="s">
        <v>21</v>
      </c>
      <c r="LWW10" s="97" t="s">
        <v>21</v>
      </c>
      <c r="LWX10" s="97" t="s">
        <v>21</v>
      </c>
      <c r="LWY10" s="97" t="s">
        <v>21</v>
      </c>
      <c r="LWZ10" s="97" t="s">
        <v>21</v>
      </c>
      <c r="LXA10" s="97" t="s">
        <v>21</v>
      </c>
      <c r="LXB10" s="97" t="s">
        <v>21</v>
      </c>
      <c r="LXC10" s="97" t="s">
        <v>21</v>
      </c>
      <c r="LXD10" s="97" t="s">
        <v>21</v>
      </c>
      <c r="LXE10" s="97" t="s">
        <v>21</v>
      </c>
      <c r="LXF10" s="97" t="s">
        <v>21</v>
      </c>
      <c r="LXG10" s="97" t="s">
        <v>21</v>
      </c>
      <c r="LXH10" s="97" t="s">
        <v>21</v>
      </c>
      <c r="LXI10" s="97" t="s">
        <v>21</v>
      </c>
      <c r="LXJ10" s="97" t="s">
        <v>21</v>
      </c>
      <c r="LXK10" s="97" t="s">
        <v>21</v>
      </c>
      <c r="LXL10" s="97" t="s">
        <v>21</v>
      </c>
      <c r="LXM10" s="97" t="s">
        <v>21</v>
      </c>
      <c r="LXN10" s="97" t="s">
        <v>21</v>
      </c>
      <c r="LXO10" s="97" t="s">
        <v>21</v>
      </c>
      <c r="LXP10" s="97" t="s">
        <v>21</v>
      </c>
      <c r="LXQ10" s="97" t="s">
        <v>21</v>
      </c>
      <c r="LXR10" s="97" t="s">
        <v>21</v>
      </c>
      <c r="LXS10" s="97" t="s">
        <v>21</v>
      </c>
      <c r="LXT10" s="97" t="s">
        <v>21</v>
      </c>
      <c r="LXU10" s="97" t="s">
        <v>21</v>
      </c>
      <c r="LXV10" s="97" t="s">
        <v>21</v>
      </c>
      <c r="LXW10" s="97" t="s">
        <v>21</v>
      </c>
      <c r="LXX10" s="97" t="s">
        <v>21</v>
      </c>
      <c r="LXY10" s="97" t="s">
        <v>21</v>
      </c>
      <c r="LXZ10" s="97" t="s">
        <v>21</v>
      </c>
      <c r="LYA10" s="97" t="s">
        <v>21</v>
      </c>
      <c r="LYB10" s="97" t="s">
        <v>21</v>
      </c>
      <c r="LYC10" s="97" t="s">
        <v>21</v>
      </c>
      <c r="LYD10" s="97" t="s">
        <v>21</v>
      </c>
      <c r="LYE10" s="97" t="s">
        <v>21</v>
      </c>
      <c r="LYF10" s="97" t="s">
        <v>21</v>
      </c>
      <c r="LYG10" s="97" t="s">
        <v>21</v>
      </c>
      <c r="LYH10" s="97" t="s">
        <v>21</v>
      </c>
      <c r="LYI10" s="97" t="s">
        <v>21</v>
      </c>
      <c r="LYJ10" s="97" t="s">
        <v>21</v>
      </c>
      <c r="LYK10" s="97" t="s">
        <v>21</v>
      </c>
      <c r="LYL10" s="97" t="s">
        <v>21</v>
      </c>
      <c r="LYM10" s="97" t="s">
        <v>21</v>
      </c>
      <c r="LYN10" s="97" t="s">
        <v>21</v>
      </c>
      <c r="LYO10" s="97" t="s">
        <v>21</v>
      </c>
      <c r="LYP10" s="97" t="s">
        <v>21</v>
      </c>
      <c r="LYQ10" s="97" t="s">
        <v>21</v>
      </c>
      <c r="LYR10" s="97" t="s">
        <v>21</v>
      </c>
      <c r="LYS10" s="97" t="s">
        <v>21</v>
      </c>
      <c r="LYT10" s="97" t="s">
        <v>21</v>
      </c>
      <c r="LYU10" s="97" t="s">
        <v>21</v>
      </c>
      <c r="LYV10" s="97" t="s">
        <v>21</v>
      </c>
      <c r="LYW10" s="97" t="s">
        <v>21</v>
      </c>
      <c r="LYX10" s="97" t="s">
        <v>21</v>
      </c>
      <c r="LYY10" s="97" t="s">
        <v>21</v>
      </c>
      <c r="LYZ10" s="97" t="s">
        <v>21</v>
      </c>
      <c r="LZA10" s="97" t="s">
        <v>21</v>
      </c>
      <c r="LZB10" s="97" t="s">
        <v>21</v>
      </c>
      <c r="LZC10" s="97" t="s">
        <v>21</v>
      </c>
      <c r="LZD10" s="97" t="s">
        <v>21</v>
      </c>
      <c r="LZE10" s="97" t="s">
        <v>21</v>
      </c>
      <c r="LZF10" s="97" t="s">
        <v>21</v>
      </c>
      <c r="LZG10" s="97" t="s">
        <v>21</v>
      </c>
      <c r="LZH10" s="97" t="s">
        <v>21</v>
      </c>
      <c r="LZI10" s="97" t="s">
        <v>21</v>
      </c>
      <c r="LZJ10" s="97" t="s">
        <v>21</v>
      </c>
      <c r="LZK10" s="97" t="s">
        <v>21</v>
      </c>
      <c r="LZL10" s="97" t="s">
        <v>21</v>
      </c>
      <c r="LZM10" s="97" t="s">
        <v>21</v>
      </c>
      <c r="LZN10" s="97" t="s">
        <v>21</v>
      </c>
      <c r="LZO10" s="97" t="s">
        <v>21</v>
      </c>
      <c r="LZP10" s="97" t="s">
        <v>21</v>
      </c>
      <c r="LZQ10" s="97" t="s">
        <v>21</v>
      </c>
      <c r="LZR10" s="97" t="s">
        <v>21</v>
      </c>
      <c r="LZS10" s="97" t="s">
        <v>21</v>
      </c>
      <c r="LZT10" s="97" t="s">
        <v>21</v>
      </c>
      <c r="LZU10" s="97" t="s">
        <v>21</v>
      </c>
      <c r="LZV10" s="97" t="s">
        <v>21</v>
      </c>
      <c r="LZW10" s="97" t="s">
        <v>21</v>
      </c>
      <c r="LZX10" s="97" t="s">
        <v>21</v>
      </c>
      <c r="LZY10" s="97" t="s">
        <v>21</v>
      </c>
      <c r="LZZ10" s="97" t="s">
        <v>21</v>
      </c>
      <c r="MAA10" s="97" t="s">
        <v>21</v>
      </c>
      <c r="MAB10" s="97" t="s">
        <v>21</v>
      </c>
      <c r="MAC10" s="97" t="s">
        <v>21</v>
      </c>
      <c r="MAD10" s="97" t="s">
        <v>21</v>
      </c>
      <c r="MAE10" s="97" t="s">
        <v>21</v>
      </c>
      <c r="MAF10" s="97" t="s">
        <v>21</v>
      </c>
      <c r="MAG10" s="97" t="s">
        <v>21</v>
      </c>
      <c r="MAH10" s="97" t="s">
        <v>21</v>
      </c>
      <c r="MAI10" s="97" t="s">
        <v>21</v>
      </c>
      <c r="MAJ10" s="97" t="s">
        <v>21</v>
      </c>
      <c r="MAK10" s="97" t="s">
        <v>21</v>
      </c>
      <c r="MAL10" s="97" t="s">
        <v>21</v>
      </c>
      <c r="MAM10" s="97" t="s">
        <v>21</v>
      </c>
      <c r="MAN10" s="97" t="s">
        <v>21</v>
      </c>
      <c r="MAO10" s="97" t="s">
        <v>21</v>
      </c>
      <c r="MAP10" s="97" t="s">
        <v>21</v>
      </c>
      <c r="MAQ10" s="97" t="s">
        <v>21</v>
      </c>
      <c r="MAR10" s="97" t="s">
        <v>21</v>
      </c>
      <c r="MAS10" s="97" t="s">
        <v>21</v>
      </c>
      <c r="MAT10" s="97" t="s">
        <v>21</v>
      </c>
      <c r="MAU10" s="97" t="s">
        <v>21</v>
      </c>
      <c r="MAV10" s="97" t="s">
        <v>21</v>
      </c>
      <c r="MAW10" s="97" t="s">
        <v>21</v>
      </c>
      <c r="MAX10" s="97" t="s">
        <v>21</v>
      </c>
      <c r="MAY10" s="97" t="s">
        <v>21</v>
      </c>
      <c r="MAZ10" s="97" t="s">
        <v>21</v>
      </c>
      <c r="MBA10" s="97" t="s">
        <v>21</v>
      </c>
      <c r="MBB10" s="97" t="s">
        <v>21</v>
      </c>
      <c r="MBC10" s="97" t="s">
        <v>21</v>
      </c>
      <c r="MBD10" s="97" t="s">
        <v>21</v>
      </c>
      <c r="MBE10" s="97" t="s">
        <v>21</v>
      </c>
      <c r="MBF10" s="97" t="s">
        <v>21</v>
      </c>
      <c r="MBG10" s="97" t="s">
        <v>21</v>
      </c>
      <c r="MBH10" s="97" t="s">
        <v>21</v>
      </c>
      <c r="MBI10" s="97" t="s">
        <v>21</v>
      </c>
      <c r="MBJ10" s="97" t="s">
        <v>21</v>
      </c>
      <c r="MBK10" s="97" t="s">
        <v>21</v>
      </c>
      <c r="MBL10" s="97" t="s">
        <v>21</v>
      </c>
      <c r="MBM10" s="97" t="s">
        <v>21</v>
      </c>
      <c r="MBN10" s="97" t="s">
        <v>21</v>
      </c>
      <c r="MBO10" s="97" t="s">
        <v>21</v>
      </c>
      <c r="MBP10" s="97" t="s">
        <v>21</v>
      </c>
      <c r="MBQ10" s="97" t="s">
        <v>21</v>
      </c>
      <c r="MBR10" s="97" t="s">
        <v>21</v>
      </c>
      <c r="MBS10" s="97" t="s">
        <v>21</v>
      </c>
      <c r="MBT10" s="97" t="s">
        <v>21</v>
      </c>
      <c r="MBU10" s="97" t="s">
        <v>21</v>
      </c>
      <c r="MBV10" s="97" t="s">
        <v>21</v>
      </c>
      <c r="MBW10" s="97" t="s">
        <v>21</v>
      </c>
      <c r="MBX10" s="97" t="s">
        <v>21</v>
      </c>
      <c r="MBY10" s="97" t="s">
        <v>21</v>
      </c>
      <c r="MBZ10" s="97" t="s">
        <v>21</v>
      </c>
      <c r="MCA10" s="97" t="s">
        <v>21</v>
      </c>
      <c r="MCB10" s="97" t="s">
        <v>21</v>
      </c>
      <c r="MCC10" s="97" t="s">
        <v>21</v>
      </c>
      <c r="MCD10" s="97" t="s">
        <v>21</v>
      </c>
      <c r="MCE10" s="97" t="s">
        <v>21</v>
      </c>
      <c r="MCF10" s="97" t="s">
        <v>21</v>
      </c>
      <c r="MCG10" s="97" t="s">
        <v>21</v>
      </c>
      <c r="MCH10" s="97" t="s">
        <v>21</v>
      </c>
      <c r="MCI10" s="97" t="s">
        <v>21</v>
      </c>
      <c r="MCJ10" s="97" t="s">
        <v>21</v>
      </c>
      <c r="MCK10" s="97" t="s">
        <v>21</v>
      </c>
      <c r="MCL10" s="97" t="s">
        <v>21</v>
      </c>
      <c r="MCM10" s="97" t="s">
        <v>21</v>
      </c>
      <c r="MCN10" s="97" t="s">
        <v>21</v>
      </c>
      <c r="MCO10" s="97" t="s">
        <v>21</v>
      </c>
      <c r="MCP10" s="97" t="s">
        <v>21</v>
      </c>
      <c r="MCQ10" s="97" t="s">
        <v>21</v>
      </c>
      <c r="MCR10" s="97" t="s">
        <v>21</v>
      </c>
      <c r="MCS10" s="97" t="s">
        <v>21</v>
      </c>
      <c r="MCT10" s="97" t="s">
        <v>21</v>
      </c>
      <c r="MCU10" s="97" t="s">
        <v>21</v>
      </c>
      <c r="MCV10" s="97" t="s">
        <v>21</v>
      </c>
      <c r="MCW10" s="97" t="s">
        <v>21</v>
      </c>
      <c r="MCX10" s="97" t="s">
        <v>21</v>
      </c>
      <c r="MCY10" s="97" t="s">
        <v>21</v>
      </c>
      <c r="MCZ10" s="97" t="s">
        <v>21</v>
      </c>
      <c r="MDA10" s="97" t="s">
        <v>21</v>
      </c>
      <c r="MDB10" s="97" t="s">
        <v>21</v>
      </c>
      <c r="MDC10" s="97" t="s">
        <v>21</v>
      </c>
      <c r="MDD10" s="97" t="s">
        <v>21</v>
      </c>
      <c r="MDE10" s="97" t="s">
        <v>21</v>
      </c>
      <c r="MDF10" s="97" t="s">
        <v>21</v>
      </c>
      <c r="MDG10" s="97" t="s">
        <v>21</v>
      </c>
      <c r="MDH10" s="97" t="s">
        <v>21</v>
      </c>
      <c r="MDI10" s="97" t="s">
        <v>21</v>
      </c>
      <c r="MDJ10" s="97" t="s">
        <v>21</v>
      </c>
      <c r="MDK10" s="97" t="s">
        <v>21</v>
      </c>
      <c r="MDL10" s="97" t="s">
        <v>21</v>
      </c>
      <c r="MDM10" s="97" t="s">
        <v>21</v>
      </c>
      <c r="MDN10" s="97" t="s">
        <v>21</v>
      </c>
      <c r="MDO10" s="97" t="s">
        <v>21</v>
      </c>
      <c r="MDP10" s="97" t="s">
        <v>21</v>
      </c>
      <c r="MDQ10" s="97" t="s">
        <v>21</v>
      </c>
      <c r="MDR10" s="97" t="s">
        <v>21</v>
      </c>
      <c r="MDS10" s="97" t="s">
        <v>21</v>
      </c>
      <c r="MDT10" s="97" t="s">
        <v>21</v>
      </c>
      <c r="MDU10" s="97" t="s">
        <v>21</v>
      </c>
      <c r="MDV10" s="97" t="s">
        <v>21</v>
      </c>
      <c r="MDW10" s="97" t="s">
        <v>21</v>
      </c>
      <c r="MDX10" s="97" t="s">
        <v>21</v>
      </c>
      <c r="MDY10" s="97" t="s">
        <v>21</v>
      </c>
      <c r="MDZ10" s="97" t="s">
        <v>21</v>
      </c>
      <c r="MEA10" s="97" t="s">
        <v>21</v>
      </c>
      <c r="MEB10" s="97" t="s">
        <v>21</v>
      </c>
      <c r="MEC10" s="97" t="s">
        <v>21</v>
      </c>
      <c r="MED10" s="97" t="s">
        <v>21</v>
      </c>
      <c r="MEE10" s="97" t="s">
        <v>21</v>
      </c>
      <c r="MEF10" s="97" t="s">
        <v>21</v>
      </c>
      <c r="MEG10" s="97" t="s">
        <v>21</v>
      </c>
      <c r="MEH10" s="97" t="s">
        <v>21</v>
      </c>
      <c r="MEI10" s="97" t="s">
        <v>21</v>
      </c>
      <c r="MEJ10" s="97" t="s">
        <v>21</v>
      </c>
      <c r="MEK10" s="97" t="s">
        <v>21</v>
      </c>
      <c r="MEL10" s="97" t="s">
        <v>21</v>
      </c>
      <c r="MEM10" s="97" t="s">
        <v>21</v>
      </c>
      <c r="MEN10" s="97" t="s">
        <v>21</v>
      </c>
      <c r="MEO10" s="97" t="s">
        <v>21</v>
      </c>
      <c r="MEP10" s="97" t="s">
        <v>21</v>
      </c>
      <c r="MEQ10" s="97" t="s">
        <v>21</v>
      </c>
      <c r="MER10" s="97" t="s">
        <v>21</v>
      </c>
      <c r="MES10" s="97" t="s">
        <v>21</v>
      </c>
      <c r="MET10" s="97" t="s">
        <v>21</v>
      </c>
      <c r="MEU10" s="97" t="s">
        <v>21</v>
      </c>
      <c r="MEV10" s="97" t="s">
        <v>21</v>
      </c>
      <c r="MEW10" s="97" t="s">
        <v>21</v>
      </c>
      <c r="MEX10" s="97" t="s">
        <v>21</v>
      </c>
      <c r="MEY10" s="97" t="s">
        <v>21</v>
      </c>
      <c r="MEZ10" s="97" t="s">
        <v>21</v>
      </c>
      <c r="MFA10" s="97" t="s">
        <v>21</v>
      </c>
      <c r="MFB10" s="97" t="s">
        <v>21</v>
      </c>
      <c r="MFC10" s="97" t="s">
        <v>21</v>
      </c>
      <c r="MFD10" s="97" t="s">
        <v>21</v>
      </c>
      <c r="MFE10" s="97" t="s">
        <v>21</v>
      </c>
      <c r="MFF10" s="97" t="s">
        <v>21</v>
      </c>
      <c r="MFG10" s="97" t="s">
        <v>21</v>
      </c>
      <c r="MFH10" s="97" t="s">
        <v>21</v>
      </c>
      <c r="MFI10" s="97" t="s">
        <v>21</v>
      </c>
      <c r="MFJ10" s="97" t="s">
        <v>21</v>
      </c>
      <c r="MFK10" s="97" t="s">
        <v>21</v>
      </c>
      <c r="MFL10" s="97" t="s">
        <v>21</v>
      </c>
      <c r="MFM10" s="97" t="s">
        <v>21</v>
      </c>
      <c r="MFN10" s="97" t="s">
        <v>21</v>
      </c>
      <c r="MFO10" s="97" t="s">
        <v>21</v>
      </c>
      <c r="MFP10" s="97" t="s">
        <v>21</v>
      </c>
      <c r="MFQ10" s="97" t="s">
        <v>21</v>
      </c>
      <c r="MFR10" s="97" t="s">
        <v>21</v>
      </c>
      <c r="MFS10" s="97" t="s">
        <v>21</v>
      </c>
      <c r="MFT10" s="97" t="s">
        <v>21</v>
      </c>
      <c r="MFU10" s="97" t="s">
        <v>21</v>
      </c>
      <c r="MFV10" s="97" t="s">
        <v>21</v>
      </c>
      <c r="MFW10" s="97" t="s">
        <v>21</v>
      </c>
      <c r="MFX10" s="97" t="s">
        <v>21</v>
      </c>
      <c r="MFY10" s="97" t="s">
        <v>21</v>
      </c>
      <c r="MFZ10" s="97" t="s">
        <v>21</v>
      </c>
      <c r="MGA10" s="97" t="s">
        <v>21</v>
      </c>
      <c r="MGB10" s="97" t="s">
        <v>21</v>
      </c>
      <c r="MGC10" s="97" t="s">
        <v>21</v>
      </c>
      <c r="MGD10" s="97" t="s">
        <v>21</v>
      </c>
      <c r="MGE10" s="97" t="s">
        <v>21</v>
      </c>
      <c r="MGF10" s="97" t="s">
        <v>21</v>
      </c>
      <c r="MGG10" s="97" t="s">
        <v>21</v>
      </c>
      <c r="MGH10" s="97" t="s">
        <v>21</v>
      </c>
      <c r="MGI10" s="97" t="s">
        <v>21</v>
      </c>
      <c r="MGJ10" s="97" t="s">
        <v>21</v>
      </c>
      <c r="MGK10" s="97" t="s">
        <v>21</v>
      </c>
      <c r="MGL10" s="97" t="s">
        <v>21</v>
      </c>
      <c r="MGM10" s="97" t="s">
        <v>21</v>
      </c>
      <c r="MGN10" s="97" t="s">
        <v>21</v>
      </c>
      <c r="MGO10" s="97" t="s">
        <v>21</v>
      </c>
      <c r="MGP10" s="97" t="s">
        <v>21</v>
      </c>
      <c r="MGQ10" s="97" t="s">
        <v>21</v>
      </c>
      <c r="MGR10" s="97" t="s">
        <v>21</v>
      </c>
      <c r="MGS10" s="97" t="s">
        <v>21</v>
      </c>
      <c r="MGT10" s="97" t="s">
        <v>21</v>
      </c>
      <c r="MGU10" s="97" t="s">
        <v>21</v>
      </c>
      <c r="MGV10" s="97" t="s">
        <v>21</v>
      </c>
      <c r="MGW10" s="97" t="s">
        <v>21</v>
      </c>
      <c r="MGX10" s="97" t="s">
        <v>21</v>
      </c>
      <c r="MGY10" s="97" t="s">
        <v>21</v>
      </c>
      <c r="MGZ10" s="97" t="s">
        <v>21</v>
      </c>
      <c r="MHA10" s="97" t="s">
        <v>21</v>
      </c>
      <c r="MHB10" s="97" t="s">
        <v>21</v>
      </c>
      <c r="MHC10" s="97" t="s">
        <v>21</v>
      </c>
      <c r="MHD10" s="97" t="s">
        <v>21</v>
      </c>
      <c r="MHE10" s="97" t="s">
        <v>21</v>
      </c>
      <c r="MHF10" s="97" t="s">
        <v>21</v>
      </c>
      <c r="MHG10" s="97" t="s">
        <v>21</v>
      </c>
      <c r="MHH10" s="97" t="s">
        <v>21</v>
      </c>
      <c r="MHI10" s="97" t="s">
        <v>21</v>
      </c>
      <c r="MHJ10" s="97" t="s">
        <v>21</v>
      </c>
      <c r="MHK10" s="97" t="s">
        <v>21</v>
      </c>
      <c r="MHL10" s="97" t="s">
        <v>21</v>
      </c>
      <c r="MHM10" s="97" t="s">
        <v>21</v>
      </c>
      <c r="MHN10" s="97" t="s">
        <v>21</v>
      </c>
      <c r="MHO10" s="97" t="s">
        <v>21</v>
      </c>
      <c r="MHP10" s="97" t="s">
        <v>21</v>
      </c>
      <c r="MHQ10" s="97" t="s">
        <v>21</v>
      </c>
      <c r="MHR10" s="97" t="s">
        <v>21</v>
      </c>
      <c r="MHS10" s="97" t="s">
        <v>21</v>
      </c>
      <c r="MHT10" s="97" t="s">
        <v>21</v>
      </c>
      <c r="MHU10" s="97" t="s">
        <v>21</v>
      </c>
      <c r="MHV10" s="97" t="s">
        <v>21</v>
      </c>
      <c r="MHW10" s="97" t="s">
        <v>21</v>
      </c>
      <c r="MHX10" s="97" t="s">
        <v>21</v>
      </c>
      <c r="MHY10" s="97" t="s">
        <v>21</v>
      </c>
      <c r="MHZ10" s="97" t="s">
        <v>21</v>
      </c>
      <c r="MIA10" s="97" t="s">
        <v>21</v>
      </c>
      <c r="MIB10" s="97" t="s">
        <v>21</v>
      </c>
      <c r="MIC10" s="97" t="s">
        <v>21</v>
      </c>
      <c r="MID10" s="97" t="s">
        <v>21</v>
      </c>
      <c r="MIE10" s="97" t="s">
        <v>21</v>
      </c>
      <c r="MIF10" s="97" t="s">
        <v>21</v>
      </c>
      <c r="MIG10" s="97" t="s">
        <v>21</v>
      </c>
      <c r="MIH10" s="97" t="s">
        <v>21</v>
      </c>
      <c r="MII10" s="97" t="s">
        <v>21</v>
      </c>
      <c r="MIJ10" s="97" t="s">
        <v>21</v>
      </c>
      <c r="MIK10" s="97" t="s">
        <v>21</v>
      </c>
      <c r="MIL10" s="97" t="s">
        <v>21</v>
      </c>
      <c r="MIM10" s="97" t="s">
        <v>21</v>
      </c>
      <c r="MIN10" s="97" t="s">
        <v>21</v>
      </c>
      <c r="MIO10" s="97" t="s">
        <v>21</v>
      </c>
      <c r="MIP10" s="97" t="s">
        <v>21</v>
      </c>
      <c r="MIQ10" s="97" t="s">
        <v>21</v>
      </c>
      <c r="MIR10" s="97" t="s">
        <v>21</v>
      </c>
      <c r="MIS10" s="97" t="s">
        <v>21</v>
      </c>
      <c r="MIT10" s="97" t="s">
        <v>21</v>
      </c>
      <c r="MIU10" s="97" t="s">
        <v>21</v>
      </c>
      <c r="MIV10" s="97" t="s">
        <v>21</v>
      </c>
      <c r="MIW10" s="97" t="s">
        <v>21</v>
      </c>
      <c r="MIX10" s="97" t="s">
        <v>21</v>
      </c>
      <c r="MIY10" s="97" t="s">
        <v>21</v>
      </c>
      <c r="MIZ10" s="97" t="s">
        <v>21</v>
      </c>
      <c r="MJA10" s="97" t="s">
        <v>21</v>
      </c>
      <c r="MJB10" s="97" t="s">
        <v>21</v>
      </c>
      <c r="MJC10" s="97" t="s">
        <v>21</v>
      </c>
      <c r="MJD10" s="97" t="s">
        <v>21</v>
      </c>
      <c r="MJE10" s="97" t="s">
        <v>21</v>
      </c>
      <c r="MJF10" s="97" t="s">
        <v>21</v>
      </c>
      <c r="MJG10" s="97" t="s">
        <v>21</v>
      </c>
      <c r="MJH10" s="97" t="s">
        <v>21</v>
      </c>
      <c r="MJI10" s="97" t="s">
        <v>21</v>
      </c>
      <c r="MJJ10" s="97" t="s">
        <v>21</v>
      </c>
      <c r="MJK10" s="97" t="s">
        <v>21</v>
      </c>
      <c r="MJL10" s="97" t="s">
        <v>21</v>
      </c>
      <c r="MJM10" s="97" t="s">
        <v>21</v>
      </c>
      <c r="MJN10" s="97" t="s">
        <v>21</v>
      </c>
      <c r="MJO10" s="97" t="s">
        <v>21</v>
      </c>
      <c r="MJP10" s="97" t="s">
        <v>21</v>
      </c>
      <c r="MJQ10" s="97" t="s">
        <v>21</v>
      </c>
      <c r="MJR10" s="97" t="s">
        <v>21</v>
      </c>
      <c r="MJS10" s="97" t="s">
        <v>21</v>
      </c>
      <c r="MJT10" s="97" t="s">
        <v>21</v>
      </c>
      <c r="MJU10" s="97" t="s">
        <v>21</v>
      </c>
      <c r="MJV10" s="97" t="s">
        <v>21</v>
      </c>
      <c r="MJW10" s="97" t="s">
        <v>21</v>
      </c>
      <c r="MJX10" s="97" t="s">
        <v>21</v>
      </c>
      <c r="MJY10" s="97" t="s">
        <v>21</v>
      </c>
      <c r="MJZ10" s="97" t="s">
        <v>21</v>
      </c>
      <c r="MKA10" s="97" t="s">
        <v>21</v>
      </c>
      <c r="MKB10" s="97" t="s">
        <v>21</v>
      </c>
      <c r="MKC10" s="97" t="s">
        <v>21</v>
      </c>
      <c r="MKD10" s="97" t="s">
        <v>21</v>
      </c>
      <c r="MKE10" s="97" t="s">
        <v>21</v>
      </c>
      <c r="MKF10" s="97" t="s">
        <v>21</v>
      </c>
      <c r="MKG10" s="97" t="s">
        <v>21</v>
      </c>
      <c r="MKH10" s="97" t="s">
        <v>21</v>
      </c>
      <c r="MKI10" s="97" t="s">
        <v>21</v>
      </c>
      <c r="MKJ10" s="97" t="s">
        <v>21</v>
      </c>
      <c r="MKK10" s="97" t="s">
        <v>21</v>
      </c>
      <c r="MKL10" s="97" t="s">
        <v>21</v>
      </c>
      <c r="MKM10" s="97" t="s">
        <v>21</v>
      </c>
      <c r="MKN10" s="97" t="s">
        <v>21</v>
      </c>
      <c r="MKO10" s="97" t="s">
        <v>21</v>
      </c>
      <c r="MKP10" s="97" t="s">
        <v>21</v>
      </c>
      <c r="MKQ10" s="97" t="s">
        <v>21</v>
      </c>
      <c r="MKR10" s="97" t="s">
        <v>21</v>
      </c>
      <c r="MKS10" s="97" t="s">
        <v>21</v>
      </c>
      <c r="MKT10" s="97" t="s">
        <v>21</v>
      </c>
      <c r="MKU10" s="97" t="s">
        <v>21</v>
      </c>
      <c r="MKV10" s="97" t="s">
        <v>21</v>
      </c>
      <c r="MKW10" s="97" t="s">
        <v>21</v>
      </c>
      <c r="MKX10" s="97" t="s">
        <v>21</v>
      </c>
      <c r="MKY10" s="97" t="s">
        <v>21</v>
      </c>
      <c r="MKZ10" s="97" t="s">
        <v>21</v>
      </c>
      <c r="MLA10" s="97" t="s">
        <v>21</v>
      </c>
      <c r="MLB10" s="97" t="s">
        <v>21</v>
      </c>
      <c r="MLC10" s="97" t="s">
        <v>21</v>
      </c>
      <c r="MLD10" s="97" t="s">
        <v>21</v>
      </c>
      <c r="MLE10" s="97" t="s">
        <v>21</v>
      </c>
      <c r="MLF10" s="97" t="s">
        <v>21</v>
      </c>
      <c r="MLG10" s="97" t="s">
        <v>21</v>
      </c>
      <c r="MLH10" s="97" t="s">
        <v>21</v>
      </c>
      <c r="MLI10" s="97" t="s">
        <v>21</v>
      </c>
      <c r="MLJ10" s="97" t="s">
        <v>21</v>
      </c>
      <c r="MLK10" s="97" t="s">
        <v>21</v>
      </c>
      <c r="MLL10" s="97" t="s">
        <v>21</v>
      </c>
      <c r="MLM10" s="97" t="s">
        <v>21</v>
      </c>
      <c r="MLN10" s="97" t="s">
        <v>21</v>
      </c>
      <c r="MLO10" s="97" t="s">
        <v>21</v>
      </c>
      <c r="MLP10" s="97" t="s">
        <v>21</v>
      </c>
      <c r="MLQ10" s="97" t="s">
        <v>21</v>
      </c>
      <c r="MLR10" s="97" t="s">
        <v>21</v>
      </c>
      <c r="MLS10" s="97" t="s">
        <v>21</v>
      </c>
      <c r="MLT10" s="97" t="s">
        <v>21</v>
      </c>
      <c r="MLU10" s="97" t="s">
        <v>21</v>
      </c>
      <c r="MLV10" s="97" t="s">
        <v>21</v>
      </c>
      <c r="MLW10" s="97" t="s">
        <v>21</v>
      </c>
      <c r="MLX10" s="97" t="s">
        <v>21</v>
      </c>
      <c r="MLY10" s="97" t="s">
        <v>21</v>
      </c>
      <c r="MLZ10" s="97" t="s">
        <v>21</v>
      </c>
      <c r="MMA10" s="97" t="s">
        <v>21</v>
      </c>
      <c r="MMB10" s="97" t="s">
        <v>21</v>
      </c>
      <c r="MMC10" s="97" t="s">
        <v>21</v>
      </c>
      <c r="MMD10" s="97" t="s">
        <v>21</v>
      </c>
      <c r="MME10" s="97" t="s">
        <v>21</v>
      </c>
      <c r="MMF10" s="97" t="s">
        <v>21</v>
      </c>
      <c r="MMG10" s="97" t="s">
        <v>21</v>
      </c>
      <c r="MMH10" s="97" t="s">
        <v>21</v>
      </c>
      <c r="MMI10" s="97" t="s">
        <v>21</v>
      </c>
      <c r="MMJ10" s="97" t="s">
        <v>21</v>
      </c>
      <c r="MMK10" s="97" t="s">
        <v>21</v>
      </c>
      <c r="MML10" s="97" t="s">
        <v>21</v>
      </c>
      <c r="MMM10" s="97" t="s">
        <v>21</v>
      </c>
      <c r="MMN10" s="97" t="s">
        <v>21</v>
      </c>
      <c r="MMO10" s="97" t="s">
        <v>21</v>
      </c>
      <c r="MMP10" s="97" t="s">
        <v>21</v>
      </c>
      <c r="MMQ10" s="97" t="s">
        <v>21</v>
      </c>
      <c r="MMR10" s="97" t="s">
        <v>21</v>
      </c>
      <c r="MMS10" s="97" t="s">
        <v>21</v>
      </c>
      <c r="MMT10" s="97" t="s">
        <v>21</v>
      </c>
      <c r="MMU10" s="97" t="s">
        <v>21</v>
      </c>
      <c r="MMV10" s="97" t="s">
        <v>21</v>
      </c>
      <c r="MMW10" s="97" t="s">
        <v>21</v>
      </c>
      <c r="MMX10" s="97" t="s">
        <v>21</v>
      </c>
      <c r="MMY10" s="97" t="s">
        <v>21</v>
      </c>
      <c r="MMZ10" s="97" t="s">
        <v>21</v>
      </c>
      <c r="MNA10" s="97" t="s">
        <v>21</v>
      </c>
      <c r="MNB10" s="97" t="s">
        <v>21</v>
      </c>
      <c r="MNC10" s="97" t="s">
        <v>21</v>
      </c>
      <c r="MND10" s="97" t="s">
        <v>21</v>
      </c>
      <c r="MNE10" s="97" t="s">
        <v>21</v>
      </c>
      <c r="MNF10" s="97" t="s">
        <v>21</v>
      </c>
      <c r="MNG10" s="97" t="s">
        <v>21</v>
      </c>
      <c r="MNH10" s="97" t="s">
        <v>21</v>
      </c>
      <c r="MNI10" s="97" t="s">
        <v>21</v>
      </c>
      <c r="MNJ10" s="97" t="s">
        <v>21</v>
      </c>
      <c r="MNK10" s="97" t="s">
        <v>21</v>
      </c>
      <c r="MNL10" s="97" t="s">
        <v>21</v>
      </c>
      <c r="MNM10" s="97" t="s">
        <v>21</v>
      </c>
      <c r="MNN10" s="97" t="s">
        <v>21</v>
      </c>
      <c r="MNO10" s="97" t="s">
        <v>21</v>
      </c>
      <c r="MNP10" s="97" t="s">
        <v>21</v>
      </c>
      <c r="MNQ10" s="97" t="s">
        <v>21</v>
      </c>
      <c r="MNR10" s="97" t="s">
        <v>21</v>
      </c>
      <c r="MNS10" s="97" t="s">
        <v>21</v>
      </c>
      <c r="MNT10" s="97" t="s">
        <v>21</v>
      </c>
      <c r="MNU10" s="97" t="s">
        <v>21</v>
      </c>
      <c r="MNV10" s="97" t="s">
        <v>21</v>
      </c>
      <c r="MNW10" s="97" t="s">
        <v>21</v>
      </c>
      <c r="MNX10" s="97" t="s">
        <v>21</v>
      </c>
      <c r="MNY10" s="97" t="s">
        <v>21</v>
      </c>
      <c r="MNZ10" s="97" t="s">
        <v>21</v>
      </c>
      <c r="MOA10" s="97" t="s">
        <v>21</v>
      </c>
      <c r="MOB10" s="97" t="s">
        <v>21</v>
      </c>
      <c r="MOC10" s="97" t="s">
        <v>21</v>
      </c>
      <c r="MOD10" s="97" t="s">
        <v>21</v>
      </c>
      <c r="MOE10" s="97" t="s">
        <v>21</v>
      </c>
      <c r="MOF10" s="97" t="s">
        <v>21</v>
      </c>
      <c r="MOG10" s="97" t="s">
        <v>21</v>
      </c>
      <c r="MOH10" s="97" t="s">
        <v>21</v>
      </c>
      <c r="MOI10" s="97" t="s">
        <v>21</v>
      </c>
      <c r="MOJ10" s="97" t="s">
        <v>21</v>
      </c>
      <c r="MOK10" s="97" t="s">
        <v>21</v>
      </c>
      <c r="MOL10" s="97" t="s">
        <v>21</v>
      </c>
      <c r="MOM10" s="97" t="s">
        <v>21</v>
      </c>
      <c r="MON10" s="97" t="s">
        <v>21</v>
      </c>
      <c r="MOO10" s="97" t="s">
        <v>21</v>
      </c>
      <c r="MOP10" s="97" t="s">
        <v>21</v>
      </c>
      <c r="MOQ10" s="97" t="s">
        <v>21</v>
      </c>
      <c r="MOR10" s="97" t="s">
        <v>21</v>
      </c>
      <c r="MOS10" s="97" t="s">
        <v>21</v>
      </c>
      <c r="MOT10" s="97" t="s">
        <v>21</v>
      </c>
      <c r="MOU10" s="97" t="s">
        <v>21</v>
      </c>
      <c r="MOV10" s="97" t="s">
        <v>21</v>
      </c>
      <c r="MOW10" s="97" t="s">
        <v>21</v>
      </c>
      <c r="MOX10" s="97" t="s">
        <v>21</v>
      </c>
      <c r="MOY10" s="97" t="s">
        <v>21</v>
      </c>
      <c r="MOZ10" s="97" t="s">
        <v>21</v>
      </c>
      <c r="MPA10" s="97" t="s">
        <v>21</v>
      </c>
      <c r="MPB10" s="97" t="s">
        <v>21</v>
      </c>
      <c r="MPC10" s="97" t="s">
        <v>21</v>
      </c>
      <c r="MPD10" s="97" t="s">
        <v>21</v>
      </c>
      <c r="MPE10" s="97" t="s">
        <v>21</v>
      </c>
      <c r="MPF10" s="97" t="s">
        <v>21</v>
      </c>
      <c r="MPG10" s="97" t="s">
        <v>21</v>
      </c>
      <c r="MPH10" s="97" t="s">
        <v>21</v>
      </c>
      <c r="MPI10" s="97" t="s">
        <v>21</v>
      </c>
      <c r="MPJ10" s="97" t="s">
        <v>21</v>
      </c>
      <c r="MPK10" s="97" t="s">
        <v>21</v>
      </c>
      <c r="MPL10" s="97" t="s">
        <v>21</v>
      </c>
      <c r="MPM10" s="97" t="s">
        <v>21</v>
      </c>
      <c r="MPN10" s="97" t="s">
        <v>21</v>
      </c>
      <c r="MPO10" s="97" t="s">
        <v>21</v>
      </c>
      <c r="MPP10" s="97" t="s">
        <v>21</v>
      </c>
      <c r="MPQ10" s="97" t="s">
        <v>21</v>
      </c>
      <c r="MPR10" s="97" t="s">
        <v>21</v>
      </c>
      <c r="MPS10" s="97" t="s">
        <v>21</v>
      </c>
      <c r="MPT10" s="97" t="s">
        <v>21</v>
      </c>
      <c r="MPU10" s="97" t="s">
        <v>21</v>
      </c>
      <c r="MPV10" s="97" t="s">
        <v>21</v>
      </c>
      <c r="MPW10" s="97" t="s">
        <v>21</v>
      </c>
      <c r="MPX10" s="97" t="s">
        <v>21</v>
      </c>
      <c r="MPY10" s="97" t="s">
        <v>21</v>
      </c>
      <c r="MPZ10" s="97" t="s">
        <v>21</v>
      </c>
      <c r="MQA10" s="97" t="s">
        <v>21</v>
      </c>
      <c r="MQB10" s="97" t="s">
        <v>21</v>
      </c>
      <c r="MQC10" s="97" t="s">
        <v>21</v>
      </c>
      <c r="MQD10" s="97" t="s">
        <v>21</v>
      </c>
      <c r="MQE10" s="97" t="s">
        <v>21</v>
      </c>
      <c r="MQF10" s="97" t="s">
        <v>21</v>
      </c>
      <c r="MQG10" s="97" t="s">
        <v>21</v>
      </c>
      <c r="MQH10" s="97" t="s">
        <v>21</v>
      </c>
      <c r="MQI10" s="97" t="s">
        <v>21</v>
      </c>
      <c r="MQJ10" s="97" t="s">
        <v>21</v>
      </c>
      <c r="MQK10" s="97" t="s">
        <v>21</v>
      </c>
      <c r="MQL10" s="97" t="s">
        <v>21</v>
      </c>
      <c r="MQM10" s="97" t="s">
        <v>21</v>
      </c>
      <c r="MQN10" s="97" t="s">
        <v>21</v>
      </c>
      <c r="MQO10" s="97" t="s">
        <v>21</v>
      </c>
      <c r="MQP10" s="97" t="s">
        <v>21</v>
      </c>
      <c r="MQQ10" s="97" t="s">
        <v>21</v>
      </c>
      <c r="MQR10" s="97" t="s">
        <v>21</v>
      </c>
      <c r="MQS10" s="97" t="s">
        <v>21</v>
      </c>
      <c r="MQT10" s="97" t="s">
        <v>21</v>
      </c>
      <c r="MQU10" s="97" t="s">
        <v>21</v>
      </c>
      <c r="MQV10" s="97" t="s">
        <v>21</v>
      </c>
      <c r="MQW10" s="97" t="s">
        <v>21</v>
      </c>
      <c r="MQX10" s="97" t="s">
        <v>21</v>
      </c>
      <c r="MQY10" s="97" t="s">
        <v>21</v>
      </c>
      <c r="MQZ10" s="97" t="s">
        <v>21</v>
      </c>
      <c r="MRA10" s="97" t="s">
        <v>21</v>
      </c>
      <c r="MRB10" s="97" t="s">
        <v>21</v>
      </c>
      <c r="MRC10" s="97" t="s">
        <v>21</v>
      </c>
      <c r="MRD10" s="97" t="s">
        <v>21</v>
      </c>
      <c r="MRE10" s="97" t="s">
        <v>21</v>
      </c>
      <c r="MRF10" s="97" t="s">
        <v>21</v>
      </c>
      <c r="MRG10" s="97" t="s">
        <v>21</v>
      </c>
      <c r="MRH10" s="97" t="s">
        <v>21</v>
      </c>
      <c r="MRI10" s="97" t="s">
        <v>21</v>
      </c>
      <c r="MRJ10" s="97" t="s">
        <v>21</v>
      </c>
      <c r="MRK10" s="97" t="s">
        <v>21</v>
      </c>
      <c r="MRL10" s="97" t="s">
        <v>21</v>
      </c>
      <c r="MRM10" s="97" t="s">
        <v>21</v>
      </c>
      <c r="MRN10" s="97" t="s">
        <v>21</v>
      </c>
      <c r="MRO10" s="97" t="s">
        <v>21</v>
      </c>
      <c r="MRP10" s="97" t="s">
        <v>21</v>
      </c>
      <c r="MRQ10" s="97" t="s">
        <v>21</v>
      </c>
      <c r="MRR10" s="97" t="s">
        <v>21</v>
      </c>
      <c r="MRS10" s="97" t="s">
        <v>21</v>
      </c>
      <c r="MRT10" s="97" t="s">
        <v>21</v>
      </c>
      <c r="MRU10" s="97" t="s">
        <v>21</v>
      </c>
      <c r="MRV10" s="97" t="s">
        <v>21</v>
      </c>
      <c r="MRW10" s="97" t="s">
        <v>21</v>
      </c>
      <c r="MRX10" s="97" t="s">
        <v>21</v>
      </c>
      <c r="MRY10" s="97" t="s">
        <v>21</v>
      </c>
      <c r="MRZ10" s="97" t="s">
        <v>21</v>
      </c>
      <c r="MSA10" s="97" t="s">
        <v>21</v>
      </c>
      <c r="MSB10" s="97" t="s">
        <v>21</v>
      </c>
      <c r="MSC10" s="97" t="s">
        <v>21</v>
      </c>
      <c r="MSD10" s="97" t="s">
        <v>21</v>
      </c>
      <c r="MSE10" s="97" t="s">
        <v>21</v>
      </c>
      <c r="MSF10" s="97" t="s">
        <v>21</v>
      </c>
      <c r="MSG10" s="97" t="s">
        <v>21</v>
      </c>
      <c r="MSH10" s="97" t="s">
        <v>21</v>
      </c>
      <c r="MSI10" s="97" t="s">
        <v>21</v>
      </c>
      <c r="MSJ10" s="97" t="s">
        <v>21</v>
      </c>
      <c r="MSK10" s="97" t="s">
        <v>21</v>
      </c>
      <c r="MSL10" s="97" t="s">
        <v>21</v>
      </c>
      <c r="MSM10" s="97" t="s">
        <v>21</v>
      </c>
      <c r="MSN10" s="97" t="s">
        <v>21</v>
      </c>
      <c r="MSO10" s="97" t="s">
        <v>21</v>
      </c>
      <c r="MSP10" s="97" t="s">
        <v>21</v>
      </c>
      <c r="MSQ10" s="97" t="s">
        <v>21</v>
      </c>
      <c r="MSR10" s="97" t="s">
        <v>21</v>
      </c>
      <c r="MSS10" s="97" t="s">
        <v>21</v>
      </c>
      <c r="MST10" s="97" t="s">
        <v>21</v>
      </c>
      <c r="MSU10" s="97" t="s">
        <v>21</v>
      </c>
      <c r="MSV10" s="97" t="s">
        <v>21</v>
      </c>
      <c r="MSW10" s="97" t="s">
        <v>21</v>
      </c>
      <c r="MSX10" s="97" t="s">
        <v>21</v>
      </c>
      <c r="MSY10" s="97" t="s">
        <v>21</v>
      </c>
      <c r="MSZ10" s="97" t="s">
        <v>21</v>
      </c>
      <c r="MTA10" s="97" t="s">
        <v>21</v>
      </c>
      <c r="MTB10" s="97" t="s">
        <v>21</v>
      </c>
      <c r="MTC10" s="97" t="s">
        <v>21</v>
      </c>
      <c r="MTD10" s="97" t="s">
        <v>21</v>
      </c>
      <c r="MTE10" s="97" t="s">
        <v>21</v>
      </c>
      <c r="MTF10" s="97" t="s">
        <v>21</v>
      </c>
      <c r="MTG10" s="97" t="s">
        <v>21</v>
      </c>
      <c r="MTH10" s="97" t="s">
        <v>21</v>
      </c>
      <c r="MTI10" s="97" t="s">
        <v>21</v>
      </c>
      <c r="MTJ10" s="97" t="s">
        <v>21</v>
      </c>
      <c r="MTK10" s="97" t="s">
        <v>21</v>
      </c>
      <c r="MTL10" s="97" t="s">
        <v>21</v>
      </c>
      <c r="MTM10" s="97" t="s">
        <v>21</v>
      </c>
      <c r="MTN10" s="97" t="s">
        <v>21</v>
      </c>
      <c r="MTO10" s="97" t="s">
        <v>21</v>
      </c>
      <c r="MTP10" s="97" t="s">
        <v>21</v>
      </c>
      <c r="MTQ10" s="97" t="s">
        <v>21</v>
      </c>
      <c r="MTR10" s="97" t="s">
        <v>21</v>
      </c>
      <c r="MTS10" s="97" t="s">
        <v>21</v>
      </c>
      <c r="MTT10" s="97" t="s">
        <v>21</v>
      </c>
      <c r="MTU10" s="97" t="s">
        <v>21</v>
      </c>
      <c r="MTV10" s="97" t="s">
        <v>21</v>
      </c>
      <c r="MTW10" s="97" t="s">
        <v>21</v>
      </c>
      <c r="MTX10" s="97" t="s">
        <v>21</v>
      </c>
      <c r="MTY10" s="97" t="s">
        <v>21</v>
      </c>
      <c r="MTZ10" s="97" t="s">
        <v>21</v>
      </c>
      <c r="MUA10" s="97" t="s">
        <v>21</v>
      </c>
      <c r="MUB10" s="97" t="s">
        <v>21</v>
      </c>
      <c r="MUC10" s="97" t="s">
        <v>21</v>
      </c>
      <c r="MUD10" s="97" t="s">
        <v>21</v>
      </c>
      <c r="MUE10" s="97" t="s">
        <v>21</v>
      </c>
      <c r="MUF10" s="97" t="s">
        <v>21</v>
      </c>
      <c r="MUG10" s="97" t="s">
        <v>21</v>
      </c>
      <c r="MUH10" s="97" t="s">
        <v>21</v>
      </c>
      <c r="MUI10" s="97" t="s">
        <v>21</v>
      </c>
      <c r="MUJ10" s="97" t="s">
        <v>21</v>
      </c>
      <c r="MUK10" s="97" t="s">
        <v>21</v>
      </c>
      <c r="MUL10" s="97" t="s">
        <v>21</v>
      </c>
      <c r="MUM10" s="97" t="s">
        <v>21</v>
      </c>
      <c r="MUN10" s="97" t="s">
        <v>21</v>
      </c>
      <c r="MUO10" s="97" t="s">
        <v>21</v>
      </c>
      <c r="MUP10" s="97" t="s">
        <v>21</v>
      </c>
      <c r="MUQ10" s="97" t="s">
        <v>21</v>
      </c>
      <c r="MUR10" s="97" t="s">
        <v>21</v>
      </c>
      <c r="MUS10" s="97" t="s">
        <v>21</v>
      </c>
      <c r="MUT10" s="97" t="s">
        <v>21</v>
      </c>
      <c r="MUU10" s="97" t="s">
        <v>21</v>
      </c>
      <c r="MUV10" s="97" t="s">
        <v>21</v>
      </c>
      <c r="MUW10" s="97" t="s">
        <v>21</v>
      </c>
      <c r="MUX10" s="97" t="s">
        <v>21</v>
      </c>
      <c r="MUY10" s="97" t="s">
        <v>21</v>
      </c>
      <c r="MUZ10" s="97" t="s">
        <v>21</v>
      </c>
      <c r="MVA10" s="97" t="s">
        <v>21</v>
      </c>
      <c r="MVB10" s="97" t="s">
        <v>21</v>
      </c>
      <c r="MVC10" s="97" t="s">
        <v>21</v>
      </c>
      <c r="MVD10" s="97" t="s">
        <v>21</v>
      </c>
      <c r="MVE10" s="97" t="s">
        <v>21</v>
      </c>
      <c r="MVF10" s="97" t="s">
        <v>21</v>
      </c>
      <c r="MVG10" s="97" t="s">
        <v>21</v>
      </c>
      <c r="MVH10" s="97" t="s">
        <v>21</v>
      </c>
      <c r="MVI10" s="97" t="s">
        <v>21</v>
      </c>
      <c r="MVJ10" s="97" t="s">
        <v>21</v>
      </c>
      <c r="MVK10" s="97" t="s">
        <v>21</v>
      </c>
      <c r="MVL10" s="97" t="s">
        <v>21</v>
      </c>
      <c r="MVM10" s="97" t="s">
        <v>21</v>
      </c>
      <c r="MVN10" s="97" t="s">
        <v>21</v>
      </c>
      <c r="MVO10" s="97" t="s">
        <v>21</v>
      </c>
      <c r="MVP10" s="97" t="s">
        <v>21</v>
      </c>
      <c r="MVQ10" s="97" t="s">
        <v>21</v>
      </c>
      <c r="MVR10" s="97" t="s">
        <v>21</v>
      </c>
      <c r="MVS10" s="97" t="s">
        <v>21</v>
      </c>
      <c r="MVT10" s="97" t="s">
        <v>21</v>
      </c>
      <c r="MVU10" s="97" t="s">
        <v>21</v>
      </c>
      <c r="MVV10" s="97" t="s">
        <v>21</v>
      </c>
      <c r="MVW10" s="97" t="s">
        <v>21</v>
      </c>
      <c r="MVX10" s="97" t="s">
        <v>21</v>
      </c>
      <c r="MVY10" s="97" t="s">
        <v>21</v>
      </c>
      <c r="MVZ10" s="97" t="s">
        <v>21</v>
      </c>
      <c r="MWA10" s="97" t="s">
        <v>21</v>
      </c>
      <c r="MWB10" s="97" t="s">
        <v>21</v>
      </c>
      <c r="MWC10" s="97" t="s">
        <v>21</v>
      </c>
      <c r="MWD10" s="97" t="s">
        <v>21</v>
      </c>
      <c r="MWE10" s="97" t="s">
        <v>21</v>
      </c>
      <c r="MWF10" s="97" t="s">
        <v>21</v>
      </c>
      <c r="MWG10" s="97" t="s">
        <v>21</v>
      </c>
      <c r="MWH10" s="97" t="s">
        <v>21</v>
      </c>
      <c r="MWI10" s="97" t="s">
        <v>21</v>
      </c>
      <c r="MWJ10" s="97" t="s">
        <v>21</v>
      </c>
      <c r="MWK10" s="97" t="s">
        <v>21</v>
      </c>
      <c r="MWL10" s="97" t="s">
        <v>21</v>
      </c>
      <c r="MWM10" s="97" t="s">
        <v>21</v>
      </c>
      <c r="MWN10" s="97" t="s">
        <v>21</v>
      </c>
      <c r="MWO10" s="97" t="s">
        <v>21</v>
      </c>
      <c r="MWP10" s="97" t="s">
        <v>21</v>
      </c>
      <c r="MWQ10" s="97" t="s">
        <v>21</v>
      </c>
      <c r="MWR10" s="97" t="s">
        <v>21</v>
      </c>
      <c r="MWS10" s="97" t="s">
        <v>21</v>
      </c>
      <c r="MWT10" s="97" t="s">
        <v>21</v>
      </c>
      <c r="MWU10" s="97" t="s">
        <v>21</v>
      </c>
      <c r="MWV10" s="97" t="s">
        <v>21</v>
      </c>
      <c r="MWW10" s="97" t="s">
        <v>21</v>
      </c>
      <c r="MWX10" s="97" t="s">
        <v>21</v>
      </c>
      <c r="MWY10" s="97" t="s">
        <v>21</v>
      </c>
      <c r="MWZ10" s="97" t="s">
        <v>21</v>
      </c>
      <c r="MXA10" s="97" t="s">
        <v>21</v>
      </c>
      <c r="MXB10" s="97" t="s">
        <v>21</v>
      </c>
      <c r="MXC10" s="97" t="s">
        <v>21</v>
      </c>
      <c r="MXD10" s="97" t="s">
        <v>21</v>
      </c>
      <c r="MXE10" s="97" t="s">
        <v>21</v>
      </c>
      <c r="MXF10" s="97" t="s">
        <v>21</v>
      </c>
      <c r="MXG10" s="97" t="s">
        <v>21</v>
      </c>
      <c r="MXH10" s="97" t="s">
        <v>21</v>
      </c>
      <c r="MXI10" s="97" t="s">
        <v>21</v>
      </c>
      <c r="MXJ10" s="97" t="s">
        <v>21</v>
      </c>
      <c r="MXK10" s="97" t="s">
        <v>21</v>
      </c>
      <c r="MXL10" s="97" t="s">
        <v>21</v>
      </c>
      <c r="MXM10" s="97" t="s">
        <v>21</v>
      </c>
      <c r="MXN10" s="97" t="s">
        <v>21</v>
      </c>
      <c r="MXO10" s="97" t="s">
        <v>21</v>
      </c>
      <c r="MXP10" s="97" t="s">
        <v>21</v>
      </c>
      <c r="MXQ10" s="97" t="s">
        <v>21</v>
      </c>
      <c r="MXR10" s="97" t="s">
        <v>21</v>
      </c>
      <c r="MXS10" s="97" t="s">
        <v>21</v>
      </c>
      <c r="MXT10" s="97" t="s">
        <v>21</v>
      </c>
      <c r="MXU10" s="97" t="s">
        <v>21</v>
      </c>
      <c r="MXV10" s="97" t="s">
        <v>21</v>
      </c>
      <c r="MXW10" s="97" t="s">
        <v>21</v>
      </c>
      <c r="MXX10" s="97" t="s">
        <v>21</v>
      </c>
      <c r="MXY10" s="97" t="s">
        <v>21</v>
      </c>
      <c r="MXZ10" s="97" t="s">
        <v>21</v>
      </c>
      <c r="MYA10" s="97" t="s">
        <v>21</v>
      </c>
      <c r="MYB10" s="97" t="s">
        <v>21</v>
      </c>
      <c r="MYC10" s="97" t="s">
        <v>21</v>
      </c>
      <c r="MYD10" s="97" t="s">
        <v>21</v>
      </c>
      <c r="MYE10" s="97" t="s">
        <v>21</v>
      </c>
      <c r="MYF10" s="97" t="s">
        <v>21</v>
      </c>
      <c r="MYG10" s="97" t="s">
        <v>21</v>
      </c>
      <c r="MYH10" s="97" t="s">
        <v>21</v>
      </c>
      <c r="MYI10" s="97" t="s">
        <v>21</v>
      </c>
      <c r="MYJ10" s="97" t="s">
        <v>21</v>
      </c>
      <c r="MYK10" s="97" t="s">
        <v>21</v>
      </c>
      <c r="MYL10" s="97" t="s">
        <v>21</v>
      </c>
      <c r="MYM10" s="97" t="s">
        <v>21</v>
      </c>
      <c r="MYN10" s="97" t="s">
        <v>21</v>
      </c>
      <c r="MYO10" s="97" t="s">
        <v>21</v>
      </c>
      <c r="MYP10" s="97" t="s">
        <v>21</v>
      </c>
      <c r="MYQ10" s="97" t="s">
        <v>21</v>
      </c>
      <c r="MYR10" s="97" t="s">
        <v>21</v>
      </c>
      <c r="MYS10" s="97" t="s">
        <v>21</v>
      </c>
      <c r="MYT10" s="97" t="s">
        <v>21</v>
      </c>
      <c r="MYU10" s="97" t="s">
        <v>21</v>
      </c>
      <c r="MYV10" s="97" t="s">
        <v>21</v>
      </c>
      <c r="MYW10" s="97" t="s">
        <v>21</v>
      </c>
      <c r="MYX10" s="97" t="s">
        <v>21</v>
      </c>
      <c r="MYY10" s="97" t="s">
        <v>21</v>
      </c>
      <c r="MYZ10" s="97" t="s">
        <v>21</v>
      </c>
      <c r="MZA10" s="97" t="s">
        <v>21</v>
      </c>
      <c r="MZB10" s="97" t="s">
        <v>21</v>
      </c>
      <c r="MZC10" s="97" t="s">
        <v>21</v>
      </c>
      <c r="MZD10" s="97" t="s">
        <v>21</v>
      </c>
      <c r="MZE10" s="97" t="s">
        <v>21</v>
      </c>
      <c r="MZF10" s="97" t="s">
        <v>21</v>
      </c>
      <c r="MZG10" s="97" t="s">
        <v>21</v>
      </c>
      <c r="MZH10" s="97" t="s">
        <v>21</v>
      </c>
      <c r="MZI10" s="97" t="s">
        <v>21</v>
      </c>
      <c r="MZJ10" s="97" t="s">
        <v>21</v>
      </c>
      <c r="MZK10" s="97" t="s">
        <v>21</v>
      </c>
      <c r="MZL10" s="97" t="s">
        <v>21</v>
      </c>
      <c r="MZM10" s="97" t="s">
        <v>21</v>
      </c>
      <c r="MZN10" s="97" t="s">
        <v>21</v>
      </c>
      <c r="MZO10" s="97" t="s">
        <v>21</v>
      </c>
      <c r="MZP10" s="97" t="s">
        <v>21</v>
      </c>
      <c r="MZQ10" s="97" t="s">
        <v>21</v>
      </c>
      <c r="MZR10" s="97" t="s">
        <v>21</v>
      </c>
      <c r="MZS10" s="97" t="s">
        <v>21</v>
      </c>
      <c r="MZT10" s="97" t="s">
        <v>21</v>
      </c>
      <c r="MZU10" s="97" t="s">
        <v>21</v>
      </c>
      <c r="MZV10" s="97" t="s">
        <v>21</v>
      </c>
      <c r="MZW10" s="97" t="s">
        <v>21</v>
      </c>
      <c r="MZX10" s="97" t="s">
        <v>21</v>
      </c>
      <c r="MZY10" s="97" t="s">
        <v>21</v>
      </c>
      <c r="MZZ10" s="97" t="s">
        <v>21</v>
      </c>
      <c r="NAA10" s="97" t="s">
        <v>21</v>
      </c>
      <c r="NAB10" s="97" t="s">
        <v>21</v>
      </c>
      <c r="NAC10" s="97" t="s">
        <v>21</v>
      </c>
      <c r="NAD10" s="97" t="s">
        <v>21</v>
      </c>
      <c r="NAE10" s="97" t="s">
        <v>21</v>
      </c>
      <c r="NAF10" s="97" t="s">
        <v>21</v>
      </c>
      <c r="NAG10" s="97" t="s">
        <v>21</v>
      </c>
      <c r="NAH10" s="97" t="s">
        <v>21</v>
      </c>
      <c r="NAI10" s="97" t="s">
        <v>21</v>
      </c>
      <c r="NAJ10" s="97" t="s">
        <v>21</v>
      </c>
      <c r="NAK10" s="97" t="s">
        <v>21</v>
      </c>
      <c r="NAL10" s="97" t="s">
        <v>21</v>
      </c>
      <c r="NAM10" s="97" t="s">
        <v>21</v>
      </c>
      <c r="NAN10" s="97" t="s">
        <v>21</v>
      </c>
      <c r="NAO10" s="97" t="s">
        <v>21</v>
      </c>
      <c r="NAP10" s="97" t="s">
        <v>21</v>
      </c>
      <c r="NAQ10" s="97" t="s">
        <v>21</v>
      </c>
      <c r="NAR10" s="97" t="s">
        <v>21</v>
      </c>
      <c r="NAS10" s="97" t="s">
        <v>21</v>
      </c>
      <c r="NAT10" s="97" t="s">
        <v>21</v>
      </c>
      <c r="NAU10" s="97" t="s">
        <v>21</v>
      </c>
      <c r="NAV10" s="97" t="s">
        <v>21</v>
      </c>
      <c r="NAW10" s="97" t="s">
        <v>21</v>
      </c>
      <c r="NAX10" s="97" t="s">
        <v>21</v>
      </c>
      <c r="NAY10" s="97" t="s">
        <v>21</v>
      </c>
      <c r="NAZ10" s="97" t="s">
        <v>21</v>
      </c>
      <c r="NBA10" s="97" t="s">
        <v>21</v>
      </c>
      <c r="NBB10" s="97" t="s">
        <v>21</v>
      </c>
      <c r="NBC10" s="97" t="s">
        <v>21</v>
      </c>
      <c r="NBD10" s="97" t="s">
        <v>21</v>
      </c>
      <c r="NBE10" s="97" t="s">
        <v>21</v>
      </c>
      <c r="NBF10" s="97" t="s">
        <v>21</v>
      </c>
      <c r="NBG10" s="97" t="s">
        <v>21</v>
      </c>
      <c r="NBH10" s="97" t="s">
        <v>21</v>
      </c>
      <c r="NBI10" s="97" t="s">
        <v>21</v>
      </c>
      <c r="NBJ10" s="97" t="s">
        <v>21</v>
      </c>
      <c r="NBK10" s="97" t="s">
        <v>21</v>
      </c>
      <c r="NBL10" s="97" t="s">
        <v>21</v>
      </c>
      <c r="NBM10" s="97" t="s">
        <v>21</v>
      </c>
      <c r="NBN10" s="97" t="s">
        <v>21</v>
      </c>
      <c r="NBO10" s="97" t="s">
        <v>21</v>
      </c>
      <c r="NBP10" s="97" t="s">
        <v>21</v>
      </c>
      <c r="NBQ10" s="97" t="s">
        <v>21</v>
      </c>
      <c r="NBR10" s="97" t="s">
        <v>21</v>
      </c>
      <c r="NBS10" s="97" t="s">
        <v>21</v>
      </c>
      <c r="NBT10" s="97" t="s">
        <v>21</v>
      </c>
      <c r="NBU10" s="97" t="s">
        <v>21</v>
      </c>
      <c r="NBV10" s="97" t="s">
        <v>21</v>
      </c>
      <c r="NBW10" s="97" t="s">
        <v>21</v>
      </c>
      <c r="NBX10" s="97" t="s">
        <v>21</v>
      </c>
      <c r="NBY10" s="97" t="s">
        <v>21</v>
      </c>
      <c r="NBZ10" s="97" t="s">
        <v>21</v>
      </c>
      <c r="NCA10" s="97" t="s">
        <v>21</v>
      </c>
      <c r="NCB10" s="97" t="s">
        <v>21</v>
      </c>
      <c r="NCC10" s="97" t="s">
        <v>21</v>
      </c>
      <c r="NCD10" s="97" t="s">
        <v>21</v>
      </c>
      <c r="NCE10" s="97" t="s">
        <v>21</v>
      </c>
      <c r="NCF10" s="97" t="s">
        <v>21</v>
      </c>
      <c r="NCG10" s="97" t="s">
        <v>21</v>
      </c>
      <c r="NCH10" s="97" t="s">
        <v>21</v>
      </c>
      <c r="NCI10" s="97" t="s">
        <v>21</v>
      </c>
      <c r="NCJ10" s="97" t="s">
        <v>21</v>
      </c>
      <c r="NCK10" s="97" t="s">
        <v>21</v>
      </c>
      <c r="NCL10" s="97" t="s">
        <v>21</v>
      </c>
      <c r="NCM10" s="97" t="s">
        <v>21</v>
      </c>
      <c r="NCN10" s="97" t="s">
        <v>21</v>
      </c>
      <c r="NCO10" s="97" t="s">
        <v>21</v>
      </c>
      <c r="NCP10" s="97" t="s">
        <v>21</v>
      </c>
      <c r="NCQ10" s="97" t="s">
        <v>21</v>
      </c>
      <c r="NCR10" s="97" t="s">
        <v>21</v>
      </c>
      <c r="NCS10" s="97" t="s">
        <v>21</v>
      </c>
      <c r="NCT10" s="97" t="s">
        <v>21</v>
      </c>
      <c r="NCU10" s="97" t="s">
        <v>21</v>
      </c>
      <c r="NCV10" s="97" t="s">
        <v>21</v>
      </c>
      <c r="NCW10" s="97" t="s">
        <v>21</v>
      </c>
      <c r="NCX10" s="97" t="s">
        <v>21</v>
      </c>
      <c r="NCY10" s="97" t="s">
        <v>21</v>
      </c>
      <c r="NCZ10" s="97" t="s">
        <v>21</v>
      </c>
      <c r="NDA10" s="97" t="s">
        <v>21</v>
      </c>
      <c r="NDB10" s="97" t="s">
        <v>21</v>
      </c>
      <c r="NDC10" s="97" t="s">
        <v>21</v>
      </c>
      <c r="NDD10" s="97" t="s">
        <v>21</v>
      </c>
      <c r="NDE10" s="97" t="s">
        <v>21</v>
      </c>
      <c r="NDF10" s="97" t="s">
        <v>21</v>
      </c>
      <c r="NDG10" s="97" t="s">
        <v>21</v>
      </c>
      <c r="NDH10" s="97" t="s">
        <v>21</v>
      </c>
      <c r="NDI10" s="97" t="s">
        <v>21</v>
      </c>
      <c r="NDJ10" s="97" t="s">
        <v>21</v>
      </c>
      <c r="NDK10" s="97" t="s">
        <v>21</v>
      </c>
      <c r="NDL10" s="97" t="s">
        <v>21</v>
      </c>
      <c r="NDM10" s="97" t="s">
        <v>21</v>
      </c>
      <c r="NDN10" s="97" t="s">
        <v>21</v>
      </c>
      <c r="NDO10" s="97" t="s">
        <v>21</v>
      </c>
      <c r="NDP10" s="97" t="s">
        <v>21</v>
      </c>
      <c r="NDQ10" s="97" t="s">
        <v>21</v>
      </c>
      <c r="NDR10" s="97" t="s">
        <v>21</v>
      </c>
      <c r="NDS10" s="97" t="s">
        <v>21</v>
      </c>
      <c r="NDT10" s="97" t="s">
        <v>21</v>
      </c>
      <c r="NDU10" s="97" t="s">
        <v>21</v>
      </c>
      <c r="NDV10" s="97" t="s">
        <v>21</v>
      </c>
      <c r="NDW10" s="97" t="s">
        <v>21</v>
      </c>
      <c r="NDX10" s="97" t="s">
        <v>21</v>
      </c>
      <c r="NDY10" s="97" t="s">
        <v>21</v>
      </c>
      <c r="NDZ10" s="97" t="s">
        <v>21</v>
      </c>
      <c r="NEA10" s="97" t="s">
        <v>21</v>
      </c>
      <c r="NEB10" s="97" t="s">
        <v>21</v>
      </c>
      <c r="NEC10" s="97" t="s">
        <v>21</v>
      </c>
      <c r="NED10" s="97" t="s">
        <v>21</v>
      </c>
      <c r="NEE10" s="97" t="s">
        <v>21</v>
      </c>
      <c r="NEF10" s="97" t="s">
        <v>21</v>
      </c>
      <c r="NEG10" s="97" t="s">
        <v>21</v>
      </c>
      <c r="NEH10" s="97" t="s">
        <v>21</v>
      </c>
      <c r="NEI10" s="97" t="s">
        <v>21</v>
      </c>
      <c r="NEJ10" s="97" t="s">
        <v>21</v>
      </c>
      <c r="NEK10" s="97" t="s">
        <v>21</v>
      </c>
      <c r="NEL10" s="97" t="s">
        <v>21</v>
      </c>
      <c r="NEM10" s="97" t="s">
        <v>21</v>
      </c>
      <c r="NEN10" s="97" t="s">
        <v>21</v>
      </c>
      <c r="NEO10" s="97" t="s">
        <v>21</v>
      </c>
      <c r="NEP10" s="97" t="s">
        <v>21</v>
      </c>
      <c r="NEQ10" s="97" t="s">
        <v>21</v>
      </c>
      <c r="NER10" s="97" t="s">
        <v>21</v>
      </c>
      <c r="NES10" s="97" t="s">
        <v>21</v>
      </c>
      <c r="NET10" s="97" t="s">
        <v>21</v>
      </c>
      <c r="NEU10" s="97" t="s">
        <v>21</v>
      </c>
      <c r="NEV10" s="97" t="s">
        <v>21</v>
      </c>
      <c r="NEW10" s="97" t="s">
        <v>21</v>
      </c>
      <c r="NEX10" s="97" t="s">
        <v>21</v>
      </c>
      <c r="NEY10" s="97" t="s">
        <v>21</v>
      </c>
      <c r="NEZ10" s="97" t="s">
        <v>21</v>
      </c>
      <c r="NFA10" s="97" t="s">
        <v>21</v>
      </c>
      <c r="NFB10" s="97" t="s">
        <v>21</v>
      </c>
      <c r="NFC10" s="97" t="s">
        <v>21</v>
      </c>
      <c r="NFD10" s="97" t="s">
        <v>21</v>
      </c>
      <c r="NFE10" s="97" t="s">
        <v>21</v>
      </c>
      <c r="NFF10" s="97" t="s">
        <v>21</v>
      </c>
      <c r="NFG10" s="97" t="s">
        <v>21</v>
      </c>
      <c r="NFH10" s="97" t="s">
        <v>21</v>
      </c>
      <c r="NFI10" s="97" t="s">
        <v>21</v>
      </c>
      <c r="NFJ10" s="97" t="s">
        <v>21</v>
      </c>
      <c r="NFK10" s="97" t="s">
        <v>21</v>
      </c>
      <c r="NFL10" s="97" t="s">
        <v>21</v>
      </c>
      <c r="NFM10" s="97" t="s">
        <v>21</v>
      </c>
      <c r="NFN10" s="97" t="s">
        <v>21</v>
      </c>
      <c r="NFO10" s="97" t="s">
        <v>21</v>
      </c>
      <c r="NFP10" s="97" t="s">
        <v>21</v>
      </c>
      <c r="NFQ10" s="97" t="s">
        <v>21</v>
      </c>
      <c r="NFR10" s="97" t="s">
        <v>21</v>
      </c>
      <c r="NFS10" s="97" t="s">
        <v>21</v>
      </c>
      <c r="NFT10" s="97" t="s">
        <v>21</v>
      </c>
      <c r="NFU10" s="97" t="s">
        <v>21</v>
      </c>
      <c r="NFV10" s="97" t="s">
        <v>21</v>
      </c>
      <c r="NFW10" s="97" t="s">
        <v>21</v>
      </c>
      <c r="NFX10" s="97" t="s">
        <v>21</v>
      </c>
      <c r="NFY10" s="97" t="s">
        <v>21</v>
      </c>
      <c r="NFZ10" s="97" t="s">
        <v>21</v>
      </c>
      <c r="NGA10" s="97" t="s">
        <v>21</v>
      </c>
      <c r="NGB10" s="97" t="s">
        <v>21</v>
      </c>
      <c r="NGC10" s="97" t="s">
        <v>21</v>
      </c>
      <c r="NGD10" s="97" t="s">
        <v>21</v>
      </c>
      <c r="NGE10" s="97" t="s">
        <v>21</v>
      </c>
      <c r="NGF10" s="97" t="s">
        <v>21</v>
      </c>
      <c r="NGG10" s="97" t="s">
        <v>21</v>
      </c>
      <c r="NGH10" s="97" t="s">
        <v>21</v>
      </c>
      <c r="NGI10" s="97" t="s">
        <v>21</v>
      </c>
      <c r="NGJ10" s="97" t="s">
        <v>21</v>
      </c>
      <c r="NGK10" s="97" t="s">
        <v>21</v>
      </c>
      <c r="NGL10" s="97" t="s">
        <v>21</v>
      </c>
      <c r="NGM10" s="97" t="s">
        <v>21</v>
      </c>
      <c r="NGN10" s="97" t="s">
        <v>21</v>
      </c>
      <c r="NGO10" s="97" t="s">
        <v>21</v>
      </c>
      <c r="NGP10" s="97" t="s">
        <v>21</v>
      </c>
      <c r="NGQ10" s="97" t="s">
        <v>21</v>
      </c>
      <c r="NGR10" s="97" t="s">
        <v>21</v>
      </c>
      <c r="NGS10" s="97" t="s">
        <v>21</v>
      </c>
      <c r="NGT10" s="97" t="s">
        <v>21</v>
      </c>
      <c r="NGU10" s="97" t="s">
        <v>21</v>
      </c>
      <c r="NGV10" s="97" t="s">
        <v>21</v>
      </c>
      <c r="NGW10" s="97" t="s">
        <v>21</v>
      </c>
      <c r="NGX10" s="97" t="s">
        <v>21</v>
      </c>
      <c r="NGY10" s="97" t="s">
        <v>21</v>
      </c>
      <c r="NGZ10" s="97" t="s">
        <v>21</v>
      </c>
      <c r="NHA10" s="97" t="s">
        <v>21</v>
      </c>
      <c r="NHB10" s="97" t="s">
        <v>21</v>
      </c>
      <c r="NHC10" s="97" t="s">
        <v>21</v>
      </c>
      <c r="NHD10" s="97" t="s">
        <v>21</v>
      </c>
      <c r="NHE10" s="97" t="s">
        <v>21</v>
      </c>
      <c r="NHF10" s="97" t="s">
        <v>21</v>
      </c>
      <c r="NHG10" s="97" t="s">
        <v>21</v>
      </c>
      <c r="NHH10" s="97" t="s">
        <v>21</v>
      </c>
      <c r="NHI10" s="97" t="s">
        <v>21</v>
      </c>
      <c r="NHJ10" s="97" t="s">
        <v>21</v>
      </c>
      <c r="NHK10" s="97" t="s">
        <v>21</v>
      </c>
      <c r="NHL10" s="97" t="s">
        <v>21</v>
      </c>
      <c r="NHM10" s="97" t="s">
        <v>21</v>
      </c>
      <c r="NHN10" s="97" t="s">
        <v>21</v>
      </c>
      <c r="NHO10" s="97" t="s">
        <v>21</v>
      </c>
      <c r="NHP10" s="97" t="s">
        <v>21</v>
      </c>
      <c r="NHQ10" s="97" t="s">
        <v>21</v>
      </c>
      <c r="NHR10" s="97" t="s">
        <v>21</v>
      </c>
      <c r="NHS10" s="97" t="s">
        <v>21</v>
      </c>
      <c r="NHT10" s="97" t="s">
        <v>21</v>
      </c>
      <c r="NHU10" s="97" t="s">
        <v>21</v>
      </c>
      <c r="NHV10" s="97" t="s">
        <v>21</v>
      </c>
      <c r="NHW10" s="97" t="s">
        <v>21</v>
      </c>
      <c r="NHX10" s="97" t="s">
        <v>21</v>
      </c>
      <c r="NHY10" s="97" t="s">
        <v>21</v>
      </c>
      <c r="NHZ10" s="97" t="s">
        <v>21</v>
      </c>
      <c r="NIA10" s="97" t="s">
        <v>21</v>
      </c>
      <c r="NIB10" s="97" t="s">
        <v>21</v>
      </c>
      <c r="NIC10" s="97" t="s">
        <v>21</v>
      </c>
      <c r="NID10" s="97" t="s">
        <v>21</v>
      </c>
      <c r="NIE10" s="97" t="s">
        <v>21</v>
      </c>
      <c r="NIF10" s="97" t="s">
        <v>21</v>
      </c>
      <c r="NIG10" s="97" t="s">
        <v>21</v>
      </c>
      <c r="NIH10" s="97" t="s">
        <v>21</v>
      </c>
      <c r="NII10" s="97" t="s">
        <v>21</v>
      </c>
      <c r="NIJ10" s="97" t="s">
        <v>21</v>
      </c>
      <c r="NIK10" s="97" t="s">
        <v>21</v>
      </c>
      <c r="NIL10" s="97" t="s">
        <v>21</v>
      </c>
      <c r="NIM10" s="97" t="s">
        <v>21</v>
      </c>
      <c r="NIN10" s="97" t="s">
        <v>21</v>
      </c>
      <c r="NIO10" s="97" t="s">
        <v>21</v>
      </c>
      <c r="NIP10" s="97" t="s">
        <v>21</v>
      </c>
      <c r="NIQ10" s="97" t="s">
        <v>21</v>
      </c>
      <c r="NIR10" s="97" t="s">
        <v>21</v>
      </c>
      <c r="NIS10" s="97" t="s">
        <v>21</v>
      </c>
      <c r="NIT10" s="97" t="s">
        <v>21</v>
      </c>
      <c r="NIU10" s="97" t="s">
        <v>21</v>
      </c>
      <c r="NIV10" s="97" t="s">
        <v>21</v>
      </c>
      <c r="NIW10" s="97" t="s">
        <v>21</v>
      </c>
      <c r="NIX10" s="97" t="s">
        <v>21</v>
      </c>
      <c r="NIY10" s="97" t="s">
        <v>21</v>
      </c>
      <c r="NIZ10" s="97" t="s">
        <v>21</v>
      </c>
      <c r="NJA10" s="97" t="s">
        <v>21</v>
      </c>
      <c r="NJB10" s="97" t="s">
        <v>21</v>
      </c>
      <c r="NJC10" s="97" t="s">
        <v>21</v>
      </c>
      <c r="NJD10" s="97" t="s">
        <v>21</v>
      </c>
      <c r="NJE10" s="97" t="s">
        <v>21</v>
      </c>
      <c r="NJF10" s="97" t="s">
        <v>21</v>
      </c>
      <c r="NJG10" s="97" t="s">
        <v>21</v>
      </c>
      <c r="NJH10" s="97" t="s">
        <v>21</v>
      </c>
      <c r="NJI10" s="97" t="s">
        <v>21</v>
      </c>
      <c r="NJJ10" s="97" t="s">
        <v>21</v>
      </c>
      <c r="NJK10" s="97" t="s">
        <v>21</v>
      </c>
      <c r="NJL10" s="97" t="s">
        <v>21</v>
      </c>
      <c r="NJM10" s="97" t="s">
        <v>21</v>
      </c>
      <c r="NJN10" s="97" t="s">
        <v>21</v>
      </c>
      <c r="NJO10" s="97" t="s">
        <v>21</v>
      </c>
      <c r="NJP10" s="97" t="s">
        <v>21</v>
      </c>
      <c r="NJQ10" s="97" t="s">
        <v>21</v>
      </c>
      <c r="NJR10" s="97" t="s">
        <v>21</v>
      </c>
      <c r="NJS10" s="97" t="s">
        <v>21</v>
      </c>
      <c r="NJT10" s="97" t="s">
        <v>21</v>
      </c>
      <c r="NJU10" s="97" t="s">
        <v>21</v>
      </c>
      <c r="NJV10" s="97" t="s">
        <v>21</v>
      </c>
      <c r="NJW10" s="97" t="s">
        <v>21</v>
      </c>
      <c r="NJX10" s="97" t="s">
        <v>21</v>
      </c>
      <c r="NJY10" s="97" t="s">
        <v>21</v>
      </c>
      <c r="NJZ10" s="97" t="s">
        <v>21</v>
      </c>
      <c r="NKA10" s="97" t="s">
        <v>21</v>
      </c>
      <c r="NKB10" s="97" t="s">
        <v>21</v>
      </c>
      <c r="NKC10" s="97" t="s">
        <v>21</v>
      </c>
      <c r="NKD10" s="97" t="s">
        <v>21</v>
      </c>
      <c r="NKE10" s="97" t="s">
        <v>21</v>
      </c>
      <c r="NKF10" s="97" t="s">
        <v>21</v>
      </c>
      <c r="NKG10" s="97" t="s">
        <v>21</v>
      </c>
      <c r="NKH10" s="97" t="s">
        <v>21</v>
      </c>
      <c r="NKI10" s="97" t="s">
        <v>21</v>
      </c>
      <c r="NKJ10" s="97" t="s">
        <v>21</v>
      </c>
      <c r="NKK10" s="97" t="s">
        <v>21</v>
      </c>
      <c r="NKL10" s="97" t="s">
        <v>21</v>
      </c>
      <c r="NKM10" s="97" t="s">
        <v>21</v>
      </c>
      <c r="NKN10" s="97" t="s">
        <v>21</v>
      </c>
      <c r="NKO10" s="97" t="s">
        <v>21</v>
      </c>
      <c r="NKP10" s="97" t="s">
        <v>21</v>
      </c>
      <c r="NKQ10" s="97" t="s">
        <v>21</v>
      </c>
      <c r="NKR10" s="97" t="s">
        <v>21</v>
      </c>
      <c r="NKS10" s="97" t="s">
        <v>21</v>
      </c>
      <c r="NKT10" s="97" t="s">
        <v>21</v>
      </c>
      <c r="NKU10" s="97" t="s">
        <v>21</v>
      </c>
      <c r="NKV10" s="97" t="s">
        <v>21</v>
      </c>
      <c r="NKW10" s="97" t="s">
        <v>21</v>
      </c>
      <c r="NKX10" s="97" t="s">
        <v>21</v>
      </c>
      <c r="NKY10" s="97" t="s">
        <v>21</v>
      </c>
      <c r="NKZ10" s="97" t="s">
        <v>21</v>
      </c>
      <c r="NLA10" s="97" t="s">
        <v>21</v>
      </c>
      <c r="NLB10" s="97" t="s">
        <v>21</v>
      </c>
      <c r="NLC10" s="97" t="s">
        <v>21</v>
      </c>
      <c r="NLD10" s="97" t="s">
        <v>21</v>
      </c>
      <c r="NLE10" s="97" t="s">
        <v>21</v>
      </c>
      <c r="NLF10" s="97" t="s">
        <v>21</v>
      </c>
      <c r="NLG10" s="97" t="s">
        <v>21</v>
      </c>
      <c r="NLH10" s="97" t="s">
        <v>21</v>
      </c>
      <c r="NLI10" s="97" t="s">
        <v>21</v>
      </c>
      <c r="NLJ10" s="97" t="s">
        <v>21</v>
      </c>
      <c r="NLK10" s="97" t="s">
        <v>21</v>
      </c>
      <c r="NLL10" s="97" t="s">
        <v>21</v>
      </c>
      <c r="NLM10" s="97" t="s">
        <v>21</v>
      </c>
      <c r="NLN10" s="97" t="s">
        <v>21</v>
      </c>
      <c r="NLO10" s="97" t="s">
        <v>21</v>
      </c>
      <c r="NLP10" s="97" t="s">
        <v>21</v>
      </c>
      <c r="NLQ10" s="97" t="s">
        <v>21</v>
      </c>
      <c r="NLR10" s="97" t="s">
        <v>21</v>
      </c>
      <c r="NLS10" s="97" t="s">
        <v>21</v>
      </c>
      <c r="NLT10" s="97" t="s">
        <v>21</v>
      </c>
      <c r="NLU10" s="97" t="s">
        <v>21</v>
      </c>
      <c r="NLV10" s="97" t="s">
        <v>21</v>
      </c>
      <c r="NLW10" s="97" t="s">
        <v>21</v>
      </c>
      <c r="NLX10" s="97" t="s">
        <v>21</v>
      </c>
      <c r="NLY10" s="97" t="s">
        <v>21</v>
      </c>
      <c r="NLZ10" s="97" t="s">
        <v>21</v>
      </c>
      <c r="NMA10" s="97" t="s">
        <v>21</v>
      </c>
      <c r="NMB10" s="97" t="s">
        <v>21</v>
      </c>
      <c r="NMC10" s="97" t="s">
        <v>21</v>
      </c>
      <c r="NMD10" s="97" t="s">
        <v>21</v>
      </c>
      <c r="NME10" s="97" t="s">
        <v>21</v>
      </c>
      <c r="NMF10" s="97" t="s">
        <v>21</v>
      </c>
      <c r="NMG10" s="97" t="s">
        <v>21</v>
      </c>
      <c r="NMH10" s="97" t="s">
        <v>21</v>
      </c>
      <c r="NMI10" s="97" t="s">
        <v>21</v>
      </c>
      <c r="NMJ10" s="97" t="s">
        <v>21</v>
      </c>
      <c r="NMK10" s="97" t="s">
        <v>21</v>
      </c>
      <c r="NML10" s="97" t="s">
        <v>21</v>
      </c>
      <c r="NMM10" s="97" t="s">
        <v>21</v>
      </c>
      <c r="NMN10" s="97" t="s">
        <v>21</v>
      </c>
      <c r="NMO10" s="97" t="s">
        <v>21</v>
      </c>
      <c r="NMP10" s="97" t="s">
        <v>21</v>
      </c>
      <c r="NMQ10" s="97" t="s">
        <v>21</v>
      </c>
      <c r="NMR10" s="97" t="s">
        <v>21</v>
      </c>
      <c r="NMS10" s="97" t="s">
        <v>21</v>
      </c>
      <c r="NMT10" s="97" t="s">
        <v>21</v>
      </c>
      <c r="NMU10" s="97" t="s">
        <v>21</v>
      </c>
      <c r="NMV10" s="97" t="s">
        <v>21</v>
      </c>
      <c r="NMW10" s="97" t="s">
        <v>21</v>
      </c>
      <c r="NMX10" s="97" t="s">
        <v>21</v>
      </c>
      <c r="NMY10" s="97" t="s">
        <v>21</v>
      </c>
      <c r="NMZ10" s="97" t="s">
        <v>21</v>
      </c>
      <c r="NNA10" s="97" t="s">
        <v>21</v>
      </c>
      <c r="NNB10" s="97" t="s">
        <v>21</v>
      </c>
      <c r="NNC10" s="97" t="s">
        <v>21</v>
      </c>
      <c r="NND10" s="97" t="s">
        <v>21</v>
      </c>
      <c r="NNE10" s="97" t="s">
        <v>21</v>
      </c>
      <c r="NNF10" s="97" t="s">
        <v>21</v>
      </c>
      <c r="NNG10" s="97" t="s">
        <v>21</v>
      </c>
      <c r="NNH10" s="97" t="s">
        <v>21</v>
      </c>
      <c r="NNI10" s="97" t="s">
        <v>21</v>
      </c>
      <c r="NNJ10" s="97" t="s">
        <v>21</v>
      </c>
      <c r="NNK10" s="97" t="s">
        <v>21</v>
      </c>
      <c r="NNL10" s="97" t="s">
        <v>21</v>
      </c>
      <c r="NNM10" s="97" t="s">
        <v>21</v>
      </c>
      <c r="NNN10" s="97" t="s">
        <v>21</v>
      </c>
      <c r="NNO10" s="97" t="s">
        <v>21</v>
      </c>
      <c r="NNP10" s="97" t="s">
        <v>21</v>
      </c>
      <c r="NNQ10" s="97" t="s">
        <v>21</v>
      </c>
      <c r="NNR10" s="97" t="s">
        <v>21</v>
      </c>
      <c r="NNS10" s="97" t="s">
        <v>21</v>
      </c>
      <c r="NNT10" s="97" t="s">
        <v>21</v>
      </c>
      <c r="NNU10" s="97" t="s">
        <v>21</v>
      </c>
      <c r="NNV10" s="97" t="s">
        <v>21</v>
      </c>
      <c r="NNW10" s="97" t="s">
        <v>21</v>
      </c>
      <c r="NNX10" s="97" t="s">
        <v>21</v>
      </c>
      <c r="NNY10" s="97" t="s">
        <v>21</v>
      </c>
      <c r="NNZ10" s="97" t="s">
        <v>21</v>
      </c>
      <c r="NOA10" s="97" t="s">
        <v>21</v>
      </c>
      <c r="NOB10" s="97" t="s">
        <v>21</v>
      </c>
      <c r="NOC10" s="97" t="s">
        <v>21</v>
      </c>
      <c r="NOD10" s="97" t="s">
        <v>21</v>
      </c>
      <c r="NOE10" s="97" t="s">
        <v>21</v>
      </c>
      <c r="NOF10" s="97" t="s">
        <v>21</v>
      </c>
      <c r="NOG10" s="97" t="s">
        <v>21</v>
      </c>
      <c r="NOH10" s="97" t="s">
        <v>21</v>
      </c>
      <c r="NOI10" s="97" t="s">
        <v>21</v>
      </c>
      <c r="NOJ10" s="97" t="s">
        <v>21</v>
      </c>
      <c r="NOK10" s="97" t="s">
        <v>21</v>
      </c>
      <c r="NOL10" s="97" t="s">
        <v>21</v>
      </c>
      <c r="NOM10" s="97" t="s">
        <v>21</v>
      </c>
      <c r="NON10" s="97" t="s">
        <v>21</v>
      </c>
      <c r="NOO10" s="97" t="s">
        <v>21</v>
      </c>
      <c r="NOP10" s="97" t="s">
        <v>21</v>
      </c>
      <c r="NOQ10" s="97" t="s">
        <v>21</v>
      </c>
      <c r="NOR10" s="97" t="s">
        <v>21</v>
      </c>
      <c r="NOS10" s="97" t="s">
        <v>21</v>
      </c>
      <c r="NOT10" s="97" t="s">
        <v>21</v>
      </c>
      <c r="NOU10" s="97" t="s">
        <v>21</v>
      </c>
      <c r="NOV10" s="97" t="s">
        <v>21</v>
      </c>
      <c r="NOW10" s="97" t="s">
        <v>21</v>
      </c>
      <c r="NOX10" s="97" t="s">
        <v>21</v>
      </c>
      <c r="NOY10" s="97" t="s">
        <v>21</v>
      </c>
      <c r="NOZ10" s="97" t="s">
        <v>21</v>
      </c>
      <c r="NPA10" s="97" t="s">
        <v>21</v>
      </c>
      <c r="NPB10" s="97" t="s">
        <v>21</v>
      </c>
      <c r="NPC10" s="97" t="s">
        <v>21</v>
      </c>
      <c r="NPD10" s="97" t="s">
        <v>21</v>
      </c>
      <c r="NPE10" s="97" t="s">
        <v>21</v>
      </c>
      <c r="NPF10" s="97" t="s">
        <v>21</v>
      </c>
      <c r="NPG10" s="97" t="s">
        <v>21</v>
      </c>
      <c r="NPH10" s="97" t="s">
        <v>21</v>
      </c>
      <c r="NPI10" s="97" t="s">
        <v>21</v>
      </c>
      <c r="NPJ10" s="97" t="s">
        <v>21</v>
      </c>
      <c r="NPK10" s="97" t="s">
        <v>21</v>
      </c>
      <c r="NPL10" s="97" t="s">
        <v>21</v>
      </c>
      <c r="NPM10" s="97" t="s">
        <v>21</v>
      </c>
      <c r="NPN10" s="97" t="s">
        <v>21</v>
      </c>
      <c r="NPO10" s="97" t="s">
        <v>21</v>
      </c>
      <c r="NPP10" s="97" t="s">
        <v>21</v>
      </c>
      <c r="NPQ10" s="97" t="s">
        <v>21</v>
      </c>
      <c r="NPR10" s="97" t="s">
        <v>21</v>
      </c>
      <c r="NPS10" s="97" t="s">
        <v>21</v>
      </c>
      <c r="NPT10" s="97" t="s">
        <v>21</v>
      </c>
      <c r="NPU10" s="97" t="s">
        <v>21</v>
      </c>
      <c r="NPV10" s="97" t="s">
        <v>21</v>
      </c>
      <c r="NPW10" s="97" t="s">
        <v>21</v>
      </c>
      <c r="NPX10" s="97" t="s">
        <v>21</v>
      </c>
      <c r="NPY10" s="97" t="s">
        <v>21</v>
      </c>
      <c r="NPZ10" s="97" t="s">
        <v>21</v>
      </c>
      <c r="NQA10" s="97" t="s">
        <v>21</v>
      </c>
      <c r="NQB10" s="97" t="s">
        <v>21</v>
      </c>
      <c r="NQC10" s="97" t="s">
        <v>21</v>
      </c>
      <c r="NQD10" s="97" t="s">
        <v>21</v>
      </c>
      <c r="NQE10" s="97" t="s">
        <v>21</v>
      </c>
      <c r="NQF10" s="97" t="s">
        <v>21</v>
      </c>
      <c r="NQG10" s="97" t="s">
        <v>21</v>
      </c>
      <c r="NQH10" s="97" t="s">
        <v>21</v>
      </c>
      <c r="NQI10" s="97" t="s">
        <v>21</v>
      </c>
      <c r="NQJ10" s="97" t="s">
        <v>21</v>
      </c>
      <c r="NQK10" s="97" t="s">
        <v>21</v>
      </c>
      <c r="NQL10" s="97" t="s">
        <v>21</v>
      </c>
      <c r="NQM10" s="97" t="s">
        <v>21</v>
      </c>
      <c r="NQN10" s="97" t="s">
        <v>21</v>
      </c>
      <c r="NQO10" s="97" t="s">
        <v>21</v>
      </c>
      <c r="NQP10" s="97" t="s">
        <v>21</v>
      </c>
      <c r="NQQ10" s="97" t="s">
        <v>21</v>
      </c>
      <c r="NQR10" s="97" t="s">
        <v>21</v>
      </c>
      <c r="NQS10" s="97" t="s">
        <v>21</v>
      </c>
      <c r="NQT10" s="97" t="s">
        <v>21</v>
      </c>
      <c r="NQU10" s="97" t="s">
        <v>21</v>
      </c>
      <c r="NQV10" s="97" t="s">
        <v>21</v>
      </c>
      <c r="NQW10" s="97" t="s">
        <v>21</v>
      </c>
      <c r="NQX10" s="97" t="s">
        <v>21</v>
      </c>
      <c r="NQY10" s="97" t="s">
        <v>21</v>
      </c>
      <c r="NQZ10" s="97" t="s">
        <v>21</v>
      </c>
      <c r="NRA10" s="97" t="s">
        <v>21</v>
      </c>
      <c r="NRB10" s="97" t="s">
        <v>21</v>
      </c>
      <c r="NRC10" s="97" t="s">
        <v>21</v>
      </c>
      <c r="NRD10" s="97" t="s">
        <v>21</v>
      </c>
      <c r="NRE10" s="97" t="s">
        <v>21</v>
      </c>
      <c r="NRF10" s="97" t="s">
        <v>21</v>
      </c>
      <c r="NRG10" s="97" t="s">
        <v>21</v>
      </c>
      <c r="NRH10" s="97" t="s">
        <v>21</v>
      </c>
      <c r="NRI10" s="97" t="s">
        <v>21</v>
      </c>
      <c r="NRJ10" s="97" t="s">
        <v>21</v>
      </c>
      <c r="NRK10" s="97" t="s">
        <v>21</v>
      </c>
      <c r="NRL10" s="97" t="s">
        <v>21</v>
      </c>
      <c r="NRM10" s="97" t="s">
        <v>21</v>
      </c>
      <c r="NRN10" s="97" t="s">
        <v>21</v>
      </c>
      <c r="NRO10" s="97" t="s">
        <v>21</v>
      </c>
      <c r="NRP10" s="97" t="s">
        <v>21</v>
      </c>
      <c r="NRQ10" s="97" t="s">
        <v>21</v>
      </c>
      <c r="NRR10" s="97" t="s">
        <v>21</v>
      </c>
      <c r="NRS10" s="97" t="s">
        <v>21</v>
      </c>
      <c r="NRT10" s="97" t="s">
        <v>21</v>
      </c>
      <c r="NRU10" s="97" t="s">
        <v>21</v>
      </c>
      <c r="NRV10" s="97" t="s">
        <v>21</v>
      </c>
      <c r="NRW10" s="97" t="s">
        <v>21</v>
      </c>
      <c r="NRX10" s="97" t="s">
        <v>21</v>
      </c>
      <c r="NRY10" s="97" t="s">
        <v>21</v>
      </c>
      <c r="NRZ10" s="97" t="s">
        <v>21</v>
      </c>
      <c r="NSA10" s="97" t="s">
        <v>21</v>
      </c>
      <c r="NSB10" s="97" t="s">
        <v>21</v>
      </c>
      <c r="NSC10" s="97" t="s">
        <v>21</v>
      </c>
      <c r="NSD10" s="97" t="s">
        <v>21</v>
      </c>
      <c r="NSE10" s="97" t="s">
        <v>21</v>
      </c>
      <c r="NSF10" s="97" t="s">
        <v>21</v>
      </c>
      <c r="NSG10" s="97" t="s">
        <v>21</v>
      </c>
      <c r="NSH10" s="97" t="s">
        <v>21</v>
      </c>
      <c r="NSI10" s="97" t="s">
        <v>21</v>
      </c>
      <c r="NSJ10" s="97" t="s">
        <v>21</v>
      </c>
      <c r="NSK10" s="97" t="s">
        <v>21</v>
      </c>
      <c r="NSL10" s="97" t="s">
        <v>21</v>
      </c>
      <c r="NSM10" s="97" t="s">
        <v>21</v>
      </c>
      <c r="NSN10" s="97" t="s">
        <v>21</v>
      </c>
      <c r="NSO10" s="97" t="s">
        <v>21</v>
      </c>
      <c r="NSP10" s="97" t="s">
        <v>21</v>
      </c>
      <c r="NSQ10" s="97" t="s">
        <v>21</v>
      </c>
      <c r="NSR10" s="97" t="s">
        <v>21</v>
      </c>
      <c r="NSS10" s="97" t="s">
        <v>21</v>
      </c>
      <c r="NST10" s="97" t="s">
        <v>21</v>
      </c>
      <c r="NSU10" s="97" t="s">
        <v>21</v>
      </c>
      <c r="NSV10" s="97" t="s">
        <v>21</v>
      </c>
      <c r="NSW10" s="97" t="s">
        <v>21</v>
      </c>
      <c r="NSX10" s="97" t="s">
        <v>21</v>
      </c>
      <c r="NSY10" s="97" t="s">
        <v>21</v>
      </c>
      <c r="NSZ10" s="97" t="s">
        <v>21</v>
      </c>
      <c r="NTA10" s="97" t="s">
        <v>21</v>
      </c>
      <c r="NTB10" s="97" t="s">
        <v>21</v>
      </c>
      <c r="NTC10" s="97" t="s">
        <v>21</v>
      </c>
      <c r="NTD10" s="97" t="s">
        <v>21</v>
      </c>
      <c r="NTE10" s="97" t="s">
        <v>21</v>
      </c>
      <c r="NTF10" s="97" t="s">
        <v>21</v>
      </c>
      <c r="NTG10" s="97" t="s">
        <v>21</v>
      </c>
      <c r="NTH10" s="97" t="s">
        <v>21</v>
      </c>
      <c r="NTI10" s="97" t="s">
        <v>21</v>
      </c>
      <c r="NTJ10" s="97" t="s">
        <v>21</v>
      </c>
      <c r="NTK10" s="97" t="s">
        <v>21</v>
      </c>
      <c r="NTL10" s="97" t="s">
        <v>21</v>
      </c>
      <c r="NTM10" s="97" t="s">
        <v>21</v>
      </c>
      <c r="NTN10" s="97" t="s">
        <v>21</v>
      </c>
      <c r="NTO10" s="97" t="s">
        <v>21</v>
      </c>
      <c r="NTP10" s="97" t="s">
        <v>21</v>
      </c>
      <c r="NTQ10" s="97" t="s">
        <v>21</v>
      </c>
      <c r="NTR10" s="97" t="s">
        <v>21</v>
      </c>
      <c r="NTS10" s="97" t="s">
        <v>21</v>
      </c>
      <c r="NTT10" s="97" t="s">
        <v>21</v>
      </c>
      <c r="NTU10" s="97" t="s">
        <v>21</v>
      </c>
      <c r="NTV10" s="97" t="s">
        <v>21</v>
      </c>
      <c r="NTW10" s="97" t="s">
        <v>21</v>
      </c>
      <c r="NTX10" s="97" t="s">
        <v>21</v>
      </c>
      <c r="NTY10" s="97" t="s">
        <v>21</v>
      </c>
      <c r="NTZ10" s="97" t="s">
        <v>21</v>
      </c>
      <c r="NUA10" s="97" t="s">
        <v>21</v>
      </c>
      <c r="NUB10" s="97" t="s">
        <v>21</v>
      </c>
      <c r="NUC10" s="97" t="s">
        <v>21</v>
      </c>
      <c r="NUD10" s="97" t="s">
        <v>21</v>
      </c>
      <c r="NUE10" s="97" t="s">
        <v>21</v>
      </c>
      <c r="NUF10" s="97" t="s">
        <v>21</v>
      </c>
      <c r="NUG10" s="97" t="s">
        <v>21</v>
      </c>
      <c r="NUH10" s="97" t="s">
        <v>21</v>
      </c>
      <c r="NUI10" s="97" t="s">
        <v>21</v>
      </c>
      <c r="NUJ10" s="97" t="s">
        <v>21</v>
      </c>
      <c r="NUK10" s="97" t="s">
        <v>21</v>
      </c>
      <c r="NUL10" s="97" t="s">
        <v>21</v>
      </c>
      <c r="NUM10" s="97" t="s">
        <v>21</v>
      </c>
      <c r="NUN10" s="97" t="s">
        <v>21</v>
      </c>
      <c r="NUO10" s="97" t="s">
        <v>21</v>
      </c>
      <c r="NUP10" s="97" t="s">
        <v>21</v>
      </c>
      <c r="NUQ10" s="97" t="s">
        <v>21</v>
      </c>
      <c r="NUR10" s="97" t="s">
        <v>21</v>
      </c>
      <c r="NUS10" s="97" t="s">
        <v>21</v>
      </c>
      <c r="NUT10" s="97" t="s">
        <v>21</v>
      </c>
      <c r="NUU10" s="97" t="s">
        <v>21</v>
      </c>
      <c r="NUV10" s="97" t="s">
        <v>21</v>
      </c>
      <c r="NUW10" s="97" t="s">
        <v>21</v>
      </c>
      <c r="NUX10" s="97" t="s">
        <v>21</v>
      </c>
      <c r="NUY10" s="97" t="s">
        <v>21</v>
      </c>
      <c r="NUZ10" s="97" t="s">
        <v>21</v>
      </c>
      <c r="NVA10" s="97" t="s">
        <v>21</v>
      </c>
      <c r="NVB10" s="97" t="s">
        <v>21</v>
      </c>
      <c r="NVC10" s="97" t="s">
        <v>21</v>
      </c>
      <c r="NVD10" s="97" t="s">
        <v>21</v>
      </c>
      <c r="NVE10" s="97" t="s">
        <v>21</v>
      </c>
      <c r="NVF10" s="97" t="s">
        <v>21</v>
      </c>
      <c r="NVG10" s="97" t="s">
        <v>21</v>
      </c>
      <c r="NVH10" s="97" t="s">
        <v>21</v>
      </c>
      <c r="NVI10" s="97" t="s">
        <v>21</v>
      </c>
      <c r="NVJ10" s="97" t="s">
        <v>21</v>
      </c>
      <c r="NVK10" s="97" t="s">
        <v>21</v>
      </c>
      <c r="NVL10" s="97" t="s">
        <v>21</v>
      </c>
      <c r="NVM10" s="97" t="s">
        <v>21</v>
      </c>
      <c r="NVN10" s="97" t="s">
        <v>21</v>
      </c>
      <c r="NVO10" s="97" t="s">
        <v>21</v>
      </c>
      <c r="NVP10" s="97" t="s">
        <v>21</v>
      </c>
      <c r="NVQ10" s="97" t="s">
        <v>21</v>
      </c>
      <c r="NVR10" s="97" t="s">
        <v>21</v>
      </c>
      <c r="NVS10" s="97" t="s">
        <v>21</v>
      </c>
      <c r="NVT10" s="97" t="s">
        <v>21</v>
      </c>
      <c r="NVU10" s="97" t="s">
        <v>21</v>
      </c>
      <c r="NVV10" s="97" t="s">
        <v>21</v>
      </c>
      <c r="NVW10" s="97" t="s">
        <v>21</v>
      </c>
      <c r="NVX10" s="97" t="s">
        <v>21</v>
      </c>
      <c r="NVY10" s="97" t="s">
        <v>21</v>
      </c>
      <c r="NVZ10" s="97" t="s">
        <v>21</v>
      </c>
      <c r="NWA10" s="97" t="s">
        <v>21</v>
      </c>
      <c r="NWB10" s="97" t="s">
        <v>21</v>
      </c>
      <c r="NWC10" s="97" t="s">
        <v>21</v>
      </c>
      <c r="NWD10" s="97" t="s">
        <v>21</v>
      </c>
      <c r="NWE10" s="97" t="s">
        <v>21</v>
      </c>
      <c r="NWF10" s="97" t="s">
        <v>21</v>
      </c>
      <c r="NWG10" s="97" t="s">
        <v>21</v>
      </c>
      <c r="NWH10" s="97" t="s">
        <v>21</v>
      </c>
      <c r="NWI10" s="97" t="s">
        <v>21</v>
      </c>
      <c r="NWJ10" s="97" t="s">
        <v>21</v>
      </c>
      <c r="NWK10" s="97" t="s">
        <v>21</v>
      </c>
      <c r="NWL10" s="97" t="s">
        <v>21</v>
      </c>
      <c r="NWM10" s="97" t="s">
        <v>21</v>
      </c>
      <c r="NWN10" s="97" t="s">
        <v>21</v>
      </c>
      <c r="NWO10" s="97" t="s">
        <v>21</v>
      </c>
      <c r="NWP10" s="97" t="s">
        <v>21</v>
      </c>
      <c r="NWQ10" s="97" t="s">
        <v>21</v>
      </c>
      <c r="NWR10" s="97" t="s">
        <v>21</v>
      </c>
      <c r="NWS10" s="97" t="s">
        <v>21</v>
      </c>
      <c r="NWT10" s="97" t="s">
        <v>21</v>
      </c>
      <c r="NWU10" s="97" t="s">
        <v>21</v>
      </c>
      <c r="NWV10" s="97" t="s">
        <v>21</v>
      </c>
      <c r="NWW10" s="97" t="s">
        <v>21</v>
      </c>
      <c r="NWX10" s="97" t="s">
        <v>21</v>
      </c>
      <c r="NWY10" s="97" t="s">
        <v>21</v>
      </c>
      <c r="NWZ10" s="97" t="s">
        <v>21</v>
      </c>
      <c r="NXA10" s="97" t="s">
        <v>21</v>
      </c>
      <c r="NXB10" s="97" t="s">
        <v>21</v>
      </c>
      <c r="NXC10" s="97" t="s">
        <v>21</v>
      </c>
      <c r="NXD10" s="97" t="s">
        <v>21</v>
      </c>
      <c r="NXE10" s="97" t="s">
        <v>21</v>
      </c>
      <c r="NXF10" s="97" t="s">
        <v>21</v>
      </c>
      <c r="NXG10" s="97" t="s">
        <v>21</v>
      </c>
      <c r="NXH10" s="97" t="s">
        <v>21</v>
      </c>
      <c r="NXI10" s="97" t="s">
        <v>21</v>
      </c>
      <c r="NXJ10" s="97" t="s">
        <v>21</v>
      </c>
      <c r="NXK10" s="97" t="s">
        <v>21</v>
      </c>
      <c r="NXL10" s="97" t="s">
        <v>21</v>
      </c>
      <c r="NXM10" s="97" t="s">
        <v>21</v>
      </c>
      <c r="NXN10" s="97" t="s">
        <v>21</v>
      </c>
      <c r="NXO10" s="97" t="s">
        <v>21</v>
      </c>
      <c r="NXP10" s="97" t="s">
        <v>21</v>
      </c>
      <c r="NXQ10" s="97" t="s">
        <v>21</v>
      </c>
      <c r="NXR10" s="97" t="s">
        <v>21</v>
      </c>
      <c r="NXS10" s="97" t="s">
        <v>21</v>
      </c>
      <c r="NXT10" s="97" t="s">
        <v>21</v>
      </c>
      <c r="NXU10" s="97" t="s">
        <v>21</v>
      </c>
      <c r="NXV10" s="97" t="s">
        <v>21</v>
      </c>
      <c r="NXW10" s="97" t="s">
        <v>21</v>
      </c>
      <c r="NXX10" s="97" t="s">
        <v>21</v>
      </c>
      <c r="NXY10" s="97" t="s">
        <v>21</v>
      </c>
      <c r="NXZ10" s="97" t="s">
        <v>21</v>
      </c>
      <c r="NYA10" s="97" t="s">
        <v>21</v>
      </c>
      <c r="NYB10" s="97" t="s">
        <v>21</v>
      </c>
      <c r="NYC10" s="97" t="s">
        <v>21</v>
      </c>
      <c r="NYD10" s="97" t="s">
        <v>21</v>
      </c>
      <c r="NYE10" s="97" t="s">
        <v>21</v>
      </c>
      <c r="NYF10" s="97" t="s">
        <v>21</v>
      </c>
      <c r="NYG10" s="97" t="s">
        <v>21</v>
      </c>
      <c r="NYH10" s="97" t="s">
        <v>21</v>
      </c>
      <c r="NYI10" s="97" t="s">
        <v>21</v>
      </c>
      <c r="NYJ10" s="97" t="s">
        <v>21</v>
      </c>
      <c r="NYK10" s="97" t="s">
        <v>21</v>
      </c>
      <c r="NYL10" s="97" t="s">
        <v>21</v>
      </c>
      <c r="NYM10" s="97" t="s">
        <v>21</v>
      </c>
      <c r="NYN10" s="97" t="s">
        <v>21</v>
      </c>
      <c r="NYO10" s="97" t="s">
        <v>21</v>
      </c>
      <c r="NYP10" s="97" t="s">
        <v>21</v>
      </c>
      <c r="NYQ10" s="97" t="s">
        <v>21</v>
      </c>
      <c r="NYR10" s="97" t="s">
        <v>21</v>
      </c>
      <c r="NYS10" s="97" t="s">
        <v>21</v>
      </c>
      <c r="NYT10" s="97" t="s">
        <v>21</v>
      </c>
      <c r="NYU10" s="97" t="s">
        <v>21</v>
      </c>
      <c r="NYV10" s="97" t="s">
        <v>21</v>
      </c>
      <c r="NYW10" s="97" t="s">
        <v>21</v>
      </c>
      <c r="NYX10" s="97" t="s">
        <v>21</v>
      </c>
      <c r="NYY10" s="97" t="s">
        <v>21</v>
      </c>
      <c r="NYZ10" s="97" t="s">
        <v>21</v>
      </c>
      <c r="NZA10" s="97" t="s">
        <v>21</v>
      </c>
      <c r="NZB10" s="97" t="s">
        <v>21</v>
      </c>
      <c r="NZC10" s="97" t="s">
        <v>21</v>
      </c>
      <c r="NZD10" s="97" t="s">
        <v>21</v>
      </c>
      <c r="NZE10" s="97" t="s">
        <v>21</v>
      </c>
      <c r="NZF10" s="97" t="s">
        <v>21</v>
      </c>
      <c r="NZG10" s="97" t="s">
        <v>21</v>
      </c>
      <c r="NZH10" s="97" t="s">
        <v>21</v>
      </c>
      <c r="NZI10" s="97" t="s">
        <v>21</v>
      </c>
      <c r="NZJ10" s="97" t="s">
        <v>21</v>
      </c>
      <c r="NZK10" s="97" t="s">
        <v>21</v>
      </c>
      <c r="NZL10" s="97" t="s">
        <v>21</v>
      </c>
      <c r="NZM10" s="97" t="s">
        <v>21</v>
      </c>
      <c r="NZN10" s="97" t="s">
        <v>21</v>
      </c>
      <c r="NZO10" s="97" t="s">
        <v>21</v>
      </c>
      <c r="NZP10" s="97" t="s">
        <v>21</v>
      </c>
      <c r="NZQ10" s="97" t="s">
        <v>21</v>
      </c>
      <c r="NZR10" s="97" t="s">
        <v>21</v>
      </c>
      <c r="NZS10" s="97" t="s">
        <v>21</v>
      </c>
      <c r="NZT10" s="97" t="s">
        <v>21</v>
      </c>
      <c r="NZU10" s="97" t="s">
        <v>21</v>
      </c>
      <c r="NZV10" s="97" t="s">
        <v>21</v>
      </c>
      <c r="NZW10" s="97" t="s">
        <v>21</v>
      </c>
      <c r="NZX10" s="97" t="s">
        <v>21</v>
      </c>
      <c r="NZY10" s="97" t="s">
        <v>21</v>
      </c>
      <c r="NZZ10" s="97" t="s">
        <v>21</v>
      </c>
      <c r="OAA10" s="97" t="s">
        <v>21</v>
      </c>
      <c r="OAB10" s="97" t="s">
        <v>21</v>
      </c>
      <c r="OAC10" s="97" t="s">
        <v>21</v>
      </c>
      <c r="OAD10" s="97" t="s">
        <v>21</v>
      </c>
      <c r="OAE10" s="97" t="s">
        <v>21</v>
      </c>
      <c r="OAF10" s="97" t="s">
        <v>21</v>
      </c>
      <c r="OAG10" s="97" t="s">
        <v>21</v>
      </c>
      <c r="OAH10" s="97" t="s">
        <v>21</v>
      </c>
      <c r="OAI10" s="97" t="s">
        <v>21</v>
      </c>
      <c r="OAJ10" s="97" t="s">
        <v>21</v>
      </c>
      <c r="OAK10" s="97" t="s">
        <v>21</v>
      </c>
      <c r="OAL10" s="97" t="s">
        <v>21</v>
      </c>
      <c r="OAM10" s="97" t="s">
        <v>21</v>
      </c>
      <c r="OAN10" s="97" t="s">
        <v>21</v>
      </c>
      <c r="OAO10" s="97" t="s">
        <v>21</v>
      </c>
      <c r="OAP10" s="97" t="s">
        <v>21</v>
      </c>
      <c r="OAQ10" s="97" t="s">
        <v>21</v>
      </c>
      <c r="OAR10" s="97" t="s">
        <v>21</v>
      </c>
      <c r="OAS10" s="97" t="s">
        <v>21</v>
      </c>
      <c r="OAT10" s="97" t="s">
        <v>21</v>
      </c>
      <c r="OAU10" s="97" t="s">
        <v>21</v>
      </c>
      <c r="OAV10" s="97" t="s">
        <v>21</v>
      </c>
      <c r="OAW10" s="97" t="s">
        <v>21</v>
      </c>
      <c r="OAX10" s="97" t="s">
        <v>21</v>
      </c>
      <c r="OAY10" s="97" t="s">
        <v>21</v>
      </c>
      <c r="OAZ10" s="97" t="s">
        <v>21</v>
      </c>
      <c r="OBA10" s="97" t="s">
        <v>21</v>
      </c>
      <c r="OBB10" s="97" t="s">
        <v>21</v>
      </c>
      <c r="OBC10" s="97" t="s">
        <v>21</v>
      </c>
      <c r="OBD10" s="97" t="s">
        <v>21</v>
      </c>
      <c r="OBE10" s="97" t="s">
        <v>21</v>
      </c>
      <c r="OBF10" s="97" t="s">
        <v>21</v>
      </c>
      <c r="OBG10" s="97" t="s">
        <v>21</v>
      </c>
      <c r="OBH10" s="97" t="s">
        <v>21</v>
      </c>
      <c r="OBI10" s="97" t="s">
        <v>21</v>
      </c>
      <c r="OBJ10" s="97" t="s">
        <v>21</v>
      </c>
      <c r="OBK10" s="97" t="s">
        <v>21</v>
      </c>
      <c r="OBL10" s="97" t="s">
        <v>21</v>
      </c>
      <c r="OBM10" s="97" t="s">
        <v>21</v>
      </c>
      <c r="OBN10" s="97" t="s">
        <v>21</v>
      </c>
      <c r="OBO10" s="97" t="s">
        <v>21</v>
      </c>
      <c r="OBP10" s="97" t="s">
        <v>21</v>
      </c>
      <c r="OBQ10" s="97" t="s">
        <v>21</v>
      </c>
      <c r="OBR10" s="97" t="s">
        <v>21</v>
      </c>
      <c r="OBS10" s="97" t="s">
        <v>21</v>
      </c>
      <c r="OBT10" s="97" t="s">
        <v>21</v>
      </c>
      <c r="OBU10" s="97" t="s">
        <v>21</v>
      </c>
      <c r="OBV10" s="97" t="s">
        <v>21</v>
      </c>
      <c r="OBW10" s="97" t="s">
        <v>21</v>
      </c>
      <c r="OBX10" s="97" t="s">
        <v>21</v>
      </c>
      <c r="OBY10" s="97" t="s">
        <v>21</v>
      </c>
      <c r="OBZ10" s="97" t="s">
        <v>21</v>
      </c>
      <c r="OCA10" s="97" t="s">
        <v>21</v>
      </c>
      <c r="OCB10" s="97" t="s">
        <v>21</v>
      </c>
      <c r="OCC10" s="97" t="s">
        <v>21</v>
      </c>
      <c r="OCD10" s="97" t="s">
        <v>21</v>
      </c>
      <c r="OCE10" s="97" t="s">
        <v>21</v>
      </c>
      <c r="OCF10" s="97" t="s">
        <v>21</v>
      </c>
      <c r="OCG10" s="97" t="s">
        <v>21</v>
      </c>
      <c r="OCH10" s="97" t="s">
        <v>21</v>
      </c>
      <c r="OCI10" s="97" t="s">
        <v>21</v>
      </c>
      <c r="OCJ10" s="97" t="s">
        <v>21</v>
      </c>
      <c r="OCK10" s="97" t="s">
        <v>21</v>
      </c>
      <c r="OCL10" s="97" t="s">
        <v>21</v>
      </c>
      <c r="OCM10" s="97" t="s">
        <v>21</v>
      </c>
      <c r="OCN10" s="97" t="s">
        <v>21</v>
      </c>
      <c r="OCO10" s="97" t="s">
        <v>21</v>
      </c>
      <c r="OCP10" s="97" t="s">
        <v>21</v>
      </c>
      <c r="OCQ10" s="97" t="s">
        <v>21</v>
      </c>
      <c r="OCR10" s="97" t="s">
        <v>21</v>
      </c>
      <c r="OCS10" s="97" t="s">
        <v>21</v>
      </c>
      <c r="OCT10" s="97" t="s">
        <v>21</v>
      </c>
      <c r="OCU10" s="97" t="s">
        <v>21</v>
      </c>
      <c r="OCV10" s="97" t="s">
        <v>21</v>
      </c>
      <c r="OCW10" s="97" t="s">
        <v>21</v>
      </c>
      <c r="OCX10" s="97" t="s">
        <v>21</v>
      </c>
      <c r="OCY10" s="97" t="s">
        <v>21</v>
      </c>
      <c r="OCZ10" s="97" t="s">
        <v>21</v>
      </c>
      <c r="ODA10" s="97" t="s">
        <v>21</v>
      </c>
      <c r="ODB10" s="97" t="s">
        <v>21</v>
      </c>
      <c r="ODC10" s="97" t="s">
        <v>21</v>
      </c>
      <c r="ODD10" s="97" t="s">
        <v>21</v>
      </c>
      <c r="ODE10" s="97" t="s">
        <v>21</v>
      </c>
      <c r="ODF10" s="97" t="s">
        <v>21</v>
      </c>
      <c r="ODG10" s="97" t="s">
        <v>21</v>
      </c>
      <c r="ODH10" s="97" t="s">
        <v>21</v>
      </c>
      <c r="ODI10" s="97" t="s">
        <v>21</v>
      </c>
      <c r="ODJ10" s="97" t="s">
        <v>21</v>
      </c>
      <c r="ODK10" s="97" t="s">
        <v>21</v>
      </c>
      <c r="ODL10" s="97" t="s">
        <v>21</v>
      </c>
      <c r="ODM10" s="97" t="s">
        <v>21</v>
      </c>
      <c r="ODN10" s="97" t="s">
        <v>21</v>
      </c>
      <c r="ODO10" s="97" t="s">
        <v>21</v>
      </c>
      <c r="ODP10" s="97" t="s">
        <v>21</v>
      </c>
      <c r="ODQ10" s="97" t="s">
        <v>21</v>
      </c>
      <c r="ODR10" s="97" t="s">
        <v>21</v>
      </c>
      <c r="ODS10" s="97" t="s">
        <v>21</v>
      </c>
      <c r="ODT10" s="97" t="s">
        <v>21</v>
      </c>
      <c r="ODU10" s="97" t="s">
        <v>21</v>
      </c>
      <c r="ODV10" s="97" t="s">
        <v>21</v>
      </c>
      <c r="ODW10" s="97" t="s">
        <v>21</v>
      </c>
      <c r="ODX10" s="97" t="s">
        <v>21</v>
      </c>
      <c r="ODY10" s="97" t="s">
        <v>21</v>
      </c>
      <c r="ODZ10" s="97" t="s">
        <v>21</v>
      </c>
      <c r="OEA10" s="97" t="s">
        <v>21</v>
      </c>
      <c r="OEB10" s="97" t="s">
        <v>21</v>
      </c>
      <c r="OEC10" s="97" t="s">
        <v>21</v>
      </c>
      <c r="OED10" s="97" t="s">
        <v>21</v>
      </c>
      <c r="OEE10" s="97" t="s">
        <v>21</v>
      </c>
      <c r="OEF10" s="97" t="s">
        <v>21</v>
      </c>
      <c r="OEG10" s="97" t="s">
        <v>21</v>
      </c>
      <c r="OEH10" s="97" t="s">
        <v>21</v>
      </c>
      <c r="OEI10" s="97" t="s">
        <v>21</v>
      </c>
      <c r="OEJ10" s="97" t="s">
        <v>21</v>
      </c>
      <c r="OEK10" s="97" t="s">
        <v>21</v>
      </c>
      <c r="OEL10" s="97" t="s">
        <v>21</v>
      </c>
      <c r="OEM10" s="97" t="s">
        <v>21</v>
      </c>
      <c r="OEN10" s="97" t="s">
        <v>21</v>
      </c>
      <c r="OEO10" s="97" t="s">
        <v>21</v>
      </c>
      <c r="OEP10" s="97" t="s">
        <v>21</v>
      </c>
      <c r="OEQ10" s="97" t="s">
        <v>21</v>
      </c>
      <c r="OER10" s="97" t="s">
        <v>21</v>
      </c>
      <c r="OES10" s="97" t="s">
        <v>21</v>
      </c>
      <c r="OET10" s="97" t="s">
        <v>21</v>
      </c>
      <c r="OEU10" s="97" t="s">
        <v>21</v>
      </c>
      <c r="OEV10" s="97" t="s">
        <v>21</v>
      </c>
      <c r="OEW10" s="97" t="s">
        <v>21</v>
      </c>
      <c r="OEX10" s="97" t="s">
        <v>21</v>
      </c>
      <c r="OEY10" s="97" t="s">
        <v>21</v>
      </c>
      <c r="OEZ10" s="97" t="s">
        <v>21</v>
      </c>
      <c r="OFA10" s="97" t="s">
        <v>21</v>
      </c>
      <c r="OFB10" s="97" t="s">
        <v>21</v>
      </c>
      <c r="OFC10" s="97" t="s">
        <v>21</v>
      </c>
      <c r="OFD10" s="97" t="s">
        <v>21</v>
      </c>
      <c r="OFE10" s="97" t="s">
        <v>21</v>
      </c>
      <c r="OFF10" s="97" t="s">
        <v>21</v>
      </c>
      <c r="OFG10" s="97" t="s">
        <v>21</v>
      </c>
      <c r="OFH10" s="97" t="s">
        <v>21</v>
      </c>
      <c r="OFI10" s="97" t="s">
        <v>21</v>
      </c>
      <c r="OFJ10" s="97" t="s">
        <v>21</v>
      </c>
      <c r="OFK10" s="97" t="s">
        <v>21</v>
      </c>
      <c r="OFL10" s="97" t="s">
        <v>21</v>
      </c>
      <c r="OFM10" s="97" t="s">
        <v>21</v>
      </c>
      <c r="OFN10" s="97" t="s">
        <v>21</v>
      </c>
      <c r="OFO10" s="97" t="s">
        <v>21</v>
      </c>
      <c r="OFP10" s="97" t="s">
        <v>21</v>
      </c>
      <c r="OFQ10" s="97" t="s">
        <v>21</v>
      </c>
      <c r="OFR10" s="97" t="s">
        <v>21</v>
      </c>
      <c r="OFS10" s="97" t="s">
        <v>21</v>
      </c>
      <c r="OFT10" s="97" t="s">
        <v>21</v>
      </c>
      <c r="OFU10" s="97" t="s">
        <v>21</v>
      </c>
      <c r="OFV10" s="97" t="s">
        <v>21</v>
      </c>
      <c r="OFW10" s="97" t="s">
        <v>21</v>
      </c>
      <c r="OFX10" s="97" t="s">
        <v>21</v>
      </c>
      <c r="OFY10" s="97" t="s">
        <v>21</v>
      </c>
      <c r="OFZ10" s="97" t="s">
        <v>21</v>
      </c>
      <c r="OGA10" s="97" t="s">
        <v>21</v>
      </c>
      <c r="OGB10" s="97" t="s">
        <v>21</v>
      </c>
      <c r="OGC10" s="97" t="s">
        <v>21</v>
      </c>
      <c r="OGD10" s="97" t="s">
        <v>21</v>
      </c>
      <c r="OGE10" s="97" t="s">
        <v>21</v>
      </c>
      <c r="OGF10" s="97" t="s">
        <v>21</v>
      </c>
      <c r="OGG10" s="97" t="s">
        <v>21</v>
      </c>
      <c r="OGH10" s="97" t="s">
        <v>21</v>
      </c>
      <c r="OGI10" s="97" t="s">
        <v>21</v>
      </c>
      <c r="OGJ10" s="97" t="s">
        <v>21</v>
      </c>
      <c r="OGK10" s="97" t="s">
        <v>21</v>
      </c>
      <c r="OGL10" s="97" t="s">
        <v>21</v>
      </c>
      <c r="OGM10" s="97" t="s">
        <v>21</v>
      </c>
      <c r="OGN10" s="97" t="s">
        <v>21</v>
      </c>
      <c r="OGO10" s="97" t="s">
        <v>21</v>
      </c>
      <c r="OGP10" s="97" t="s">
        <v>21</v>
      </c>
      <c r="OGQ10" s="97" t="s">
        <v>21</v>
      </c>
      <c r="OGR10" s="97" t="s">
        <v>21</v>
      </c>
      <c r="OGS10" s="97" t="s">
        <v>21</v>
      </c>
      <c r="OGT10" s="97" t="s">
        <v>21</v>
      </c>
      <c r="OGU10" s="97" t="s">
        <v>21</v>
      </c>
      <c r="OGV10" s="97" t="s">
        <v>21</v>
      </c>
      <c r="OGW10" s="97" t="s">
        <v>21</v>
      </c>
      <c r="OGX10" s="97" t="s">
        <v>21</v>
      </c>
      <c r="OGY10" s="97" t="s">
        <v>21</v>
      </c>
      <c r="OGZ10" s="97" t="s">
        <v>21</v>
      </c>
      <c r="OHA10" s="97" t="s">
        <v>21</v>
      </c>
      <c r="OHB10" s="97" t="s">
        <v>21</v>
      </c>
      <c r="OHC10" s="97" t="s">
        <v>21</v>
      </c>
      <c r="OHD10" s="97" t="s">
        <v>21</v>
      </c>
      <c r="OHE10" s="97" t="s">
        <v>21</v>
      </c>
      <c r="OHF10" s="97" t="s">
        <v>21</v>
      </c>
      <c r="OHG10" s="97" t="s">
        <v>21</v>
      </c>
      <c r="OHH10" s="97" t="s">
        <v>21</v>
      </c>
      <c r="OHI10" s="97" t="s">
        <v>21</v>
      </c>
      <c r="OHJ10" s="97" t="s">
        <v>21</v>
      </c>
      <c r="OHK10" s="97" t="s">
        <v>21</v>
      </c>
      <c r="OHL10" s="97" t="s">
        <v>21</v>
      </c>
      <c r="OHM10" s="97" t="s">
        <v>21</v>
      </c>
      <c r="OHN10" s="97" t="s">
        <v>21</v>
      </c>
      <c r="OHO10" s="97" t="s">
        <v>21</v>
      </c>
      <c r="OHP10" s="97" t="s">
        <v>21</v>
      </c>
      <c r="OHQ10" s="97" t="s">
        <v>21</v>
      </c>
      <c r="OHR10" s="97" t="s">
        <v>21</v>
      </c>
      <c r="OHS10" s="97" t="s">
        <v>21</v>
      </c>
      <c r="OHT10" s="97" t="s">
        <v>21</v>
      </c>
      <c r="OHU10" s="97" t="s">
        <v>21</v>
      </c>
      <c r="OHV10" s="97" t="s">
        <v>21</v>
      </c>
      <c r="OHW10" s="97" t="s">
        <v>21</v>
      </c>
      <c r="OHX10" s="97" t="s">
        <v>21</v>
      </c>
      <c r="OHY10" s="97" t="s">
        <v>21</v>
      </c>
      <c r="OHZ10" s="97" t="s">
        <v>21</v>
      </c>
      <c r="OIA10" s="97" t="s">
        <v>21</v>
      </c>
      <c r="OIB10" s="97" t="s">
        <v>21</v>
      </c>
      <c r="OIC10" s="97" t="s">
        <v>21</v>
      </c>
      <c r="OID10" s="97" t="s">
        <v>21</v>
      </c>
      <c r="OIE10" s="97" t="s">
        <v>21</v>
      </c>
      <c r="OIF10" s="97" t="s">
        <v>21</v>
      </c>
      <c r="OIG10" s="97" t="s">
        <v>21</v>
      </c>
      <c r="OIH10" s="97" t="s">
        <v>21</v>
      </c>
      <c r="OII10" s="97" t="s">
        <v>21</v>
      </c>
      <c r="OIJ10" s="97" t="s">
        <v>21</v>
      </c>
      <c r="OIK10" s="97" t="s">
        <v>21</v>
      </c>
      <c r="OIL10" s="97" t="s">
        <v>21</v>
      </c>
      <c r="OIM10" s="97" t="s">
        <v>21</v>
      </c>
      <c r="OIN10" s="97" t="s">
        <v>21</v>
      </c>
      <c r="OIO10" s="97" t="s">
        <v>21</v>
      </c>
      <c r="OIP10" s="97" t="s">
        <v>21</v>
      </c>
      <c r="OIQ10" s="97" t="s">
        <v>21</v>
      </c>
      <c r="OIR10" s="97" t="s">
        <v>21</v>
      </c>
      <c r="OIS10" s="97" t="s">
        <v>21</v>
      </c>
      <c r="OIT10" s="97" t="s">
        <v>21</v>
      </c>
      <c r="OIU10" s="97" t="s">
        <v>21</v>
      </c>
      <c r="OIV10" s="97" t="s">
        <v>21</v>
      </c>
      <c r="OIW10" s="97" t="s">
        <v>21</v>
      </c>
      <c r="OIX10" s="97" t="s">
        <v>21</v>
      </c>
      <c r="OIY10" s="97" t="s">
        <v>21</v>
      </c>
      <c r="OIZ10" s="97" t="s">
        <v>21</v>
      </c>
      <c r="OJA10" s="97" t="s">
        <v>21</v>
      </c>
      <c r="OJB10" s="97" t="s">
        <v>21</v>
      </c>
      <c r="OJC10" s="97" t="s">
        <v>21</v>
      </c>
      <c r="OJD10" s="97" t="s">
        <v>21</v>
      </c>
      <c r="OJE10" s="97" t="s">
        <v>21</v>
      </c>
      <c r="OJF10" s="97" t="s">
        <v>21</v>
      </c>
      <c r="OJG10" s="97" t="s">
        <v>21</v>
      </c>
      <c r="OJH10" s="97" t="s">
        <v>21</v>
      </c>
      <c r="OJI10" s="97" t="s">
        <v>21</v>
      </c>
      <c r="OJJ10" s="97" t="s">
        <v>21</v>
      </c>
      <c r="OJK10" s="97" t="s">
        <v>21</v>
      </c>
      <c r="OJL10" s="97" t="s">
        <v>21</v>
      </c>
      <c r="OJM10" s="97" t="s">
        <v>21</v>
      </c>
      <c r="OJN10" s="97" t="s">
        <v>21</v>
      </c>
      <c r="OJO10" s="97" t="s">
        <v>21</v>
      </c>
      <c r="OJP10" s="97" t="s">
        <v>21</v>
      </c>
      <c r="OJQ10" s="97" t="s">
        <v>21</v>
      </c>
      <c r="OJR10" s="97" t="s">
        <v>21</v>
      </c>
      <c r="OJS10" s="97" t="s">
        <v>21</v>
      </c>
      <c r="OJT10" s="97" t="s">
        <v>21</v>
      </c>
      <c r="OJU10" s="97" t="s">
        <v>21</v>
      </c>
      <c r="OJV10" s="97" t="s">
        <v>21</v>
      </c>
      <c r="OJW10" s="97" t="s">
        <v>21</v>
      </c>
      <c r="OJX10" s="97" t="s">
        <v>21</v>
      </c>
      <c r="OJY10" s="97" t="s">
        <v>21</v>
      </c>
      <c r="OJZ10" s="97" t="s">
        <v>21</v>
      </c>
      <c r="OKA10" s="97" t="s">
        <v>21</v>
      </c>
      <c r="OKB10" s="97" t="s">
        <v>21</v>
      </c>
      <c r="OKC10" s="97" t="s">
        <v>21</v>
      </c>
      <c r="OKD10" s="97" t="s">
        <v>21</v>
      </c>
      <c r="OKE10" s="97" t="s">
        <v>21</v>
      </c>
      <c r="OKF10" s="97" t="s">
        <v>21</v>
      </c>
      <c r="OKG10" s="97" t="s">
        <v>21</v>
      </c>
      <c r="OKH10" s="97" t="s">
        <v>21</v>
      </c>
      <c r="OKI10" s="97" t="s">
        <v>21</v>
      </c>
      <c r="OKJ10" s="97" t="s">
        <v>21</v>
      </c>
      <c r="OKK10" s="97" t="s">
        <v>21</v>
      </c>
      <c r="OKL10" s="97" t="s">
        <v>21</v>
      </c>
      <c r="OKM10" s="97" t="s">
        <v>21</v>
      </c>
      <c r="OKN10" s="97" t="s">
        <v>21</v>
      </c>
      <c r="OKO10" s="97" t="s">
        <v>21</v>
      </c>
      <c r="OKP10" s="97" t="s">
        <v>21</v>
      </c>
      <c r="OKQ10" s="97" t="s">
        <v>21</v>
      </c>
      <c r="OKR10" s="97" t="s">
        <v>21</v>
      </c>
      <c r="OKS10" s="97" t="s">
        <v>21</v>
      </c>
      <c r="OKT10" s="97" t="s">
        <v>21</v>
      </c>
      <c r="OKU10" s="97" t="s">
        <v>21</v>
      </c>
      <c r="OKV10" s="97" t="s">
        <v>21</v>
      </c>
      <c r="OKW10" s="97" t="s">
        <v>21</v>
      </c>
      <c r="OKX10" s="97" t="s">
        <v>21</v>
      </c>
      <c r="OKY10" s="97" t="s">
        <v>21</v>
      </c>
      <c r="OKZ10" s="97" t="s">
        <v>21</v>
      </c>
      <c r="OLA10" s="97" t="s">
        <v>21</v>
      </c>
      <c r="OLB10" s="97" t="s">
        <v>21</v>
      </c>
      <c r="OLC10" s="97" t="s">
        <v>21</v>
      </c>
      <c r="OLD10" s="97" t="s">
        <v>21</v>
      </c>
      <c r="OLE10" s="97" t="s">
        <v>21</v>
      </c>
      <c r="OLF10" s="97" t="s">
        <v>21</v>
      </c>
      <c r="OLG10" s="97" t="s">
        <v>21</v>
      </c>
      <c r="OLH10" s="97" t="s">
        <v>21</v>
      </c>
      <c r="OLI10" s="97" t="s">
        <v>21</v>
      </c>
      <c r="OLJ10" s="97" t="s">
        <v>21</v>
      </c>
      <c r="OLK10" s="97" t="s">
        <v>21</v>
      </c>
      <c r="OLL10" s="97" t="s">
        <v>21</v>
      </c>
      <c r="OLM10" s="97" t="s">
        <v>21</v>
      </c>
      <c r="OLN10" s="97" t="s">
        <v>21</v>
      </c>
      <c r="OLO10" s="97" t="s">
        <v>21</v>
      </c>
      <c r="OLP10" s="97" t="s">
        <v>21</v>
      </c>
      <c r="OLQ10" s="97" t="s">
        <v>21</v>
      </c>
      <c r="OLR10" s="97" t="s">
        <v>21</v>
      </c>
      <c r="OLS10" s="97" t="s">
        <v>21</v>
      </c>
      <c r="OLT10" s="97" t="s">
        <v>21</v>
      </c>
      <c r="OLU10" s="97" t="s">
        <v>21</v>
      </c>
      <c r="OLV10" s="97" t="s">
        <v>21</v>
      </c>
      <c r="OLW10" s="97" t="s">
        <v>21</v>
      </c>
      <c r="OLX10" s="97" t="s">
        <v>21</v>
      </c>
      <c r="OLY10" s="97" t="s">
        <v>21</v>
      </c>
      <c r="OLZ10" s="97" t="s">
        <v>21</v>
      </c>
      <c r="OMA10" s="97" t="s">
        <v>21</v>
      </c>
      <c r="OMB10" s="97" t="s">
        <v>21</v>
      </c>
      <c r="OMC10" s="97" t="s">
        <v>21</v>
      </c>
      <c r="OMD10" s="97" t="s">
        <v>21</v>
      </c>
      <c r="OME10" s="97" t="s">
        <v>21</v>
      </c>
      <c r="OMF10" s="97" t="s">
        <v>21</v>
      </c>
      <c r="OMG10" s="97" t="s">
        <v>21</v>
      </c>
      <c r="OMH10" s="97" t="s">
        <v>21</v>
      </c>
      <c r="OMI10" s="97" t="s">
        <v>21</v>
      </c>
      <c r="OMJ10" s="97" t="s">
        <v>21</v>
      </c>
      <c r="OMK10" s="97" t="s">
        <v>21</v>
      </c>
      <c r="OML10" s="97" t="s">
        <v>21</v>
      </c>
      <c r="OMM10" s="97" t="s">
        <v>21</v>
      </c>
      <c r="OMN10" s="97" t="s">
        <v>21</v>
      </c>
      <c r="OMO10" s="97" t="s">
        <v>21</v>
      </c>
      <c r="OMP10" s="97" t="s">
        <v>21</v>
      </c>
      <c r="OMQ10" s="97" t="s">
        <v>21</v>
      </c>
      <c r="OMR10" s="97" t="s">
        <v>21</v>
      </c>
      <c r="OMS10" s="97" t="s">
        <v>21</v>
      </c>
      <c r="OMT10" s="97" t="s">
        <v>21</v>
      </c>
      <c r="OMU10" s="97" t="s">
        <v>21</v>
      </c>
      <c r="OMV10" s="97" t="s">
        <v>21</v>
      </c>
      <c r="OMW10" s="97" t="s">
        <v>21</v>
      </c>
      <c r="OMX10" s="97" t="s">
        <v>21</v>
      </c>
      <c r="OMY10" s="97" t="s">
        <v>21</v>
      </c>
      <c r="OMZ10" s="97" t="s">
        <v>21</v>
      </c>
      <c r="ONA10" s="97" t="s">
        <v>21</v>
      </c>
      <c r="ONB10" s="97" t="s">
        <v>21</v>
      </c>
      <c r="ONC10" s="97" t="s">
        <v>21</v>
      </c>
      <c r="OND10" s="97" t="s">
        <v>21</v>
      </c>
      <c r="ONE10" s="97" t="s">
        <v>21</v>
      </c>
      <c r="ONF10" s="97" t="s">
        <v>21</v>
      </c>
      <c r="ONG10" s="97" t="s">
        <v>21</v>
      </c>
      <c r="ONH10" s="97" t="s">
        <v>21</v>
      </c>
      <c r="ONI10" s="97" t="s">
        <v>21</v>
      </c>
      <c r="ONJ10" s="97" t="s">
        <v>21</v>
      </c>
      <c r="ONK10" s="97" t="s">
        <v>21</v>
      </c>
      <c r="ONL10" s="97" t="s">
        <v>21</v>
      </c>
      <c r="ONM10" s="97" t="s">
        <v>21</v>
      </c>
      <c r="ONN10" s="97" t="s">
        <v>21</v>
      </c>
      <c r="ONO10" s="97" t="s">
        <v>21</v>
      </c>
      <c r="ONP10" s="97" t="s">
        <v>21</v>
      </c>
      <c r="ONQ10" s="97" t="s">
        <v>21</v>
      </c>
      <c r="ONR10" s="97" t="s">
        <v>21</v>
      </c>
      <c r="ONS10" s="97" t="s">
        <v>21</v>
      </c>
      <c r="ONT10" s="97" t="s">
        <v>21</v>
      </c>
      <c r="ONU10" s="97" t="s">
        <v>21</v>
      </c>
      <c r="ONV10" s="97" t="s">
        <v>21</v>
      </c>
      <c r="ONW10" s="97" t="s">
        <v>21</v>
      </c>
      <c r="ONX10" s="97" t="s">
        <v>21</v>
      </c>
      <c r="ONY10" s="97" t="s">
        <v>21</v>
      </c>
      <c r="ONZ10" s="97" t="s">
        <v>21</v>
      </c>
      <c r="OOA10" s="97" t="s">
        <v>21</v>
      </c>
      <c r="OOB10" s="97" t="s">
        <v>21</v>
      </c>
      <c r="OOC10" s="97" t="s">
        <v>21</v>
      </c>
      <c r="OOD10" s="97" t="s">
        <v>21</v>
      </c>
      <c r="OOE10" s="97" t="s">
        <v>21</v>
      </c>
      <c r="OOF10" s="97" t="s">
        <v>21</v>
      </c>
      <c r="OOG10" s="97" t="s">
        <v>21</v>
      </c>
      <c r="OOH10" s="97" t="s">
        <v>21</v>
      </c>
      <c r="OOI10" s="97" t="s">
        <v>21</v>
      </c>
      <c r="OOJ10" s="97" t="s">
        <v>21</v>
      </c>
      <c r="OOK10" s="97" t="s">
        <v>21</v>
      </c>
      <c r="OOL10" s="97" t="s">
        <v>21</v>
      </c>
      <c r="OOM10" s="97" t="s">
        <v>21</v>
      </c>
      <c r="OON10" s="97" t="s">
        <v>21</v>
      </c>
      <c r="OOO10" s="97" t="s">
        <v>21</v>
      </c>
      <c r="OOP10" s="97" t="s">
        <v>21</v>
      </c>
      <c r="OOQ10" s="97" t="s">
        <v>21</v>
      </c>
      <c r="OOR10" s="97" t="s">
        <v>21</v>
      </c>
      <c r="OOS10" s="97" t="s">
        <v>21</v>
      </c>
      <c r="OOT10" s="97" t="s">
        <v>21</v>
      </c>
      <c r="OOU10" s="97" t="s">
        <v>21</v>
      </c>
      <c r="OOV10" s="97" t="s">
        <v>21</v>
      </c>
      <c r="OOW10" s="97" t="s">
        <v>21</v>
      </c>
      <c r="OOX10" s="97" t="s">
        <v>21</v>
      </c>
      <c r="OOY10" s="97" t="s">
        <v>21</v>
      </c>
      <c r="OOZ10" s="97" t="s">
        <v>21</v>
      </c>
      <c r="OPA10" s="97" t="s">
        <v>21</v>
      </c>
      <c r="OPB10" s="97" t="s">
        <v>21</v>
      </c>
      <c r="OPC10" s="97" t="s">
        <v>21</v>
      </c>
      <c r="OPD10" s="97" t="s">
        <v>21</v>
      </c>
      <c r="OPE10" s="97" t="s">
        <v>21</v>
      </c>
      <c r="OPF10" s="97" t="s">
        <v>21</v>
      </c>
      <c r="OPG10" s="97" t="s">
        <v>21</v>
      </c>
      <c r="OPH10" s="97" t="s">
        <v>21</v>
      </c>
      <c r="OPI10" s="97" t="s">
        <v>21</v>
      </c>
      <c r="OPJ10" s="97" t="s">
        <v>21</v>
      </c>
      <c r="OPK10" s="97" t="s">
        <v>21</v>
      </c>
      <c r="OPL10" s="97" t="s">
        <v>21</v>
      </c>
      <c r="OPM10" s="97" t="s">
        <v>21</v>
      </c>
      <c r="OPN10" s="97" t="s">
        <v>21</v>
      </c>
      <c r="OPO10" s="97" t="s">
        <v>21</v>
      </c>
      <c r="OPP10" s="97" t="s">
        <v>21</v>
      </c>
      <c r="OPQ10" s="97" t="s">
        <v>21</v>
      </c>
      <c r="OPR10" s="97" t="s">
        <v>21</v>
      </c>
      <c r="OPS10" s="97" t="s">
        <v>21</v>
      </c>
      <c r="OPT10" s="97" t="s">
        <v>21</v>
      </c>
      <c r="OPU10" s="97" t="s">
        <v>21</v>
      </c>
      <c r="OPV10" s="97" t="s">
        <v>21</v>
      </c>
      <c r="OPW10" s="97" t="s">
        <v>21</v>
      </c>
      <c r="OPX10" s="97" t="s">
        <v>21</v>
      </c>
      <c r="OPY10" s="97" t="s">
        <v>21</v>
      </c>
      <c r="OPZ10" s="97" t="s">
        <v>21</v>
      </c>
      <c r="OQA10" s="97" t="s">
        <v>21</v>
      </c>
      <c r="OQB10" s="97" t="s">
        <v>21</v>
      </c>
      <c r="OQC10" s="97" t="s">
        <v>21</v>
      </c>
      <c r="OQD10" s="97" t="s">
        <v>21</v>
      </c>
      <c r="OQE10" s="97" t="s">
        <v>21</v>
      </c>
      <c r="OQF10" s="97" t="s">
        <v>21</v>
      </c>
      <c r="OQG10" s="97" t="s">
        <v>21</v>
      </c>
      <c r="OQH10" s="97" t="s">
        <v>21</v>
      </c>
      <c r="OQI10" s="97" t="s">
        <v>21</v>
      </c>
      <c r="OQJ10" s="97" t="s">
        <v>21</v>
      </c>
      <c r="OQK10" s="97" t="s">
        <v>21</v>
      </c>
      <c r="OQL10" s="97" t="s">
        <v>21</v>
      </c>
      <c r="OQM10" s="97" t="s">
        <v>21</v>
      </c>
      <c r="OQN10" s="97" t="s">
        <v>21</v>
      </c>
      <c r="OQO10" s="97" t="s">
        <v>21</v>
      </c>
      <c r="OQP10" s="97" t="s">
        <v>21</v>
      </c>
      <c r="OQQ10" s="97" t="s">
        <v>21</v>
      </c>
      <c r="OQR10" s="97" t="s">
        <v>21</v>
      </c>
      <c r="OQS10" s="97" t="s">
        <v>21</v>
      </c>
      <c r="OQT10" s="97" t="s">
        <v>21</v>
      </c>
      <c r="OQU10" s="97" t="s">
        <v>21</v>
      </c>
      <c r="OQV10" s="97" t="s">
        <v>21</v>
      </c>
      <c r="OQW10" s="97" t="s">
        <v>21</v>
      </c>
      <c r="OQX10" s="97" t="s">
        <v>21</v>
      </c>
      <c r="OQY10" s="97" t="s">
        <v>21</v>
      </c>
      <c r="OQZ10" s="97" t="s">
        <v>21</v>
      </c>
      <c r="ORA10" s="97" t="s">
        <v>21</v>
      </c>
      <c r="ORB10" s="97" t="s">
        <v>21</v>
      </c>
      <c r="ORC10" s="97" t="s">
        <v>21</v>
      </c>
      <c r="ORD10" s="97" t="s">
        <v>21</v>
      </c>
      <c r="ORE10" s="97" t="s">
        <v>21</v>
      </c>
      <c r="ORF10" s="97" t="s">
        <v>21</v>
      </c>
      <c r="ORG10" s="97" t="s">
        <v>21</v>
      </c>
      <c r="ORH10" s="97" t="s">
        <v>21</v>
      </c>
      <c r="ORI10" s="97" t="s">
        <v>21</v>
      </c>
      <c r="ORJ10" s="97" t="s">
        <v>21</v>
      </c>
      <c r="ORK10" s="97" t="s">
        <v>21</v>
      </c>
      <c r="ORL10" s="97" t="s">
        <v>21</v>
      </c>
      <c r="ORM10" s="97" t="s">
        <v>21</v>
      </c>
      <c r="ORN10" s="97" t="s">
        <v>21</v>
      </c>
      <c r="ORO10" s="97" t="s">
        <v>21</v>
      </c>
      <c r="ORP10" s="97" t="s">
        <v>21</v>
      </c>
      <c r="ORQ10" s="97" t="s">
        <v>21</v>
      </c>
      <c r="ORR10" s="97" t="s">
        <v>21</v>
      </c>
      <c r="ORS10" s="97" t="s">
        <v>21</v>
      </c>
      <c r="ORT10" s="97" t="s">
        <v>21</v>
      </c>
      <c r="ORU10" s="97" t="s">
        <v>21</v>
      </c>
      <c r="ORV10" s="97" t="s">
        <v>21</v>
      </c>
      <c r="ORW10" s="97" t="s">
        <v>21</v>
      </c>
      <c r="ORX10" s="97" t="s">
        <v>21</v>
      </c>
      <c r="ORY10" s="97" t="s">
        <v>21</v>
      </c>
      <c r="ORZ10" s="97" t="s">
        <v>21</v>
      </c>
      <c r="OSA10" s="97" t="s">
        <v>21</v>
      </c>
      <c r="OSB10" s="97" t="s">
        <v>21</v>
      </c>
      <c r="OSC10" s="97" t="s">
        <v>21</v>
      </c>
      <c r="OSD10" s="97" t="s">
        <v>21</v>
      </c>
      <c r="OSE10" s="97" t="s">
        <v>21</v>
      </c>
      <c r="OSF10" s="97" t="s">
        <v>21</v>
      </c>
      <c r="OSG10" s="97" t="s">
        <v>21</v>
      </c>
      <c r="OSH10" s="97" t="s">
        <v>21</v>
      </c>
      <c r="OSI10" s="97" t="s">
        <v>21</v>
      </c>
      <c r="OSJ10" s="97" t="s">
        <v>21</v>
      </c>
      <c r="OSK10" s="97" t="s">
        <v>21</v>
      </c>
      <c r="OSL10" s="97" t="s">
        <v>21</v>
      </c>
      <c r="OSM10" s="97" t="s">
        <v>21</v>
      </c>
      <c r="OSN10" s="97" t="s">
        <v>21</v>
      </c>
      <c r="OSO10" s="97" t="s">
        <v>21</v>
      </c>
      <c r="OSP10" s="97" t="s">
        <v>21</v>
      </c>
      <c r="OSQ10" s="97" t="s">
        <v>21</v>
      </c>
      <c r="OSR10" s="97" t="s">
        <v>21</v>
      </c>
      <c r="OSS10" s="97" t="s">
        <v>21</v>
      </c>
      <c r="OST10" s="97" t="s">
        <v>21</v>
      </c>
      <c r="OSU10" s="97" t="s">
        <v>21</v>
      </c>
      <c r="OSV10" s="97" t="s">
        <v>21</v>
      </c>
      <c r="OSW10" s="97" t="s">
        <v>21</v>
      </c>
      <c r="OSX10" s="97" t="s">
        <v>21</v>
      </c>
      <c r="OSY10" s="97" t="s">
        <v>21</v>
      </c>
      <c r="OSZ10" s="97" t="s">
        <v>21</v>
      </c>
      <c r="OTA10" s="97" t="s">
        <v>21</v>
      </c>
      <c r="OTB10" s="97" t="s">
        <v>21</v>
      </c>
      <c r="OTC10" s="97" t="s">
        <v>21</v>
      </c>
      <c r="OTD10" s="97" t="s">
        <v>21</v>
      </c>
      <c r="OTE10" s="97" t="s">
        <v>21</v>
      </c>
      <c r="OTF10" s="97" t="s">
        <v>21</v>
      </c>
      <c r="OTG10" s="97" t="s">
        <v>21</v>
      </c>
      <c r="OTH10" s="97" t="s">
        <v>21</v>
      </c>
      <c r="OTI10" s="97" t="s">
        <v>21</v>
      </c>
      <c r="OTJ10" s="97" t="s">
        <v>21</v>
      </c>
      <c r="OTK10" s="97" t="s">
        <v>21</v>
      </c>
      <c r="OTL10" s="97" t="s">
        <v>21</v>
      </c>
      <c r="OTM10" s="97" t="s">
        <v>21</v>
      </c>
      <c r="OTN10" s="97" t="s">
        <v>21</v>
      </c>
      <c r="OTO10" s="97" t="s">
        <v>21</v>
      </c>
      <c r="OTP10" s="97" t="s">
        <v>21</v>
      </c>
      <c r="OTQ10" s="97" t="s">
        <v>21</v>
      </c>
      <c r="OTR10" s="97" t="s">
        <v>21</v>
      </c>
      <c r="OTS10" s="97" t="s">
        <v>21</v>
      </c>
      <c r="OTT10" s="97" t="s">
        <v>21</v>
      </c>
      <c r="OTU10" s="97" t="s">
        <v>21</v>
      </c>
      <c r="OTV10" s="97" t="s">
        <v>21</v>
      </c>
      <c r="OTW10" s="97" t="s">
        <v>21</v>
      </c>
      <c r="OTX10" s="97" t="s">
        <v>21</v>
      </c>
      <c r="OTY10" s="97" t="s">
        <v>21</v>
      </c>
      <c r="OTZ10" s="97" t="s">
        <v>21</v>
      </c>
      <c r="OUA10" s="97" t="s">
        <v>21</v>
      </c>
      <c r="OUB10" s="97" t="s">
        <v>21</v>
      </c>
      <c r="OUC10" s="97" t="s">
        <v>21</v>
      </c>
      <c r="OUD10" s="97" t="s">
        <v>21</v>
      </c>
      <c r="OUE10" s="97" t="s">
        <v>21</v>
      </c>
      <c r="OUF10" s="97" t="s">
        <v>21</v>
      </c>
      <c r="OUG10" s="97" t="s">
        <v>21</v>
      </c>
      <c r="OUH10" s="97" t="s">
        <v>21</v>
      </c>
      <c r="OUI10" s="97" t="s">
        <v>21</v>
      </c>
      <c r="OUJ10" s="97" t="s">
        <v>21</v>
      </c>
      <c r="OUK10" s="97" t="s">
        <v>21</v>
      </c>
      <c r="OUL10" s="97" t="s">
        <v>21</v>
      </c>
      <c r="OUM10" s="97" t="s">
        <v>21</v>
      </c>
      <c r="OUN10" s="97" t="s">
        <v>21</v>
      </c>
      <c r="OUO10" s="97" t="s">
        <v>21</v>
      </c>
      <c r="OUP10" s="97" t="s">
        <v>21</v>
      </c>
      <c r="OUQ10" s="97" t="s">
        <v>21</v>
      </c>
      <c r="OUR10" s="97" t="s">
        <v>21</v>
      </c>
      <c r="OUS10" s="97" t="s">
        <v>21</v>
      </c>
      <c r="OUT10" s="97" t="s">
        <v>21</v>
      </c>
      <c r="OUU10" s="97" t="s">
        <v>21</v>
      </c>
      <c r="OUV10" s="97" t="s">
        <v>21</v>
      </c>
      <c r="OUW10" s="97" t="s">
        <v>21</v>
      </c>
      <c r="OUX10" s="97" t="s">
        <v>21</v>
      </c>
      <c r="OUY10" s="97" t="s">
        <v>21</v>
      </c>
      <c r="OUZ10" s="97" t="s">
        <v>21</v>
      </c>
      <c r="OVA10" s="97" t="s">
        <v>21</v>
      </c>
      <c r="OVB10" s="97" t="s">
        <v>21</v>
      </c>
      <c r="OVC10" s="97" t="s">
        <v>21</v>
      </c>
      <c r="OVD10" s="97" t="s">
        <v>21</v>
      </c>
      <c r="OVE10" s="97" t="s">
        <v>21</v>
      </c>
      <c r="OVF10" s="97" t="s">
        <v>21</v>
      </c>
      <c r="OVG10" s="97" t="s">
        <v>21</v>
      </c>
      <c r="OVH10" s="97" t="s">
        <v>21</v>
      </c>
      <c r="OVI10" s="97" t="s">
        <v>21</v>
      </c>
      <c r="OVJ10" s="97" t="s">
        <v>21</v>
      </c>
      <c r="OVK10" s="97" t="s">
        <v>21</v>
      </c>
      <c r="OVL10" s="97" t="s">
        <v>21</v>
      </c>
      <c r="OVM10" s="97" t="s">
        <v>21</v>
      </c>
      <c r="OVN10" s="97" t="s">
        <v>21</v>
      </c>
      <c r="OVO10" s="97" t="s">
        <v>21</v>
      </c>
      <c r="OVP10" s="97" t="s">
        <v>21</v>
      </c>
      <c r="OVQ10" s="97" t="s">
        <v>21</v>
      </c>
      <c r="OVR10" s="97" t="s">
        <v>21</v>
      </c>
      <c r="OVS10" s="97" t="s">
        <v>21</v>
      </c>
      <c r="OVT10" s="97" t="s">
        <v>21</v>
      </c>
      <c r="OVU10" s="97" t="s">
        <v>21</v>
      </c>
      <c r="OVV10" s="97" t="s">
        <v>21</v>
      </c>
      <c r="OVW10" s="97" t="s">
        <v>21</v>
      </c>
      <c r="OVX10" s="97" t="s">
        <v>21</v>
      </c>
      <c r="OVY10" s="97" t="s">
        <v>21</v>
      </c>
      <c r="OVZ10" s="97" t="s">
        <v>21</v>
      </c>
      <c r="OWA10" s="97" t="s">
        <v>21</v>
      </c>
      <c r="OWB10" s="97" t="s">
        <v>21</v>
      </c>
      <c r="OWC10" s="97" t="s">
        <v>21</v>
      </c>
      <c r="OWD10" s="97" t="s">
        <v>21</v>
      </c>
      <c r="OWE10" s="97" t="s">
        <v>21</v>
      </c>
      <c r="OWF10" s="97" t="s">
        <v>21</v>
      </c>
      <c r="OWG10" s="97" t="s">
        <v>21</v>
      </c>
      <c r="OWH10" s="97" t="s">
        <v>21</v>
      </c>
      <c r="OWI10" s="97" t="s">
        <v>21</v>
      </c>
      <c r="OWJ10" s="97" t="s">
        <v>21</v>
      </c>
      <c r="OWK10" s="97" t="s">
        <v>21</v>
      </c>
      <c r="OWL10" s="97" t="s">
        <v>21</v>
      </c>
      <c r="OWM10" s="97" t="s">
        <v>21</v>
      </c>
      <c r="OWN10" s="97" t="s">
        <v>21</v>
      </c>
      <c r="OWO10" s="97" t="s">
        <v>21</v>
      </c>
      <c r="OWP10" s="97" t="s">
        <v>21</v>
      </c>
      <c r="OWQ10" s="97" t="s">
        <v>21</v>
      </c>
      <c r="OWR10" s="97" t="s">
        <v>21</v>
      </c>
      <c r="OWS10" s="97" t="s">
        <v>21</v>
      </c>
      <c r="OWT10" s="97" t="s">
        <v>21</v>
      </c>
      <c r="OWU10" s="97" t="s">
        <v>21</v>
      </c>
      <c r="OWV10" s="97" t="s">
        <v>21</v>
      </c>
      <c r="OWW10" s="97" t="s">
        <v>21</v>
      </c>
      <c r="OWX10" s="97" t="s">
        <v>21</v>
      </c>
      <c r="OWY10" s="97" t="s">
        <v>21</v>
      </c>
      <c r="OWZ10" s="97" t="s">
        <v>21</v>
      </c>
      <c r="OXA10" s="97" t="s">
        <v>21</v>
      </c>
      <c r="OXB10" s="97" t="s">
        <v>21</v>
      </c>
      <c r="OXC10" s="97" t="s">
        <v>21</v>
      </c>
      <c r="OXD10" s="97" t="s">
        <v>21</v>
      </c>
      <c r="OXE10" s="97" t="s">
        <v>21</v>
      </c>
      <c r="OXF10" s="97" t="s">
        <v>21</v>
      </c>
      <c r="OXG10" s="97" t="s">
        <v>21</v>
      </c>
      <c r="OXH10" s="97" t="s">
        <v>21</v>
      </c>
      <c r="OXI10" s="97" t="s">
        <v>21</v>
      </c>
      <c r="OXJ10" s="97" t="s">
        <v>21</v>
      </c>
      <c r="OXK10" s="97" t="s">
        <v>21</v>
      </c>
      <c r="OXL10" s="97" t="s">
        <v>21</v>
      </c>
      <c r="OXM10" s="97" t="s">
        <v>21</v>
      </c>
      <c r="OXN10" s="97" t="s">
        <v>21</v>
      </c>
      <c r="OXO10" s="97" t="s">
        <v>21</v>
      </c>
      <c r="OXP10" s="97" t="s">
        <v>21</v>
      </c>
      <c r="OXQ10" s="97" t="s">
        <v>21</v>
      </c>
      <c r="OXR10" s="97" t="s">
        <v>21</v>
      </c>
      <c r="OXS10" s="97" t="s">
        <v>21</v>
      </c>
      <c r="OXT10" s="97" t="s">
        <v>21</v>
      </c>
      <c r="OXU10" s="97" t="s">
        <v>21</v>
      </c>
      <c r="OXV10" s="97" t="s">
        <v>21</v>
      </c>
      <c r="OXW10" s="97" t="s">
        <v>21</v>
      </c>
      <c r="OXX10" s="97" t="s">
        <v>21</v>
      </c>
      <c r="OXY10" s="97" t="s">
        <v>21</v>
      </c>
      <c r="OXZ10" s="97" t="s">
        <v>21</v>
      </c>
      <c r="OYA10" s="97" t="s">
        <v>21</v>
      </c>
      <c r="OYB10" s="97" t="s">
        <v>21</v>
      </c>
      <c r="OYC10" s="97" t="s">
        <v>21</v>
      </c>
      <c r="OYD10" s="97" t="s">
        <v>21</v>
      </c>
      <c r="OYE10" s="97" t="s">
        <v>21</v>
      </c>
      <c r="OYF10" s="97" t="s">
        <v>21</v>
      </c>
      <c r="OYG10" s="97" t="s">
        <v>21</v>
      </c>
      <c r="OYH10" s="97" t="s">
        <v>21</v>
      </c>
      <c r="OYI10" s="97" t="s">
        <v>21</v>
      </c>
      <c r="OYJ10" s="97" t="s">
        <v>21</v>
      </c>
      <c r="OYK10" s="97" t="s">
        <v>21</v>
      </c>
      <c r="OYL10" s="97" t="s">
        <v>21</v>
      </c>
      <c r="OYM10" s="97" t="s">
        <v>21</v>
      </c>
      <c r="OYN10" s="97" t="s">
        <v>21</v>
      </c>
      <c r="OYO10" s="97" t="s">
        <v>21</v>
      </c>
      <c r="OYP10" s="97" t="s">
        <v>21</v>
      </c>
      <c r="OYQ10" s="97" t="s">
        <v>21</v>
      </c>
      <c r="OYR10" s="97" t="s">
        <v>21</v>
      </c>
      <c r="OYS10" s="97" t="s">
        <v>21</v>
      </c>
      <c r="OYT10" s="97" t="s">
        <v>21</v>
      </c>
      <c r="OYU10" s="97" t="s">
        <v>21</v>
      </c>
      <c r="OYV10" s="97" t="s">
        <v>21</v>
      </c>
      <c r="OYW10" s="97" t="s">
        <v>21</v>
      </c>
      <c r="OYX10" s="97" t="s">
        <v>21</v>
      </c>
      <c r="OYY10" s="97" t="s">
        <v>21</v>
      </c>
      <c r="OYZ10" s="97" t="s">
        <v>21</v>
      </c>
      <c r="OZA10" s="97" t="s">
        <v>21</v>
      </c>
      <c r="OZB10" s="97" t="s">
        <v>21</v>
      </c>
      <c r="OZC10" s="97" t="s">
        <v>21</v>
      </c>
      <c r="OZD10" s="97" t="s">
        <v>21</v>
      </c>
      <c r="OZE10" s="97" t="s">
        <v>21</v>
      </c>
      <c r="OZF10" s="97" t="s">
        <v>21</v>
      </c>
      <c r="OZG10" s="97" t="s">
        <v>21</v>
      </c>
      <c r="OZH10" s="97" t="s">
        <v>21</v>
      </c>
      <c r="OZI10" s="97" t="s">
        <v>21</v>
      </c>
      <c r="OZJ10" s="97" t="s">
        <v>21</v>
      </c>
      <c r="OZK10" s="97" t="s">
        <v>21</v>
      </c>
      <c r="OZL10" s="97" t="s">
        <v>21</v>
      </c>
      <c r="OZM10" s="97" t="s">
        <v>21</v>
      </c>
      <c r="OZN10" s="97" t="s">
        <v>21</v>
      </c>
      <c r="OZO10" s="97" t="s">
        <v>21</v>
      </c>
      <c r="OZP10" s="97" t="s">
        <v>21</v>
      </c>
      <c r="OZQ10" s="97" t="s">
        <v>21</v>
      </c>
      <c r="OZR10" s="97" t="s">
        <v>21</v>
      </c>
      <c r="OZS10" s="97" t="s">
        <v>21</v>
      </c>
      <c r="OZT10" s="97" t="s">
        <v>21</v>
      </c>
      <c r="OZU10" s="97" t="s">
        <v>21</v>
      </c>
      <c r="OZV10" s="97" t="s">
        <v>21</v>
      </c>
      <c r="OZW10" s="97" t="s">
        <v>21</v>
      </c>
      <c r="OZX10" s="97" t="s">
        <v>21</v>
      </c>
      <c r="OZY10" s="97" t="s">
        <v>21</v>
      </c>
      <c r="OZZ10" s="97" t="s">
        <v>21</v>
      </c>
      <c r="PAA10" s="97" t="s">
        <v>21</v>
      </c>
      <c r="PAB10" s="97" t="s">
        <v>21</v>
      </c>
      <c r="PAC10" s="97" t="s">
        <v>21</v>
      </c>
      <c r="PAD10" s="97" t="s">
        <v>21</v>
      </c>
      <c r="PAE10" s="97" t="s">
        <v>21</v>
      </c>
      <c r="PAF10" s="97" t="s">
        <v>21</v>
      </c>
      <c r="PAG10" s="97" t="s">
        <v>21</v>
      </c>
      <c r="PAH10" s="97" t="s">
        <v>21</v>
      </c>
      <c r="PAI10" s="97" t="s">
        <v>21</v>
      </c>
      <c r="PAJ10" s="97" t="s">
        <v>21</v>
      </c>
      <c r="PAK10" s="97" t="s">
        <v>21</v>
      </c>
      <c r="PAL10" s="97" t="s">
        <v>21</v>
      </c>
      <c r="PAM10" s="97" t="s">
        <v>21</v>
      </c>
      <c r="PAN10" s="97" t="s">
        <v>21</v>
      </c>
      <c r="PAO10" s="97" t="s">
        <v>21</v>
      </c>
      <c r="PAP10" s="97" t="s">
        <v>21</v>
      </c>
      <c r="PAQ10" s="97" t="s">
        <v>21</v>
      </c>
      <c r="PAR10" s="97" t="s">
        <v>21</v>
      </c>
      <c r="PAS10" s="97" t="s">
        <v>21</v>
      </c>
      <c r="PAT10" s="97" t="s">
        <v>21</v>
      </c>
      <c r="PAU10" s="97" t="s">
        <v>21</v>
      </c>
      <c r="PAV10" s="97" t="s">
        <v>21</v>
      </c>
      <c r="PAW10" s="97" t="s">
        <v>21</v>
      </c>
      <c r="PAX10" s="97" t="s">
        <v>21</v>
      </c>
      <c r="PAY10" s="97" t="s">
        <v>21</v>
      </c>
      <c r="PAZ10" s="97" t="s">
        <v>21</v>
      </c>
      <c r="PBA10" s="97" t="s">
        <v>21</v>
      </c>
      <c r="PBB10" s="97" t="s">
        <v>21</v>
      </c>
      <c r="PBC10" s="97" t="s">
        <v>21</v>
      </c>
      <c r="PBD10" s="97" t="s">
        <v>21</v>
      </c>
      <c r="PBE10" s="97" t="s">
        <v>21</v>
      </c>
      <c r="PBF10" s="97" t="s">
        <v>21</v>
      </c>
      <c r="PBG10" s="97" t="s">
        <v>21</v>
      </c>
      <c r="PBH10" s="97" t="s">
        <v>21</v>
      </c>
      <c r="PBI10" s="97" t="s">
        <v>21</v>
      </c>
      <c r="PBJ10" s="97" t="s">
        <v>21</v>
      </c>
      <c r="PBK10" s="97" t="s">
        <v>21</v>
      </c>
      <c r="PBL10" s="97" t="s">
        <v>21</v>
      </c>
      <c r="PBM10" s="97" t="s">
        <v>21</v>
      </c>
      <c r="PBN10" s="97" t="s">
        <v>21</v>
      </c>
      <c r="PBO10" s="97" t="s">
        <v>21</v>
      </c>
      <c r="PBP10" s="97" t="s">
        <v>21</v>
      </c>
      <c r="PBQ10" s="97" t="s">
        <v>21</v>
      </c>
      <c r="PBR10" s="97" t="s">
        <v>21</v>
      </c>
      <c r="PBS10" s="97" t="s">
        <v>21</v>
      </c>
      <c r="PBT10" s="97" t="s">
        <v>21</v>
      </c>
      <c r="PBU10" s="97" t="s">
        <v>21</v>
      </c>
      <c r="PBV10" s="97" t="s">
        <v>21</v>
      </c>
      <c r="PBW10" s="97" t="s">
        <v>21</v>
      </c>
      <c r="PBX10" s="97" t="s">
        <v>21</v>
      </c>
      <c r="PBY10" s="97" t="s">
        <v>21</v>
      </c>
      <c r="PBZ10" s="97" t="s">
        <v>21</v>
      </c>
      <c r="PCA10" s="97" t="s">
        <v>21</v>
      </c>
      <c r="PCB10" s="97" t="s">
        <v>21</v>
      </c>
      <c r="PCC10" s="97" t="s">
        <v>21</v>
      </c>
      <c r="PCD10" s="97" t="s">
        <v>21</v>
      </c>
      <c r="PCE10" s="97" t="s">
        <v>21</v>
      </c>
      <c r="PCF10" s="97" t="s">
        <v>21</v>
      </c>
      <c r="PCG10" s="97" t="s">
        <v>21</v>
      </c>
      <c r="PCH10" s="97" t="s">
        <v>21</v>
      </c>
      <c r="PCI10" s="97" t="s">
        <v>21</v>
      </c>
      <c r="PCJ10" s="97" t="s">
        <v>21</v>
      </c>
      <c r="PCK10" s="97" t="s">
        <v>21</v>
      </c>
      <c r="PCL10" s="97" t="s">
        <v>21</v>
      </c>
      <c r="PCM10" s="97" t="s">
        <v>21</v>
      </c>
      <c r="PCN10" s="97" t="s">
        <v>21</v>
      </c>
      <c r="PCO10" s="97" t="s">
        <v>21</v>
      </c>
      <c r="PCP10" s="97" t="s">
        <v>21</v>
      </c>
      <c r="PCQ10" s="97" t="s">
        <v>21</v>
      </c>
      <c r="PCR10" s="97" t="s">
        <v>21</v>
      </c>
      <c r="PCS10" s="97" t="s">
        <v>21</v>
      </c>
      <c r="PCT10" s="97" t="s">
        <v>21</v>
      </c>
      <c r="PCU10" s="97" t="s">
        <v>21</v>
      </c>
      <c r="PCV10" s="97" t="s">
        <v>21</v>
      </c>
      <c r="PCW10" s="97" t="s">
        <v>21</v>
      </c>
      <c r="PCX10" s="97" t="s">
        <v>21</v>
      </c>
      <c r="PCY10" s="97" t="s">
        <v>21</v>
      </c>
      <c r="PCZ10" s="97" t="s">
        <v>21</v>
      </c>
      <c r="PDA10" s="97" t="s">
        <v>21</v>
      </c>
      <c r="PDB10" s="97" t="s">
        <v>21</v>
      </c>
      <c r="PDC10" s="97" t="s">
        <v>21</v>
      </c>
      <c r="PDD10" s="97" t="s">
        <v>21</v>
      </c>
      <c r="PDE10" s="97" t="s">
        <v>21</v>
      </c>
      <c r="PDF10" s="97" t="s">
        <v>21</v>
      </c>
      <c r="PDG10" s="97" t="s">
        <v>21</v>
      </c>
      <c r="PDH10" s="97" t="s">
        <v>21</v>
      </c>
      <c r="PDI10" s="97" t="s">
        <v>21</v>
      </c>
      <c r="PDJ10" s="97" t="s">
        <v>21</v>
      </c>
      <c r="PDK10" s="97" t="s">
        <v>21</v>
      </c>
      <c r="PDL10" s="97" t="s">
        <v>21</v>
      </c>
      <c r="PDM10" s="97" t="s">
        <v>21</v>
      </c>
      <c r="PDN10" s="97" t="s">
        <v>21</v>
      </c>
      <c r="PDO10" s="97" t="s">
        <v>21</v>
      </c>
      <c r="PDP10" s="97" t="s">
        <v>21</v>
      </c>
      <c r="PDQ10" s="97" t="s">
        <v>21</v>
      </c>
      <c r="PDR10" s="97" t="s">
        <v>21</v>
      </c>
      <c r="PDS10" s="97" t="s">
        <v>21</v>
      </c>
      <c r="PDT10" s="97" t="s">
        <v>21</v>
      </c>
      <c r="PDU10" s="97" t="s">
        <v>21</v>
      </c>
      <c r="PDV10" s="97" t="s">
        <v>21</v>
      </c>
      <c r="PDW10" s="97" t="s">
        <v>21</v>
      </c>
      <c r="PDX10" s="97" t="s">
        <v>21</v>
      </c>
      <c r="PDY10" s="97" t="s">
        <v>21</v>
      </c>
      <c r="PDZ10" s="97" t="s">
        <v>21</v>
      </c>
      <c r="PEA10" s="97" t="s">
        <v>21</v>
      </c>
      <c r="PEB10" s="97" t="s">
        <v>21</v>
      </c>
      <c r="PEC10" s="97" t="s">
        <v>21</v>
      </c>
      <c r="PED10" s="97" t="s">
        <v>21</v>
      </c>
      <c r="PEE10" s="97" t="s">
        <v>21</v>
      </c>
      <c r="PEF10" s="97" t="s">
        <v>21</v>
      </c>
      <c r="PEG10" s="97" t="s">
        <v>21</v>
      </c>
      <c r="PEH10" s="97" t="s">
        <v>21</v>
      </c>
      <c r="PEI10" s="97" t="s">
        <v>21</v>
      </c>
      <c r="PEJ10" s="97" t="s">
        <v>21</v>
      </c>
      <c r="PEK10" s="97" t="s">
        <v>21</v>
      </c>
      <c r="PEL10" s="97" t="s">
        <v>21</v>
      </c>
      <c r="PEM10" s="97" t="s">
        <v>21</v>
      </c>
      <c r="PEN10" s="97" t="s">
        <v>21</v>
      </c>
      <c r="PEO10" s="97" t="s">
        <v>21</v>
      </c>
      <c r="PEP10" s="97" t="s">
        <v>21</v>
      </c>
      <c r="PEQ10" s="97" t="s">
        <v>21</v>
      </c>
      <c r="PER10" s="97" t="s">
        <v>21</v>
      </c>
      <c r="PES10" s="97" t="s">
        <v>21</v>
      </c>
      <c r="PET10" s="97" t="s">
        <v>21</v>
      </c>
      <c r="PEU10" s="97" t="s">
        <v>21</v>
      </c>
      <c r="PEV10" s="97" t="s">
        <v>21</v>
      </c>
      <c r="PEW10" s="97" t="s">
        <v>21</v>
      </c>
      <c r="PEX10" s="97" t="s">
        <v>21</v>
      </c>
      <c r="PEY10" s="97" t="s">
        <v>21</v>
      </c>
      <c r="PEZ10" s="97" t="s">
        <v>21</v>
      </c>
      <c r="PFA10" s="97" t="s">
        <v>21</v>
      </c>
      <c r="PFB10" s="97" t="s">
        <v>21</v>
      </c>
      <c r="PFC10" s="97" t="s">
        <v>21</v>
      </c>
      <c r="PFD10" s="97" t="s">
        <v>21</v>
      </c>
      <c r="PFE10" s="97" t="s">
        <v>21</v>
      </c>
      <c r="PFF10" s="97" t="s">
        <v>21</v>
      </c>
      <c r="PFG10" s="97" t="s">
        <v>21</v>
      </c>
      <c r="PFH10" s="97" t="s">
        <v>21</v>
      </c>
      <c r="PFI10" s="97" t="s">
        <v>21</v>
      </c>
      <c r="PFJ10" s="97" t="s">
        <v>21</v>
      </c>
      <c r="PFK10" s="97" t="s">
        <v>21</v>
      </c>
      <c r="PFL10" s="97" t="s">
        <v>21</v>
      </c>
      <c r="PFM10" s="97" t="s">
        <v>21</v>
      </c>
      <c r="PFN10" s="97" t="s">
        <v>21</v>
      </c>
      <c r="PFO10" s="97" t="s">
        <v>21</v>
      </c>
      <c r="PFP10" s="97" t="s">
        <v>21</v>
      </c>
      <c r="PFQ10" s="97" t="s">
        <v>21</v>
      </c>
      <c r="PFR10" s="97" t="s">
        <v>21</v>
      </c>
      <c r="PFS10" s="97" t="s">
        <v>21</v>
      </c>
      <c r="PFT10" s="97" t="s">
        <v>21</v>
      </c>
      <c r="PFU10" s="97" t="s">
        <v>21</v>
      </c>
      <c r="PFV10" s="97" t="s">
        <v>21</v>
      </c>
      <c r="PFW10" s="97" t="s">
        <v>21</v>
      </c>
      <c r="PFX10" s="97" t="s">
        <v>21</v>
      </c>
      <c r="PFY10" s="97" t="s">
        <v>21</v>
      </c>
      <c r="PFZ10" s="97" t="s">
        <v>21</v>
      </c>
      <c r="PGA10" s="97" t="s">
        <v>21</v>
      </c>
      <c r="PGB10" s="97" t="s">
        <v>21</v>
      </c>
      <c r="PGC10" s="97" t="s">
        <v>21</v>
      </c>
      <c r="PGD10" s="97" t="s">
        <v>21</v>
      </c>
      <c r="PGE10" s="97" t="s">
        <v>21</v>
      </c>
      <c r="PGF10" s="97" t="s">
        <v>21</v>
      </c>
      <c r="PGG10" s="97" t="s">
        <v>21</v>
      </c>
      <c r="PGH10" s="97" t="s">
        <v>21</v>
      </c>
      <c r="PGI10" s="97" t="s">
        <v>21</v>
      </c>
      <c r="PGJ10" s="97" t="s">
        <v>21</v>
      </c>
      <c r="PGK10" s="97" t="s">
        <v>21</v>
      </c>
      <c r="PGL10" s="97" t="s">
        <v>21</v>
      </c>
      <c r="PGM10" s="97" t="s">
        <v>21</v>
      </c>
      <c r="PGN10" s="97" t="s">
        <v>21</v>
      </c>
      <c r="PGO10" s="97" t="s">
        <v>21</v>
      </c>
      <c r="PGP10" s="97" t="s">
        <v>21</v>
      </c>
      <c r="PGQ10" s="97" t="s">
        <v>21</v>
      </c>
      <c r="PGR10" s="97" t="s">
        <v>21</v>
      </c>
      <c r="PGS10" s="97" t="s">
        <v>21</v>
      </c>
      <c r="PGT10" s="97" t="s">
        <v>21</v>
      </c>
      <c r="PGU10" s="97" t="s">
        <v>21</v>
      </c>
      <c r="PGV10" s="97" t="s">
        <v>21</v>
      </c>
      <c r="PGW10" s="97" t="s">
        <v>21</v>
      </c>
      <c r="PGX10" s="97" t="s">
        <v>21</v>
      </c>
      <c r="PGY10" s="97" t="s">
        <v>21</v>
      </c>
      <c r="PGZ10" s="97" t="s">
        <v>21</v>
      </c>
      <c r="PHA10" s="97" t="s">
        <v>21</v>
      </c>
      <c r="PHB10" s="97" t="s">
        <v>21</v>
      </c>
      <c r="PHC10" s="97" t="s">
        <v>21</v>
      </c>
      <c r="PHD10" s="97" t="s">
        <v>21</v>
      </c>
      <c r="PHE10" s="97" t="s">
        <v>21</v>
      </c>
      <c r="PHF10" s="97" t="s">
        <v>21</v>
      </c>
      <c r="PHG10" s="97" t="s">
        <v>21</v>
      </c>
      <c r="PHH10" s="97" t="s">
        <v>21</v>
      </c>
      <c r="PHI10" s="97" t="s">
        <v>21</v>
      </c>
      <c r="PHJ10" s="97" t="s">
        <v>21</v>
      </c>
      <c r="PHK10" s="97" t="s">
        <v>21</v>
      </c>
      <c r="PHL10" s="97" t="s">
        <v>21</v>
      </c>
      <c r="PHM10" s="97" t="s">
        <v>21</v>
      </c>
      <c r="PHN10" s="97" t="s">
        <v>21</v>
      </c>
      <c r="PHO10" s="97" t="s">
        <v>21</v>
      </c>
      <c r="PHP10" s="97" t="s">
        <v>21</v>
      </c>
      <c r="PHQ10" s="97" t="s">
        <v>21</v>
      </c>
      <c r="PHR10" s="97" t="s">
        <v>21</v>
      </c>
      <c r="PHS10" s="97" t="s">
        <v>21</v>
      </c>
      <c r="PHT10" s="97" t="s">
        <v>21</v>
      </c>
      <c r="PHU10" s="97" t="s">
        <v>21</v>
      </c>
      <c r="PHV10" s="97" t="s">
        <v>21</v>
      </c>
      <c r="PHW10" s="97" t="s">
        <v>21</v>
      </c>
      <c r="PHX10" s="97" t="s">
        <v>21</v>
      </c>
      <c r="PHY10" s="97" t="s">
        <v>21</v>
      </c>
      <c r="PHZ10" s="97" t="s">
        <v>21</v>
      </c>
      <c r="PIA10" s="97" t="s">
        <v>21</v>
      </c>
      <c r="PIB10" s="97" t="s">
        <v>21</v>
      </c>
      <c r="PIC10" s="97" t="s">
        <v>21</v>
      </c>
      <c r="PID10" s="97" t="s">
        <v>21</v>
      </c>
      <c r="PIE10" s="97" t="s">
        <v>21</v>
      </c>
      <c r="PIF10" s="97" t="s">
        <v>21</v>
      </c>
      <c r="PIG10" s="97" t="s">
        <v>21</v>
      </c>
      <c r="PIH10" s="97" t="s">
        <v>21</v>
      </c>
      <c r="PII10" s="97" t="s">
        <v>21</v>
      </c>
      <c r="PIJ10" s="97" t="s">
        <v>21</v>
      </c>
      <c r="PIK10" s="97" t="s">
        <v>21</v>
      </c>
      <c r="PIL10" s="97" t="s">
        <v>21</v>
      </c>
      <c r="PIM10" s="97" t="s">
        <v>21</v>
      </c>
      <c r="PIN10" s="97" t="s">
        <v>21</v>
      </c>
      <c r="PIO10" s="97" t="s">
        <v>21</v>
      </c>
      <c r="PIP10" s="97" t="s">
        <v>21</v>
      </c>
      <c r="PIQ10" s="97" t="s">
        <v>21</v>
      </c>
      <c r="PIR10" s="97" t="s">
        <v>21</v>
      </c>
      <c r="PIS10" s="97" t="s">
        <v>21</v>
      </c>
      <c r="PIT10" s="97" t="s">
        <v>21</v>
      </c>
      <c r="PIU10" s="97" t="s">
        <v>21</v>
      </c>
      <c r="PIV10" s="97" t="s">
        <v>21</v>
      </c>
      <c r="PIW10" s="97" t="s">
        <v>21</v>
      </c>
      <c r="PIX10" s="97" t="s">
        <v>21</v>
      </c>
      <c r="PIY10" s="97" t="s">
        <v>21</v>
      </c>
      <c r="PIZ10" s="97" t="s">
        <v>21</v>
      </c>
      <c r="PJA10" s="97" t="s">
        <v>21</v>
      </c>
      <c r="PJB10" s="97" t="s">
        <v>21</v>
      </c>
      <c r="PJC10" s="97" t="s">
        <v>21</v>
      </c>
      <c r="PJD10" s="97" t="s">
        <v>21</v>
      </c>
      <c r="PJE10" s="97" t="s">
        <v>21</v>
      </c>
      <c r="PJF10" s="97" t="s">
        <v>21</v>
      </c>
      <c r="PJG10" s="97" t="s">
        <v>21</v>
      </c>
      <c r="PJH10" s="97" t="s">
        <v>21</v>
      </c>
      <c r="PJI10" s="97" t="s">
        <v>21</v>
      </c>
      <c r="PJJ10" s="97" t="s">
        <v>21</v>
      </c>
      <c r="PJK10" s="97" t="s">
        <v>21</v>
      </c>
      <c r="PJL10" s="97" t="s">
        <v>21</v>
      </c>
      <c r="PJM10" s="97" t="s">
        <v>21</v>
      </c>
      <c r="PJN10" s="97" t="s">
        <v>21</v>
      </c>
      <c r="PJO10" s="97" t="s">
        <v>21</v>
      </c>
      <c r="PJP10" s="97" t="s">
        <v>21</v>
      </c>
      <c r="PJQ10" s="97" t="s">
        <v>21</v>
      </c>
      <c r="PJR10" s="97" t="s">
        <v>21</v>
      </c>
      <c r="PJS10" s="97" t="s">
        <v>21</v>
      </c>
      <c r="PJT10" s="97" t="s">
        <v>21</v>
      </c>
      <c r="PJU10" s="97" t="s">
        <v>21</v>
      </c>
      <c r="PJV10" s="97" t="s">
        <v>21</v>
      </c>
      <c r="PJW10" s="97" t="s">
        <v>21</v>
      </c>
      <c r="PJX10" s="97" t="s">
        <v>21</v>
      </c>
      <c r="PJY10" s="97" t="s">
        <v>21</v>
      </c>
      <c r="PJZ10" s="97" t="s">
        <v>21</v>
      </c>
      <c r="PKA10" s="97" t="s">
        <v>21</v>
      </c>
      <c r="PKB10" s="97" t="s">
        <v>21</v>
      </c>
      <c r="PKC10" s="97" t="s">
        <v>21</v>
      </c>
      <c r="PKD10" s="97" t="s">
        <v>21</v>
      </c>
      <c r="PKE10" s="97" t="s">
        <v>21</v>
      </c>
      <c r="PKF10" s="97" t="s">
        <v>21</v>
      </c>
      <c r="PKG10" s="97" t="s">
        <v>21</v>
      </c>
      <c r="PKH10" s="97" t="s">
        <v>21</v>
      </c>
      <c r="PKI10" s="97" t="s">
        <v>21</v>
      </c>
      <c r="PKJ10" s="97" t="s">
        <v>21</v>
      </c>
      <c r="PKK10" s="97" t="s">
        <v>21</v>
      </c>
      <c r="PKL10" s="97" t="s">
        <v>21</v>
      </c>
      <c r="PKM10" s="97" t="s">
        <v>21</v>
      </c>
      <c r="PKN10" s="97" t="s">
        <v>21</v>
      </c>
      <c r="PKO10" s="97" t="s">
        <v>21</v>
      </c>
      <c r="PKP10" s="97" t="s">
        <v>21</v>
      </c>
      <c r="PKQ10" s="97" t="s">
        <v>21</v>
      </c>
      <c r="PKR10" s="97" t="s">
        <v>21</v>
      </c>
      <c r="PKS10" s="97" t="s">
        <v>21</v>
      </c>
      <c r="PKT10" s="97" t="s">
        <v>21</v>
      </c>
      <c r="PKU10" s="97" t="s">
        <v>21</v>
      </c>
      <c r="PKV10" s="97" t="s">
        <v>21</v>
      </c>
      <c r="PKW10" s="97" t="s">
        <v>21</v>
      </c>
      <c r="PKX10" s="97" t="s">
        <v>21</v>
      </c>
      <c r="PKY10" s="97" t="s">
        <v>21</v>
      </c>
      <c r="PKZ10" s="97" t="s">
        <v>21</v>
      </c>
      <c r="PLA10" s="97" t="s">
        <v>21</v>
      </c>
      <c r="PLB10" s="97" t="s">
        <v>21</v>
      </c>
      <c r="PLC10" s="97" t="s">
        <v>21</v>
      </c>
      <c r="PLD10" s="97" t="s">
        <v>21</v>
      </c>
      <c r="PLE10" s="97" t="s">
        <v>21</v>
      </c>
      <c r="PLF10" s="97" t="s">
        <v>21</v>
      </c>
      <c r="PLG10" s="97" t="s">
        <v>21</v>
      </c>
      <c r="PLH10" s="97" t="s">
        <v>21</v>
      </c>
      <c r="PLI10" s="97" t="s">
        <v>21</v>
      </c>
      <c r="PLJ10" s="97" t="s">
        <v>21</v>
      </c>
      <c r="PLK10" s="97" t="s">
        <v>21</v>
      </c>
      <c r="PLL10" s="97" t="s">
        <v>21</v>
      </c>
      <c r="PLM10" s="97" t="s">
        <v>21</v>
      </c>
      <c r="PLN10" s="97" t="s">
        <v>21</v>
      </c>
      <c r="PLO10" s="97" t="s">
        <v>21</v>
      </c>
      <c r="PLP10" s="97" t="s">
        <v>21</v>
      </c>
      <c r="PLQ10" s="97" t="s">
        <v>21</v>
      </c>
      <c r="PLR10" s="97" t="s">
        <v>21</v>
      </c>
      <c r="PLS10" s="97" t="s">
        <v>21</v>
      </c>
      <c r="PLT10" s="97" t="s">
        <v>21</v>
      </c>
      <c r="PLU10" s="97" t="s">
        <v>21</v>
      </c>
      <c r="PLV10" s="97" t="s">
        <v>21</v>
      </c>
      <c r="PLW10" s="97" t="s">
        <v>21</v>
      </c>
      <c r="PLX10" s="97" t="s">
        <v>21</v>
      </c>
      <c r="PLY10" s="97" t="s">
        <v>21</v>
      </c>
      <c r="PLZ10" s="97" t="s">
        <v>21</v>
      </c>
      <c r="PMA10" s="97" t="s">
        <v>21</v>
      </c>
      <c r="PMB10" s="97" t="s">
        <v>21</v>
      </c>
      <c r="PMC10" s="97" t="s">
        <v>21</v>
      </c>
      <c r="PMD10" s="97" t="s">
        <v>21</v>
      </c>
      <c r="PME10" s="97" t="s">
        <v>21</v>
      </c>
      <c r="PMF10" s="97" t="s">
        <v>21</v>
      </c>
      <c r="PMG10" s="97" t="s">
        <v>21</v>
      </c>
      <c r="PMH10" s="97" t="s">
        <v>21</v>
      </c>
      <c r="PMI10" s="97" t="s">
        <v>21</v>
      </c>
      <c r="PMJ10" s="97" t="s">
        <v>21</v>
      </c>
      <c r="PMK10" s="97" t="s">
        <v>21</v>
      </c>
      <c r="PML10" s="97" t="s">
        <v>21</v>
      </c>
      <c r="PMM10" s="97" t="s">
        <v>21</v>
      </c>
      <c r="PMN10" s="97" t="s">
        <v>21</v>
      </c>
      <c r="PMO10" s="97" t="s">
        <v>21</v>
      </c>
      <c r="PMP10" s="97" t="s">
        <v>21</v>
      </c>
      <c r="PMQ10" s="97" t="s">
        <v>21</v>
      </c>
      <c r="PMR10" s="97" t="s">
        <v>21</v>
      </c>
      <c r="PMS10" s="97" t="s">
        <v>21</v>
      </c>
      <c r="PMT10" s="97" t="s">
        <v>21</v>
      </c>
      <c r="PMU10" s="97" t="s">
        <v>21</v>
      </c>
      <c r="PMV10" s="97" t="s">
        <v>21</v>
      </c>
      <c r="PMW10" s="97" t="s">
        <v>21</v>
      </c>
      <c r="PMX10" s="97" t="s">
        <v>21</v>
      </c>
      <c r="PMY10" s="97" t="s">
        <v>21</v>
      </c>
      <c r="PMZ10" s="97" t="s">
        <v>21</v>
      </c>
      <c r="PNA10" s="97" t="s">
        <v>21</v>
      </c>
      <c r="PNB10" s="97" t="s">
        <v>21</v>
      </c>
      <c r="PNC10" s="97" t="s">
        <v>21</v>
      </c>
      <c r="PND10" s="97" t="s">
        <v>21</v>
      </c>
      <c r="PNE10" s="97" t="s">
        <v>21</v>
      </c>
      <c r="PNF10" s="97" t="s">
        <v>21</v>
      </c>
      <c r="PNG10" s="97" t="s">
        <v>21</v>
      </c>
      <c r="PNH10" s="97" t="s">
        <v>21</v>
      </c>
      <c r="PNI10" s="97" t="s">
        <v>21</v>
      </c>
      <c r="PNJ10" s="97" t="s">
        <v>21</v>
      </c>
      <c r="PNK10" s="97" t="s">
        <v>21</v>
      </c>
      <c r="PNL10" s="97" t="s">
        <v>21</v>
      </c>
      <c r="PNM10" s="97" t="s">
        <v>21</v>
      </c>
      <c r="PNN10" s="97" t="s">
        <v>21</v>
      </c>
      <c r="PNO10" s="97" t="s">
        <v>21</v>
      </c>
      <c r="PNP10" s="97" t="s">
        <v>21</v>
      </c>
      <c r="PNQ10" s="97" t="s">
        <v>21</v>
      </c>
      <c r="PNR10" s="97" t="s">
        <v>21</v>
      </c>
      <c r="PNS10" s="97" t="s">
        <v>21</v>
      </c>
      <c r="PNT10" s="97" t="s">
        <v>21</v>
      </c>
      <c r="PNU10" s="97" t="s">
        <v>21</v>
      </c>
      <c r="PNV10" s="97" t="s">
        <v>21</v>
      </c>
      <c r="PNW10" s="97" t="s">
        <v>21</v>
      </c>
      <c r="PNX10" s="97" t="s">
        <v>21</v>
      </c>
      <c r="PNY10" s="97" t="s">
        <v>21</v>
      </c>
      <c r="PNZ10" s="97" t="s">
        <v>21</v>
      </c>
      <c r="POA10" s="97" t="s">
        <v>21</v>
      </c>
      <c r="POB10" s="97" t="s">
        <v>21</v>
      </c>
      <c r="POC10" s="97" t="s">
        <v>21</v>
      </c>
      <c r="POD10" s="97" t="s">
        <v>21</v>
      </c>
      <c r="POE10" s="97" t="s">
        <v>21</v>
      </c>
      <c r="POF10" s="97" t="s">
        <v>21</v>
      </c>
      <c r="POG10" s="97" t="s">
        <v>21</v>
      </c>
      <c r="POH10" s="97" t="s">
        <v>21</v>
      </c>
      <c r="POI10" s="97" t="s">
        <v>21</v>
      </c>
      <c r="POJ10" s="97" t="s">
        <v>21</v>
      </c>
      <c r="POK10" s="97" t="s">
        <v>21</v>
      </c>
      <c r="POL10" s="97" t="s">
        <v>21</v>
      </c>
      <c r="POM10" s="97" t="s">
        <v>21</v>
      </c>
      <c r="PON10" s="97" t="s">
        <v>21</v>
      </c>
      <c r="POO10" s="97" t="s">
        <v>21</v>
      </c>
      <c r="POP10" s="97" t="s">
        <v>21</v>
      </c>
      <c r="POQ10" s="97" t="s">
        <v>21</v>
      </c>
      <c r="POR10" s="97" t="s">
        <v>21</v>
      </c>
      <c r="POS10" s="97" t="s">
        <v>21</v>
      </c>
      <c r="POT10" s="97" t="s">
        <v>21</v>
      </c>
      <c r="POU10" s="97" t="s">
        <v>21</v>
      </c>
      <c r="POV10" s="97" t="s">
        <v>21</v>
      </c>
      <c r="POW10" s="97" t="s">
        <v>21</v>
      </c>
      <c r="POX10" s="97" t="s">
        <v>21</v>
      </c>
      <c r="POY10" s="97" t="s">
        <v>21</v>
      </c>
      <c r="POZ10" s="97" t="s">
        <v>21</v>
      </c>
      <c r="PPA10" s="97" t="s">
        <v>21</v>
      </c>
      <c r="PPB10" s="97" t="s">
        <v>21</v>
      </c>
      <c r="PPC10" s="97" t="s">
        <v>21</v>
      </c>
      <c r="PPD10" s="97" t="s">
        <v>21</v>
      </c>
      <c r="PPE10" s="97" t="s">
        <v>21</v>
      </c>
      <c r="PPF10" s="97" t="s">
        <v>21</v>
      </c>
      <c r="PPG10" s="97" t="s">
        <v>21</v>
      </c>
      <c r="PPH10" s="97" t="s">
        <v>21</v>
      </c>
      <c r="PPI10" s="97" t="s">
        <v>21</v>
      </c>
      <c r="PPJ10" s="97" t="s">
        <v>21</v>
      </c>
      <c r="PPK10" s="97" t="s">
        <v>21</v>
      </c>
      <c r="PPL10" s="97" t="s">
        <v>21</v>
      </c>
      <c r="PPM10" s="97" t="s">
        <v>21</v>
      </c>
      <c r="PPN10" s="97" t="s">
        <v>21</v>
      </c>
      <c r="PPO10" s="97" t="s">
        <v>21</v>
      </c>
      <c r="PPP10" s="97" t="s">
        <v>21</v>
      </c>
      <c r="PPQ10" s="97" t="s">
        <v>21</v>
      </c>
      <c r="PPR10" s="97" t="s">
        <v>21</v>
      </c>
      <c r="PPS10" s="97" t="s">
        <v>21</v>
      </c>
      <c r="PPT10" s="97" t="s">
        <v>21</v>
      </c>
      <c r="PPU10" s="97" t="s">
        <v>21</v>
      </c>
      <c r="PPV10" s="97" t="s">
        <v>21</v>
      </c>
      <c r="PPW10" s="97" t="s">
        <v>21</v>
      </c>
      <c r="PPX10" s="97" t="s">
        <v>21</v>
      </c>
      <c r="PPY10" s="97" t="s">
        <v>21</v>
      </c>
      <c r="PPZ10" s="97" t="s">
        <v>21</v>
      </c>
      <c r="PQA10" s="97" t="s">
        <v>21</v>
      </c>
      <c r="PQB10" s="97" t="s">
        <v>21</v>
      </c>
      <c r="PQC10" s="97" t="s">
        <v>21</v>
      </c>
      <c r="PQD10" s="97" t="s">
        <v>21</v>
      </c>
      <c r="PQE10" s="97" t="s">
        <v>21</v>
      </c>
      <c r="PQF10" s="97" t="s">
        <v>21</v>
      </c>
      <c r="PQG10" s="97" t="s">
        <v>21</v>
      </c>
      <c r="PQH10" s="97" t="s">
        <v>21</v>
      </c>
      <c r="PQI10" s="97" t="s">
        <v>21</v>
      </c>
      <c r="PQJ10" s="97" t="s">
        <v>21</v>
      </c>
      <c r="PQK10" s="97" t="s">
        <v>21</v>
      </c>
      <c r="PQL10" s="97" t="s">
        <v>21</v>
      </c>
      <c r="PQM10" s="97" t="s">
        <v>21</v>
      </c>
      <c r="PQN10" s="97" t="s">
        <v>21</v>
      </c>
      <c r="PQO10" s="97" t="s">
        <v>21</v>
      </c>
      <c r="PQP10" s="97" t="s">
        <v>21</v>
      </c>
      <c r="PQQ10" s="97" t="s">
        <v>21</v>
      </c>
      <c r="PQR10" s="97" t="s">
        <v>21</v>
      </c>
      <c r="PQS10" s="97" t="s">
        <v>21</v>
      </c>
      <c r="PQT10" s="97" t="s">
        <v>21</v>
      </c>
      <c r="PQU10" s="97" t="s">
        <v>21</v>
      </c>
      <c r="PQV10" s="97" t="s">
        <v>21</v>
      </c>
      <c r="PQW10" s="97" t="s">
        <v>21</v>
      </c>
      <c r="PQX10" s="97" t="s">
        <v>21</v>
      </c>
      <c r="PQY10" s="97" t="s">
        <v>21</v>
      </c>
      <c r="PQZ10" s="97" t="s">
        <v>21</v>
      </c>
      <c r="PRA10" s="97" t="s">
        <v>21</v>
      </c>
      <c r="PRB10" s="97" t="s">
        <v>21</v>
      </c>
      <c r="PRC10" s="97" t="s">
        <v>21</v>
      </c>
      <c r="PRD10" s="97" t="s">
        <v>21</v>
      </c>
      <c r="PRE10" s="97" t="s">
        <v>21</v>
      </c>
      <c r="PRF10" s="97" t="s">
        <v>21</v>
      </c>
      <c r="PRG10" s="97" t="s">
        <v>21</v>
      </c>
      <c r="PRH10" s="97" t="s">
        <v>21</v>
      </c>
      <c r="PRI10" s="97" t="s">
        <v>21</v>
      </c>
      <c r="PRJ10" s="97" t="s">
        <v>21</v>
      </c>
      <c r="PRK10" s="97" t="s">
        <v>21</v>
      </c>
      <c r="PRL10" s="97" t="s">
        <v>21</v>
      </c>
      <c r="PRM10" s="97" t="s">
        <v>21</v>
      </c>
      <c r="PRN10" s="97" t="s">
        <v>21</v>
      </c>
      <c r="PRO10" s="97" t="s">
        <v>21</v>
      </c>
      <c r="PRP10" s="97" t="s">
        <v>21</v>
      </c>
      <c r="PRQ10" s="97" t="s">
        <v>21</v>
      </c>
      <c r="PRR10" s="97" t="s">
        <v>21</v>
      </c>
      <c r="PRS10" s="97" t="s">
        <v>21</v>
      </c>
      <c r="PRT10" s="97" t="s">
        <v>21</v>
      </c>
      <c r="PRU10" s="97" t="s">
        <v>21</v>
      </c>
      <c r="PRV10" s="97" t="s">
        <v>21</v>
      </c>
      <c r="PRW10" s="97" t="s">
        <v>21</v>
      </c>
      <c r="PRX10" s="97" t="s">
        <v>21</v>
      </c>
      <c r="PRY10" s="97" t="s">
        <v>21</v>
      </c>
      <c r="PRZ10" s="97" t="s">
        <v>21</v>
      </c>
      <c r="PSA10" s="97" t="s">
        <v>21</v>
      </c>
      <c r="PSB10" s="97" t="s">
        <v>21</v>
      </c>
      <c r="PSC10" s="97" t="s">
        <v>21</v>
      </c>
      <c r="PSD10" s="97" t="s">
        <v>21</v>
      </c>
      <c r="PSE10" s="97" t="s">
        <v>21</v>
      </c>
      <c r="PSF10" s="97" t="s">
        <v>21</v>
      </c>
      <c r="PSG10" s="97" t="s">
        <v>21</v>
      </c>
      <c r="PSH10" s="97" t="s">
        <v>21</v>
      </c>
      <c r="PSI10" s="97" t="s">
        <v>21</v>
      </c>
      <c r="PSJ10" s="97" t="s">
        <v>21</v>
      </c>
      <c r="PSK10" s="97" t="s">
        <v>21</v>
      </c>
      <c r="PSL10" s="97" t="s">
        <v>21</v>
      </c>
      <c r="PSM10" s="97" t="s">
        <v>21</v>
      </c>
      <c r="PSN10" s="97" t="s">
        <v>21</v>
      </c>
      <c r="PSO10" s="97" t="s">
        <v>21</v>
      </c>
      <c r="PSP10" s="97" t="s">
        <v>21</v>
      </c>
      <c r="PSQ10" s="97" t="s">
        <v>21</v>
      </c>
      <c r="PSR10" s="97" t="s">
        <v>21</v>
      </c>
      <c r="PSS10" s="97" t="s">
        <v>21</v>
      </c>
      <c r="PST10" s="97" t="s">
        <v>21</v>
      </c>
      <c r="PSU10" s="97" t="s">
        <v>21</v>
      </c>
      <c r="PSV10" s="97" t="s">
        <v>21</v>
      </c>
      <c r="PSW10" s="97" t="s">
        <v>21</v>
      </c>
      <c r="PSX10" s="97" t="s">
        <v>21</v>
      </c>
      <c r="PSY10" s="97" t="s">
        <v>21</v>
      </c>
      <c r="PSZ10" s="97" t="s">
        <v>21</v>
      </c>
      <c r="PTA10" s="97" t="s">
        <v>21</v>
      </c>
      <c r="PTB10" s="97" t="s">
        <v>21</v>
      </c>
      <c r="PTC10" s="97" t="s">
        <v>21</v>
      </c>
      <c r="PTD10" s="97" t="s">
        <v>21</v>
      </c>
      <c r="PTE10" s="97" t="s">
        <v>21</v>
      </c>
      <c r="PTF10" s="97" t="s">
        <v>21</v>
      </c>
      <c r="PTG10" s="97" t="s">
        <v>21</v>
      </c>
      <c r="PTH10" s="97" t="s">
        <v>21</v>
      </c>
      <c r="PTI10" s="97" t="s">
        <v>21</v>
      </c>
      <c r="PTJ10" s="97" t="s">
        <v>21</v>
      </c>
      <c r="PTK10" s="97" t="s">
        <v>21</v>
      </c>
      <c r="PTL10" s="97" t="s">
        <v>21</v>
      </c>
      <c r="PTM10" s="97" t="s">
        <v>21</v>
      </c>
      <c r="PTN10" s="97" t="s">
        <v>21</v>
      </c>
      <c r="PTO10" s="97" t="s">
        <v>21</v>
      </c>
      <c r="PTP10" s="97" t="s">
        <v>21</v>
      </c>
      <c r="PTQ10" s="97" t="s">
        <v>21</v>
      </c>
      <c r="PTR10" s="97" t="s">
        <v>21</v>
      </c>
      <c r="PTS10" s="97" t="s">
        <v>21</v>
      </c>
      <c r="PTT10" s="97" t="s">
        <v>21</v>
      </c>
      <c r="PTU10" s="97" t="s">
        <v>21</v>
      </c>
      <c r="PTV10" s="97" t="s">
        <v>21</v>
      </c>
      <c r="PTW10" s="97" t="s">
        <v>21</v>
      </c>
      <c r="PTX10" s="97" t="s">
        <v>21</v>
      </c>
      <c r="PTY10" s="97" t="s">
        <v>21</v>
      </c>
      <c r="PTZ10" s="97" t="s">
        <v>21</v>
      </c>
      <c r="PUA10" s="97" t="s">
        <v>21</v>
      </c>
      <c r="PUB10" s="97" t="s">
        <v>21</v>
      </c>
      <c r="PUC10" s="97" t="s">
        <v>21</v>
      </c>
      <c r="PUD10" s="97" t="s">
        <v>21</v>
      </c>
      <c r="PUE10" s="97" t="s">
        <v>21</v>
      </c>
      <c r="PUF10" s="97" t="s">
        <v>21</v>
      </c>
      <c r="PUG10" s="97" t="s">
        <v>21</v>
      </c>
      <c r="PUH10" s="97" t="s">
        <v>21</v>
      </c>
      <c r="PUI10" s="97" t="s">
        <v>21</v>
      </c>
      <c r="PUJ10" s="97" t="s">
        <v>21</v>
      </c>
      <c r="PUK10" s="97" t="s">
        <v>21</v>
      </c>
      <c r="PUL10" s="97" t="s">
        <v>21</v>
      </c>
      <c r="PUM10" s="97" t="s">
        <v>21</v>
      </c>
      <c r="PUN10" s="97" t="s">
        <v>21</v>
      </c>
      <c r="PUO10" s="97" t="s">
        <v>21</v>
      </c>
      <c r="PUP10" s="97" t="s">
        <v>21</v>
      </c>
      <c r="PUQ10" s="97" t="s">
        <v>21</v>
      </c>
      <c r="PUR10" s="97" t="s">
        <v>21</v>
      </c>
      <c r="PUS10" s="97" t="s">
        <v>21</v>
      </c>
      <c r="PUT10" s="97" t="s">
        <v>21</v>
      </c>
      <c r="PUU10" s="97" t="s">
        <v>21</v>
      </c>
      <c r="PUV10" s="97" t="s">
        <v>21</v>
      </c>
      <c r="PUW10" s="97" t="s">
        <v>21</v>
      </c>
      <c r="PUX10" s="97" t="s">
        <v>21</v>
      </c>
      <c r="PUY10" s="97" t="s">
        <v>21</v>
      </c>
      <c r="PUZ10" s="97" t="s">
        <v>21</v>
      </c>
      <c r="PVA10" s="97" t="s">
        <v>21</v>
      </c>
      <c r="PVB10" s="97" t="s">
        <v>21</v>
      </c>
      <c r="PVC10" s="97" t="s">
        <v>21</v>
      </c>
      <c r="PVD10" s="97" t="s">
        <v>21</v>
      </c>
      <c r="PVE10" s="97" t="s">
        <v>21</v>
      </c>
      <c r="PVF10" s="97" t="s">
        <v>21</v>
      </c>
      <c r="PVG10" s="97" t="s">
        <v>21</v>
      </c>
      <c r="PVH10" s="97" t="s">
        <v>21</v>
      </c>
      <c r="PVI10" s="97" t="s">
        <v>21</v>
      </c>
      <c r="PVJ10" s="97" t="s">
        <v>21</v>
      </c>
      <c r="PVK10" s="97" t="s">
        <v>21</v>
      </c>
      <c r="PVL10" s="97" t="s">
        <v>21</v>
      </c>
      <c r="PVM10" s="97" t="s">
        <v>21</v>
      </c>
      <c r="PVN10" s="97" t="s">
        <v>21</v>
      </c>
      <c r="PVO10" s="97" t="s">
        <v>21</v>
      </c>
      <c r="PVP10" s="97" t="s">
        <v>21</v>
      </c>
      <c r="PVQ10" s="97" t="s">
        <v>21</v>
      </c>
      <c r="PVR10" s="97" t="s">
        <v>21</v>
      </c>
      <c r="PVS10" s="97" t="s">
        <v>21</v>
      </c>
      <c r="PVT10" s="97" t="s">
        <v>21</v>
      </c>
      <c r="PVU10" s="97" t="s">
        <v>21</v>
      </c>
      <c r="PVV10" s="97" t="s">
        <v>21</v>
      </c>
      <c r="PVW10" s="97" t="s">
        <v>21</v>
      </c>
      <c r="PVX10" s="97" t="s">
        <v>21</v>
      </c>
      <c r="PVY10" s="97" t="s">
        <v>21</v>
      </c>
      <c r="PVZ10" s="97" t="s">
        <v>21</v>
      </c>
      <c r="PWA10" s="97" t="s">
        <v>21</v>
      </c>
      <c r="PWB10" s="97" t="s">
        <v>21</v>
      </c>
      <c r="PWC10" s="97" t="s">
        <v>21</v>
      </c>
      <c r="PWD10" s="97" t="s">
        <v>21</v>
      </c>
      <c r="PWE10" s="97" t="s">
        <v>21</v>
      </c>
      <c r="PWF10" s="97" t="s">
        <v>21</v>
      </c>
      <c r="PWG10" s="97" t="s">
        <v>21</v>
      </c>
      <c r="PWH10" s="97" t="s">
        <v>21</v>
      </c>
      <c r="PWI10" s="97" t="s">
        <v>21</v>
      </c>
      <c r="PWJ10" s="97" t="s">
        <v>21</v>
      </c>
      <c r="PWK10" s="97" t="s">
        <v>21</v>
      </c>
      <c r="PWL10" s="97" t="s">
        <v>21</v>
      </c>
      <c r="PWM10" s="97" t="s">
        <v>21</v>
      </c>
      <c r="PWN10" s="97" t="s">
        <v>21</v>
      </c>
      <c r="PWO10" s="97" t="s">
        <v>21</v>
      </c>
      <c r="PWP10" s="97" t="s">
        <v>21</v>
      </c>
      <c r="PWQ10" s="97" t="s">
        <v>21</v>
      </c>
      <c r="PWR10" s="97" t="s">
        <v>21</v>
      </c>
      <c r="PWS10" s="97" t="s">
        <v>21</v>
      </c>
      <c r="PWT10" s="97" t="s">
        <v>21</v>
      </c>
      <c r="PWU10" s="97" t="s">
        <v>21</v>
      </c>
      <c r="PWV10" s="97" t="s">
        <v>21</v>
      </c>
      <c r="PWW10" s="97" t="s">
        <v>21</v>
      </c>
      <c r="PWX10" s="97" t="s">
        <v>21</v>
      </c>
      <c r="PWY10" s="97" t="s">
        <v>21</v>
      </c>
      <c r="PWZ10" s="97" t="s">
        <v>21</v>
      </c>
      <c r="PXA10" s="97" t="s">
        <v>21</v>
      </c>
      <c r="PXB10" s="97" t="s">
        <v>21</v>
      </c>
      <c r="PXC10" s="97" t="s">
        <v>21</v>
      </c>
      <c r="PXD10" s="97" t="s">
        <v>21</v>
      </c>
      <c r="PXE10" s="97" t="s">
        <v>21</v>
      </c>
      <c r="PXF10" s="97" t="s">
        <v>21</v>
      </c>
      <c r="PXG10" s="97" t="s">
        <v>21</v>
      </c>
      <c r="PXH10" s="97" t="s">
        <v>21</v>
      </c>
      <c r="PXI10" s="97" t="s">
        <v>21</v>
      </c>
      <c r="PXJ10" s="97" t="s">
        <v>21</v>
      </c>
      <c r="PXK10" s="97" t="s">
        <v>21</v>
      </c>
      <c r="PXL10" s="97" t="s">
        <v>21</v>
      </c>
      <c r="PXM10" s="97" t="s">
        <v>21</v>
      </c>
      <c r="PXN10" s="97" t="s">
        <v>21</v>
      </c>
      <c r="PXO10" s="97" t="s">
        <v>21</v>
      </c>
      <c r="PXP10" s="97" t="s">
        <v>21</v>
      </c>
      <c r="PXQ10" s="97" t="s">
        <v>21</v>
      </c>
      <c r="PXR10" s="97" t="s">
        <v>21</v>
      </c>
      <c r="PXS10" s="97" t="s">
        <v>21</v>
      </c>
      <c r="PXT10" s="97" t="s">
        <v>21</v>
      </c>
      <c r="PXU10" s="97" t="s">
        <v>21</v>
      </c>
      <c r="PXV10" s="97" t="s">
        <v>21</v>
      </c>
      <c r="PXW10" s="97" t="s">
        <v>21</v>
      </c>
      <c r="PXX10" s="97" t="s">
        <v>21</v>
      </c>
      <c r="PXY10" s="97" t="s">
        <v>21</v>
      </c>
      <c r="PXZ10" s="97" t="s">
        <v>21</v>
      </c>
      <c r="PYA10" s="97" t="s">
        <v>21</v>
      </c>
      <c r="PYB10" s="97" t="s">
        <v>21</v>
      </c>
      <c r="PYC10" s="97" t="s">
        <v>21</v>
      </c>
      <c r="PYD10" s="97" t="s">
        <v>21</v>
      </c>
      <c r="PYE10" s="97" t="s">
        <v>21</v>
      </c>
      <c r="PYF10" s="97" t="s">
        <v>21</v>
      </c>
      <c r="PYG10" s="97" t="s">
        <v>21</v>
      </c>
      <c r="PYH10" s="97" t="s">
        <v>21</v>
      </c>
      <c r="PYI10" s="97" t="s">
        <v>21</v>
      </c>
      <c r="PYJ10" s="97" t="s">
        <v>21</v>
      </c>
      <c r="PYK10" s="97" t="s">
        <v>21</v>
      </c>
      <c r="PYL10" s="97" t="s">
        <v>21</v>
      </c>
      <c r="PYM10" s="97" t="s">
        <v>21</v>
      </c>
      <c r="PYN10" s="97" t="s">
        <v>21</v>
      </c>
      <c r="PYO10" s="97" t="s">
        <v>21</v>
      </c>
      <c r="PYP10" s="97" t="s">
        <v>21</v>
      </c>
      <c r="PYQ10" s="97" t="s">
        <v>21</v>
      </c>
      <c r="PYR10" s="97" t="s">
        <v>21</v>
      </c>
      <c r="PYS10" s="97" t="s">
        <v>21</v>
      </c>
      <c r="PYT10" s="97" t="s">
        <v>21</v>
      </c>
      <c r="PYU10" s="97" t="s">
        <v>21</v>
      </c>
      <c r="PYV10" s="97" t="s">
        <v>21</v>
      </c>
      <c r="PYW10" s="97" t="s">
        <v>21</v>
      </c>
      <c r="PYX10" s="97" t="s">
        <v>21</v>
      </c>
      <c r="PYY10" s="97" t="s">
        <v>21</v>
      </c>
      <c r="PYZ10" s="97" t="s">
        <v>21</v>
      </c>
      <c r="PZA10" s="97" t="s">
        <v>21</v>
      </c>
      <c r="PZB10" s="97" t="s">
        <v>21</v>
      </c>
      <c r="PZC10" s="97" t="s">
        <v>21</v>
      </c>
      <c r="PZD10" s="97" t="s">
        <v>21</v>
      </c>
      <c r="PZE10" s="97" t="s">
        <v>21</v>
      </c>
      <c r="PZF10" s="97" t="s">
        <v>21</v>
      </c>
      <c r="PZG10" s="97" t="s">
        <v>21</v>
      </c>
      <c r="PZH10" s="97" t="s">
        <v>21</v>
      </c>
      <c r="PZI10" s="97" t="s">
        <v>21</v>
      </c>
      <c r="PZJ10" s="97" t="s">
        <v>21</v>
      </c>
      <c r="PZK10" s="97" t="s">
        <v>21</v>
      </c>
      <c r="PZL10" s="97" t="s">
        <v>21</v>
      </c>
      <c r="PZM10" s="97" t="s">
        <v>21</v>
      </c>
      <c r="PZN10" s="97" t="s">
        <v>21</v>
      </c>
      <c r="PZO10" s="97" t="s">
        <v>21</v>
      </c>
      <c r="PZP10" s="97" t="s">
        <v>21</v>
      </c>
      <c r="PZQ10" s="97" t="s">
        <v>21</v>
      </c>
      <c r="PZR10" s="97" t="s">
        <v>21</v>
      </c>
      <c r="PZS10" s="97" t="s">
        <v>21</v>
      </c>
      <c r="PZT10" s="97" t="s">
        <v>21</v>
      </c>
      <c r="PZU10" s="97" t="s">
        <v>21</v>
      </c>
      <c r="PZV10" s="97" t="s">
        <v>21</v>
      </c>
      <c r="PZW10" s="97" t="s">
        <v>21</v>
      </c>
      <c r="PZX10" s="97" t="s">
        <v>21</v>
      </c>
      <c r="PZY10" s="97" t="s">
        <v>21</v>
      </c>
      <c r="PZZ10" s="97" t="s">
        <v>21</v>
      </c>
      <c r="QAA10" s="97" t="s">
        <v>21</v>
      </c>
      <c r="QAB10" s="97" t="s">
        <v>21</v>
      </c>
      <c r="QAC10" s="97" t="s">
        <v>21</v>
      </c>
      <c r="QAD10" s="97" t="s">
        <v>21</v>
      </c>
      <c r="QAE10" s="97" t="s">
        <v>21</v>
      </c>
      <c r="QAF10" s="97" t="s">
        <v>21</v>
      </c>
      <c r="QAG10" s="97" t="s">
        <v>21</v>
      </c>
      <c r="QAH10" s="97" t="s">
        <v>21</v>
      </c>
      <c r="QAI10" s="97" t="s">
        <v>21</v>
      </c>
      <c r="QAJ10" s="97" t="s">
        <v>21</v>
      </c>
      <c r="QAK10" s="97" t="s">
        <v>21</v>
      </c>
      <c r="QAL10" s="97" t="s">
        <v>21</v>
      </c>
      <c r="QAM10" s="97" t="s">
        <v>21</v>
      </c>
      <c r="QAN10" s="97" t="s">
        <v>21</v>
      </c>
      <c r="QAO10" s="97" t="s">
        <v>21</v>
      </c>
      <c r="QAP10" s="97" t="s">
        <v>21</v>
      </c>
      <c r="QAQ10" s="97" t="s">
        <v>21</v>
      </c>
      <c r="QAR10" s="97" t="s">
        <v>21</v>
      </c>
      <c r="QAS10" s="97" t="s">
        <v>21</v>
      </c>
      <c r="QAT10" s="97" t="s">
        <v>21</v>
      </c>
      <c r="QAU10" s="97" t="s">
        <v>21</v>
      </c>
      <c r="QAV10" s="97" t="s">
        <v>21</v>
      </c>
      <c r="QAW10" s="97" t="s">
        <v>21</v>
      </c>
      <c r="QAX10" s="97" t="s">
        <v>21</v>
      </c>
      <c r="QAY10" s="97" t="s">
        <v>21</v>
      </c>
      <c r="QAZ10" s="97" t="s">
        <v>21</v>
      </c>
      <c r="QBA10" s="97" t="s">
        <v>21</v>
      </c>
      <c r="QBB10" s="97" t="s">
        <v>21</v>
      </c>
      <c r="QBC10" s="97" t="s">
        <v>21</v>
      </c>
      <c r="QBD10" s="97" t="s">
        <v>21</v>
      </c>
      <c r="QBE10" s="97" t="s">
        <v>21</v>
      </c>
      <c r="QBF10" s="97" t="s">
        <v>21</v>
      </c>
      <c r="QBG10" s="97" t="s">
        <v>21</v>
      </c>
      <c r="QBH10" s="97" t="s">
        <v>21</v>
      </c>
      <c r="QBI10" s="97" t="s">
        <v>21</v>
      </c>
      <c r="QBJ10" s="97" t="s">
        <v>21</v>
      </c>
      <c r="QBK10" s="97" t="s">
        <v>21</v>
      </c>
      <c r="QBL10" s="97" t="s">
        <v>21</v>
      </c>
      <c r="QBM10" s="97" t="s">
        <v>21</v>
      </c>
      <c r="QBN10" s="97" t="s">
        <v>21</v>
      </c>
      <c r="QBO10" s="97" t="s">
        <v>21</v>
      </c>
      <c r="QBP10" s="97" t="s">
        <v>21</v>
      </c>
      <c r="QBQ10" s="97" t="s">
        <v>21</v>
      </c>
      <c r="QBR10" s="97" t="s">
        <v>21</v>
      </c>
      <c r="QBS10" s="97" t="s">
        <v>21</v>
      </c>
      <c r="QBT10" s="97" t="s">
        <v>21</v>
      </c>
      <c r="QBU10" s="97" t="s">
        <v>21</v>
      </c>
      <c r="QBV10" s="97" t="s">
        <v>21</v>
      </c>
      <c r="QBW10" s="97" t="s">
        <v>21</v>
      </c>
      <c r="QBX10" s="97" t="s">
        <v>21</v>
      </c>
      <c r="QBY10" s="97" t="s">
        <v>21</v>
      </c>
      <c r="QBZ10" s="97" t="s">
        <v>21</v>
      </c>
      <c r="QCA10" s="97" t="s">
        <v>21</v>
      </c>
      <c r="QCB10" s="97" t="s">
        <v>21</v>
      </c>
      <c r="QCC10" s="97" t="s">
        <v>21</v>
      </c>
      <c r="QCD10" s="97" t="s">
        <v>21</v>
      </c>
      <c r="QCE10" s="97" t="s">
        <v>21</v>
      </c>
      <c r="QCF10" s="97" t="s">
        <v>21</v>
      </c>
      <c r="QCG10" s="97" t="s">
        <v>21</v>
      </c>
      <c r="QCH10" s="97" t="s">
        <v>21</v>
      </c>
      <c r="QCI10" s="97" t="s">
        <v>21</v>
      </c>
      <c r="QCJ10" s="97" t="s">
        <v>21</v>
      </c>
      <c r="QCK10" s="97" t="s">
        <v>21</v>
      </c>
      <c r="QCL10" s="97" t="s">
        <v>21</v>
      </c>
      <c r="QCM10" s="97" t="s">
        <v>21</v>
      </c>
      <c r="QCN10" s="97" t="s">
        <v>21</v>
      </c>
      <c r="QCO10" s="97" t="s">
        <v>21</v>
      </c>
      <c r="QCP10" s="97" t="s">
        <v>21</v>
      </c>
      <c r="QCQ10" s="97" t="s">
        <v>21</v>
      </c>
      <c r="QCR10" s="97" t="s">
        <v>21</v>
      </c>
      <c r="QCS10" s="97" t="s">
        <v>21</v>
      </c>
      <c r="QCT10" s="97" t="s">
        <v>21</v>
      </c>
      <c r="QCU10" s="97" t="s">
        <v>21</v>
      </c>
      <c r="QCV10" s="97" t="s">
        <v>21</v>
      </c>
      <c r="QCW10" s="97" t="s">
        <v>21</v>
      </c>
      <c r="QCX10" s="97" t="s">
        <v>21</v>
      </c>
      <c r="QCY10" s="97" t="s">
        <v>21</v>
      </c>
      <c r="QCZ10" s="97" t="s">
        <v>21</v>
      </c>
      <c r="QDA10" s="97" t="s">
        <v>21</v>
      </c>
      <c r="QDB10" s="97" t="s">
        <v>21</v>
      </c>
      <c r="QDC10" s="97" t="s">
        <v>21</v>
      </c>
      <c r="QDD10" s="97" t="s">
        <v>21</v>
      </c>
      <c r="QDE10" s="97" t="s">
        <v>21</v>
      </c>
      <c r="QDF10" s="97" t="s">
        <v>21</v>
      </c>
      <c r="QDG10" s="97" t="s">
        <v>21</v>
      </c>
      <c r="QDH10" s="97" t="s">
        <v>21</v>
      </c>
      <c r="QDI10" s="97" t="s">
        <v>21</v>
      </c>
      <c r="QDJ10" s="97" t="s">
        <v>21</v>
      </c>
      <c r="QDK10" s="97" t="s">
        <v>21</v>
      </c>
      <c r="QDL10" s="97" t="s">
        <v>21</v>
      </c>
      <c r="QDM10" s="97" t="s">
        <v>21</v>
      </c>
      <c r="QDN10" s="97" t="s">
        <v>21</v>
      </c>
      <c r="QDO10" s="97" t="s">
        <v>21</v>
      </c>
      <c r="QDP10" s="97" t="s">
        <v>21</v>
      </c>
      <c r="QDQ10" s="97" t="s">
        <v>21</v>
      </c>
      <c r="QDR10" s="97" t="s">
        <v>21</v>
      </c>
      <c r="QDS10" s="97" t="s">
        <v>21</v>
      </c>
      <c r="QDT10" s="97" t="s">
        <v>21</v>
      </c>
      <c r="QDU10" s="97" t="s">
        <v>21</v>
      </c>
      <c r="QDV10" s="97" t="s">
        <v>21</v>
      </c>
      <c r="QDW10" s="97" t="s">
        <v>21</v>
      </c>
      <c r="QDX10" s="97" t="s">
        <v>21</v>
      </c>
      <c r="QDY10" s="97" t="s">
        <v>21</v>
      </c>
      <c r="QDZ10" s="97" t="s">
        <v>21</v>
      </c>
      <c r="QEA10" s="97" t="s">
        <v>21</v>
      </c>
      <c r="QEB10" s="97" t="s">
        <v>21</v>
      </c>
      <c r="QEC10" s="97" t="s">
        <v>21</v>
      </c>
      <c r="QED10" s="97" t="s">
        <v>21</v>
      </c>
      <c r="QEE10" s="97" t="s">
        <v>21</v>
      </c>
      <c r="QEF10" s="97" t="s">
        <v>21</v>
      </c>
      <c r="QEG10" s="97" t="s">
        <v>21</v>
      </c>
      <c r="QEH10" s="97" t="s">
        <v>21</v>
      </c>
      <c r="QEI10" s="97" t="s">
        <v>21</v>
      </c>
      <c r="QEJ10" s="97" t="s">
        <v>21</v>
      </c>
      <c r="QEK10" s="97" t="s">
        <v>21</v>
      </c>
      <c r="QEL10" s="97" t="s">
        <v>21</v>
      </c>
      <c r="QEM10" s="97" t="s">
        <v>21</v>
      </c>
      <c r="QEN10" s="97" t="s">
        <v>21</v>
      </c>
      <c r="QEO10" s="97" t="s">
        <v>21</v>
      </c>
      <c r="QEP10" s="97" t="s">
        <v>21</v>
      </c>
      <c r="QEQ10" s="97" t="s">
        <v>21</v>
      </c>
      <c r="QER10" s="97" t="s">
        <v>21</v>
      </c>
      <c r="QES10" s="97" t="s">
        <v>21</v>
      </c>
      <c r="QET10" s="97" t="s">
        <v>21</v>
      </c>
      <c r="QEU10" s="97" t="s">
        <v>21</v>
      </c>
      <c r="QEV10" s="97" t="s">
        <v>21</v>
      </c>
      <c r="QEW10" s="97" t="s">
        <v>21</v>
      </c>
      <c r="QEX10" s="97" t="s">
        <v>21</v>
      </c>
      <c r="QEY10" s="97" t="s">
        <v>21</v>
      </c>
      <c r="QEZ10" s="97" t="s">
        <v>21</v>
      </c>
      <c r="QFA10" s="97" t="s">
        <v>21</v>
      </c>
      <c r="QFB10" s="97" t="s">
        <v>21</v>
      </c>
      <c r="QFC10" s="97" t="s">
        <v>21</v>
      </c>
      <c r="QFD10" s="97" t="s">
        <v>21</v>
      </c>
      <c r="QFE10" s="97" t="s">
        <v>21</v>
      </c>
      <c r="QFF10" s="97" t="s">
        <v>21</v>
      </c>
      <c r="QFG10" s="97" t="s">
        <v>21</v>
      </c>
      <c r="QFH10" s="97" t="s">
        <v>21</v>
      </c>
      <c r="QFI10" s="97" t="s">
        <v>21</v>
      </c>
      <c r="QFJ10" s="97" t="s">
        <v>21</v>
      </c>
      <c r="QFK10" s="97" t="s">
        <v>21</v>
      </c>
      <c r="QFL10" s="97" t="s">
        <v>21</v>
      </c>
      <c r="QFM10" s="97" t="s">
        <v>21</v>
      </c>
      <c r="QFN10" s="97" t="s">
        <v>21</v>
      </c>
      <c r="QFO10" s="97" t="s">
        <v>21</v>
      </c>
      <c r="QFP10" s="97" t="s">
        <v>21</v>
      </c>
      <c r="QFQ10" s="97" t="s">
        <v>21</v>
      </c>
      <c r="QFR10" s="97" t="s">
        <v>21</v>
      </c>
      <c r="QFS10" s="97" t="s">
        <v>21</v>
      </c>
      <c r="QFT10" s="97" t="s">
        <v>21</v>
      </c>
      <c r="QFU10" s="97" t="s">
        <v>21</v>
      </c>
      <c r="QFV10" s="97" t="s">
        <v>21</v>
      </c>
      <c r="QFW10" s="97" t="s">
        <v>21</v>
      </c>
      <c r="QFX10" s="97" t="s">
        <v>21</v>
      </c>
      <c r="QFY10" s="97" t="s">
        <v>21</v>
      </c>
      <c r="QFZ10" s="97" t="s">
        <v>21</v>
      </c>
      <c r="QGA10" s="97" t="s">
        <v>21</v>
      </c>
      <c r="QGB10" s="97" t="s">
        <v>21</v>
      </c>
      <c r="QGC10" s="97" t="s">
        <v>21</v>
      </c>
      <c r="QGD10" s="97" t="s">
        <v>21</v>
      </c>
      <c r="QGE10" s="97" t="s">
        <v>21</v>
      </c>
      <c r="QGF10" s="97" t="s">
        <v>21</v>
      </c>
      <c r="QGG10" s="97" t="s">
        <v>21</v>
      </c>
      <c r="QGH10" s="97" t="s">
        <v>21</v>
      </c>
      <c r="QGI10" s="97" t="s">
        <v>21</v>
      </c>
      <c r="QGJ10" s="97" t="s">
        <v>21</v>
      </c>
      <c r="QGK10" s="97" t="s">
        <v>21</v>
      </c>
      <c r="QGL10" s="97" t="s">
        <v>21</v>
      </c>
      <c r="QGM10" s="97" t="s">
        <v>21</v>
      </c>
      <c r="QGN10" s="97" t="s">
        <v>21</v>
      </c>
      <c r="QGO10" s="97" t="s">
        <v>21</v>
      </c>
      <c r="QGP10" s="97" t="s">
        <v>21</v>
      </c>
      <c r="QGQ10" s="97" t="s">
        <v>21</v>
      </c>
      <c r="QGR10" s="97" t="s">
        <v>21</v>
      </c>
      <c r="QGS10" s="97" t="s">
        <v>21</v>
      </c>
      <c r="QGT10" s="97" t="s">
        <v>21</v>
      </c>
      <c r="QGU10" s="97" t="s">
        <v>21</v>
      </c>
      <c r="QGV10" s="97" t="s">
        <v>21</v>
      </c>
      <c r="QGW10" s="97" t="s">
        <v>21</v>
      </c>
      <c r="QGX10" s="97" t="s">
        <v>21</v>
      </c>
      <c r="QGY10" s="97" t="s">
        <v>21</v>
      </c>
      <c r="QGZ10" s="97" t="s">
        <v>21</v>
      </c>
      <c r="QHA10" s="97" t="s">
        <v>21</v>
      </c>
      <c r="QHB10" s="97" t="s">
        <v>21</v>
      </c>
      <c r="QHC10" s="97" t="s">
        <v>21</v>
      </c>
      <c r="QHD10" s="97" t="s">
        <v>21</v>
      </c>
      <c r="QHE10" s="97" t="s">
        <v>21</v>
      </c>
      <c r="QHF10" s="97" t="s">
        <v>21</v>
      </c>
      <c r="QHG10" s="97" t="s">
        <v>21</v>
      </c>
      <c r="QHH10" s="97" t="s">
        <v>21</v>
      </c>
      <c r="QHI10" s="97" t="s">
        <v>21</v>
      </c>
      <c r="QHJ10" s="97" t="s">
        <v>21</v>
      </c>
      <c r="QHK10" s="97" t="s">
        <v>21</v>
      </c>
      <c r="QHL10" s="97" t="s">
        <v>21</v>
      </c>
      <c r="QHM10" s="97" t="s">
        <v>21</v>
      </c>
      <c r="QHN10" s="97" t="s">
        <v>21</v>
      </c>
      <c r="QHO10" s="97" t="s">
        <v>21</v>
      </c>
      <c r="QHP10" s="97" t="s">
        <v>21</v>
      </c>
      <c r="QHQ10" s="97" t="s">
        <v>21</v>
      </c>
      <c r="QHR10" s="97" t="s">
        <v>21</v>
      </c>
      <c r="QHS10" s="97" t="s">
        <v>21</v>
      </c>
      <c r="QHT10" s="97" t="s">
        <v>21</v>
      </c>
      <c r="QHU10" s="97" t="s">
        <v>21</v>
      </c>
      <c r="QHV10" s="97" t="s">
        <v>21</v>
      </c>
      <c r="QHW10" s="97" t="s">
        <v>21</v>
      </c>
      <c r="QHX10" s="97" t="s">
        <v>21</v>
      </c>
      <c r="QHY10" s="97" t="s">
        <v>21</v>
      </c>
      <c r="QHZ10" s="97" t="s">
        <v>21</v>
      </c>
      <c r="QIA10" s="97" t="s">
        <v>21</v>
      </c>
      <c r="QIB10" s="97" t="s">
        <v>21</v>
      </c>
      <c r="QIC10" s="97" t="s">
        <v>21</v>
      </c>
      <c r="QID10" s="97" t="s">
        <v>21</v>
      </c>
      <c r="QIE10" s="97" t="s">
        <v>21</v>
      </c>
      <c r="QIF10" s="97" t="s">
        <v>21</v>
      </c>
      <c r="QIG10" s="97" t="s">
        <v>21</v>
      </c>
      <c r="QIH10" s="97" t="s">
        <v>21</v>
      </c>
      <c r="QII10" s="97" t="s">
        <v>21</v>
      </c>
      <c r="QIJ10" s="97" t="s">
        <v>21</v>
      </c>
      <c r="QIK10" s="97" t="s">
        <v>21</v>
      </c>
      <c r="QIL10" s="97" t="s">
        <v>21</v>
      </c>
      <c r="QIM10" s="97" t="s">
        <v>21</v>
      </c>
      <c r="QIN10" s="97" t="s">
        <v>21</v>
      </c>
      <c r="QIO10" s="97" t="s">
        <v>21</v>
      </c>
      <c r="QIP10" s="97" t="s">
        <v>21</v>
      </c>
      <c r="QIQ10" s="97" t="s">
        <v>21</v>
      </c>
      <c r="QIR10" s="97" t="s">
        <v>21</v>
      </c>
      <c r="QIS10" s="97" t="s">
        <v>21</v>
      </c>
      <c r="QIT10" s="97" t="s">
        <v>21</v>
      </c>
      <c r="QIU10" s="97" t="s">
        <v>21</v>
      </c>
      <c r="QIV10" s="97" t="s">
        <v>21</v>
      </c>
      <c r="QIW10" s="97" t="s">
        <v>21</v>
      </c>
      <c r="QIX10" s="97" t="s">
        <v>21</v>
      </c>
      <c r="QIY10" s="97" t="s">
        <v>21</v>
      </c>
      <c r="QIZ10" s="97" t="s">
        <v>21</v>
      </c>
      <c r="QJA10" s="97" t="s">
        <v>21</v>
      </c>
      <c r="QJB10" s="97" t="s">
        <v>21</v>
      </c>
      <c r="QJC10" s="97" t="s">
        <v>21</v>
      </c>
      <c r="QJD10" s="97" t="s">
        <v>21</v>
      </c>
      <c r="QJE10" s="97" t="s">
        <v>21</v>
      </c>
      <c r="QJF10" s="97" t="s">
        <v>21</v>
      </c>
      <c r="QJG10" s="97" t="s">
        <v>21</v>
      </c>
      <c r="QJH10" s="97" t="s">
        <v>21</v>
      </c>
      <c r="QJI10" s="97" t="s">
        <v>21</v>
      </c>
      <c r="QJJ10" s="97" t="s">
        <v>21</v>
      </c>
      <c r="QJK10" s="97" t="s">
        <v>21</v>
      </c>
      <c r="QJL10" s="97" t="s">
        <v>21</v>
      </c>
      <c r="QJM10" s="97" t="s">
        <v>21</v>
      </c>
      <c r="QJN10" s="97" t="s">
        <v>21</v>
      </c>
      <c r="QJO10" s="97" t="s">
        <v>21</v>
      </c>
      <c r="QJP10" s="97" t="s">
        <v>21</v>
      </c>
      <c r="QJQ10" s="97" t="s">
        <v>21</v>
      </c>
      <c r="QJR10" s="97" t="s">
        <v>21</v>
      </c>
      <c r="QJS10" s="97" t="s">
        <v>21</v>
      </c>
      <c r="QJT10" s="97" t="s">
        <v>21</v>
      </c>
      <c r="QJU10" s="97" t="s">
        <v>21</v>
      </c>
      <c r="QJV10" s="97" t="s">
        <v>21</v>
      </c>
      <c r="QJW10" s="97" t="s">
        <v>21</v>
      </c>
      <c r="QJX10" s="97" t="s">
        <v>21</v>
      </c>
      <c r="QJY10" s="97" t="s">
        <v>21</v>
      </c>
      <c r="QJZ10" s="97" t="s">
        <v>21</v>
      </c>
      <c r="QKA10" s="97" t="s">
        <v>21</v>
      </c>
      <c r="QKB10" s="97" t="s">
        <v>21</v>
      </c>
      <c r="QKC10" s="97" t="s">
        <v>21</v>
      </c>
      <c r="QKD10" s="97" t="s">
        <v>21</v>
      </c>
      <c r="QKE10" s="97" t="s">
        <v>21</v>
      </c>
      <c r="QKF10" s="97" t="s">
        <v>21</v>
      </c>
      <c r="QKG10" s="97" t="s">
        <v>21</v>
      </c>
      <c r="QKH10" s="97" t="s">
        <v>21</v>
      </c>
      <c r="QKI10" s="97" t="s">
        <v>21</v>
      </c>
      <c r="QKJ10" s="97" t="s">
        <v>21</v>
      </c>
      <c r="QKK10" s="97" t="s">
        <v>21</v>
      </c>
      <c r="QKL10" s="97" t="s">
        <v>21</v>
      </c>
      <c r="QKM10" s="97" t="s">
        <v>21</v>
      </c>
      <c r="QKN10" s="97" t="s">
        <v>21</v>
      </c>
      <c r="QKO10" s="97" t="s">
        <v>21</v>
      </c>
      <c r="QKP10" s="97" t="s">
        <v>21</v>
      </c>
      <c r="QKQ10" s="97" t="s">
        <v>21</v>
      </c>
      <c r="QKR10" s="97" t="s">
        <v>21</v>
      </c>
      <c r="QKS10" s="97" t="s">
        <v>21</v>
      </c>
      <c r="QKT10" s="97" t="s">
        <v>21</v>
      </c>
      <c r="QKU10" s="97" t="s">
        <v>21</v>
      </c>
      <c r="QKV10" s="97" t="s">
        <v>21</v>
      </c>
      <c r="QKW10" s="97" t="s">
        <v>21</v>
      </c>
      <c r="QKX10" s="97" t="s">
        <v>21</v>
      </c>
      <c r="QKY10" s="97" t="s">
        <v>21</v>
      </c>
      <c r="QKZ10" s="97" t="s">
        <v>21</v>
      </c>
      <c r="QLA10" s="97" t="s">
        <v>21</v>
      </c>
      <c r="QLB10" s="97" t="s">
        <v>21</v>
      </c>
      <c r="QLC10" s="97" t="s">
        <v>21</v>
      </c>
      <c r="QLD10" s="97" t="s">
        <v>21</v>
      </c>
      <c r="QLE10" s="97" t="s">
        <v>21</v>
      </c>
      <c r="QLF10" s="97" t="s">
        <v>21</v>
      </c>
      <c r="QLG10" s="97" t="s">
        <v>21</v>
      </c>
      <c r="QLH10" s="97" t="s">
        <v>21</v>
      </c>
      <c r="QLI10" s="97" t="s">
        <v>21</v>
      </c>
      <c r="QLJ10" s="97" t="s">
        <v>21</v>
      </c>
      <c r="QLK10" s="97" t="s">
        <v>21</v>
      </c>
      <c r="QLL10" s="97" t="s">
        <v>21</v>
      </c>
      <c r="QLM10" s="97" t="s">
        <v>21</v>
      </c>
      <c r="QLN10" s="97" t="s">
        <v>21</v>
      </c>
      <c r="QLO10" s="97" t="s">
        <v>21</v>
      </c>
      <c r="QLP10" s="97" t="s">
        <v>21</v>
      </c>
      <c r="QLQ10" s="97" t="s">
        <v>21</v>
      </c>
      <c r="QLR10" s="97" t="s">
        <v>21</v>
      </c>
      <c r="QLS10" s="97" t="s">
        <v>21</v>
      </c>
      <c r="QLT10" s="97" t="s">
        <v>21</v>
      </c>
      <c r="QLU10" s="97" t="s">
        <v>21</v>
      </c>
      <c r="QLV10" s="97" t="s">
        <v>21</v>
      </c>
      <c r="QLW10" s="97" t="s">
        <v>21</v>
      </c>
      <c r="QLX10" s="97" t="s">
        <v>21</v>
      </c>
      <c r="QLY10" s="97" t="s">
        <v>21</v>
      </c>
      <c r="QLZ10" s="97" t="s">
        <v>21</v>
      </c>
      <c r="QMA10" s="97" t="s">
        <v>21</v>
      </c>
      <c r="QMB10" s="97" t="s">
        <v>21</v>
      </c>
      <c r="QMC10" s="97" t="s">
        <v>21</v>
      </c>
      <c r="QMD10" s="97" t="s">
        <v>21</v>
      </c>
      <c r="QME10" s="97" t="s">
        <v>21</v>
      </c>
      <c r="QMF10" s="97" t="s">
        <v>21</v>
      </c>
      <c r="QMG10" s="97" t="s">
        <v>21</v>
      </c>
      <c r="QMH10" s="97" t="s">
        <v>21</v>
      </c>
      <c r="QMI10" s="97" t="s">
        <v>21</v>
      </c>
      <c r="QMJ10" s="97" t="s">
        <v>21</v>
      </c>
      <c r="QMK10" s="97" t="s">
        <v>21</v>
      </c>
      <c r="QML10" s="97" t="s">
        <v>21</v>
      </c>
      <c r="QMM10" s="97" t="s">
        <v>21</v>
      </c>
      <c r="QMN10" s="97" t="s">
        <v>21</v>
      </c>
      <c r="QMO10" s="97" t="s">
        <v>21</v>
      </c>
      <c r="QMP10" s="97" t="s">
        <v>21</v>
      </c>
      <c r="QMQ10" s="97" t="s">
        <v>21</v>
      </c>
      <c r="QMR10" s="97" t="s">
        <v>21</v>
      </c>
      <c r="QMS10" s="97" t="s">
        <v>21</v>
      </c>
      <c r="QMT10" s="97" t="s">
        <v>21</v>
      </c>
      <c r="QMU10" s="97" t="s">
        <v>21</v>
      </c>
      <c r="QMV10" s="97" t="s">
        <v>21</v>
      </c>
      <c r="QMW10" s="97" t="s">
        <v>21</v>
      </c>
      <c r="QMX10" s="97" t="s">
        <v>21</v>
      </c>
      <c r="QMY10" s="97" t="s">
        <v>21</v>
      </c>
      <c r="QMZ10" s="97" t="s">
        <v>21</v>
      </c>
      <c r="QNA10" s="97" t="s">
        <v>21</v>
      </c>
      <c r="QNB10" s="97" t="s">
        <v>21</v>
      </c>
      <c r="QNC10" s="97" t="s">
        <v>21</v>
      </c>
      <c r="QND10" s="97" t="s">
        <v>21</v>
      </c>
      <c r="QNE10" s="97" t="s">
        <v>21</v>
      </c>
      <c r="QNF10" s="97" t="s">
        <v>21</v>
      </c>
      <c r="QNG10" s="97" t="s">
        <v>21</v>
      </c>
      <c r="QNH10" s="97" t="s">
        <v>21</v>
      </c>
      <c r="QNI10" s="97" t="s">
        <v>21</v>
      </c>
      <c r="QNJ10" s="97" t="s">
        <v>21</v>
      </c>
      <c r="QNK10" s="97" t="s">
        <v>21</v>
      </c>
      <c r="QNL10" s="97" t="s">
        <v>21</v>
      </c>
      <c r="QNM10" s="97" t="s">
        <v>21</v>
      </c>
      <c r="QNN10" s="97" t="s">
        <v>21</v>
      </c>
      <c r="QNO10" s="97" t="s">
        <v>21</v>
      </c>
      <c r="QNP10" s="97" t="s">
        <v>21</v>
      </c>
      <c r="QNQ10" s="97" t="s">
        <v>21</v>
      </c>
      <c r="QNR10" s="97" t="s">
        <v>21</v>
      </c>
      <c r="QNS10" s="97" t="s">
        <v>21</v>
      </c>
      <c r="QNT10" s="97" t="s">
        <v>21</v>
      </c>
      <c r="QNU10" s="97" t="s">
        <v>21</v>
      </c>
      <c r="QNV10" s="97" t="s">
        <v>21</v>
      </c>
      <c r="QNW10" s="97" t="s">
        <v>21</v>
      </c>
      <c r="QNX10" s="97" t="s">
        <v>21</v>
      </c>
      <c r="QNY10" s="97" t="s">
        <v>21</v>
      </c>
      <c r="QNZ10" s="97" t="s">
        <v>21</v>
      </c>
      <c r="QOA10" s="97" t="s">
        <v>21</v>
      </c>
      <c r="QOB10" s="97" t="s">
        <v>21</v>
      </c>
      <c r="QOC10" s="97" t="s">
        <v>21</v>
      </c>
      <c r="QOD10" s="97" t="s">
        <v>21</v>
      </c>
      <c r="QOE10" s="97" t="s">
        <v>21</v>
      </c>
      <c r="QOF10" s="97" t="s">
        <v>21</v>
      </c>
      <c r="QOG10" s="97" t="s">
        <v>21</v>
      </c>
      <c r="QOH10" s="97" t="s">
        <v>21</v>
      </c>
      <c r="QOI10" s="97" t="s">
        <v>21</v>
      </c>
      <c r="QOJ10" s="97" t="s">
        <v>21</v>
      </c>
      <c r="QOK10" s="97" t="s">
        <v>21</v>
      </c>
      <c r="QOL10" s="97" t="s">
        <v>21</v>
      </c>
      <c r="QOM10" s="97" t="s">
        <v>21</v>
      </c>
      <c r="QON10" s="97" t="s">
        <v>21</v>
      </c>
      <c r="QOO10" s="97" t="s">
        <v>21</v>
      </c>
      <c r="QOP10" s="97" t="s">
        <v>21</v>
      </c>
      <c r="QOQ10" s="97" t="s">
        <v>21</v>
      </c>
      <c r="QOR10" s="97" t="s">
        <v>21</v>
      </c>
      <c r="QOS10" s="97" t="s">
        <v>21</v>
      </c>
      <c r="QOT10" s="97" t="s">
        <v>21</v>
      </c>
      <c r="QOU10" s="97" t="s">
        <v>21</v>
      </c>
      <c r="QOV10" s="97" t="s">
        <v>21</v>
      </c>
      <c r="QOW10" s="97" t="s">
        <v>21</v>
      </c>
      <c r="QOX10" s="97" t="s">
        <v>21</v>
      </c>
      <c r="QOY10" s="97" t="s">
        <v>21</v>
      </c>
      <c r="QOZ10" s="97" t="s">
        <v>21</v>
      </c>
      <c r="QPA10" s="97" t="s">
        <v>21</v>
      </c>
      <c r="QPB10" s="97" t="s">
        <v>21</v>
      </c>
      <c r="QPC10" s="97" t="s">
        <v>21</v>
      </c>
      <c r="QPD10" s="97" t="s">
        <v>21</v>
      </c>
      <c r="QPE10" s="97" t="s">
        <v>21</v>
      </c>
      <c r="QPF10" s="97" t="s">
        <v>21</v>
      </c>
      <c r="QPG10" s="97" t="s">
        <v>21</v>
      </c>
      <c r="QPH10" s="97" t="s">
        <v>21</v>
      </c>
      <c r="QPI10" s="97" t="s">
        <v>21</v>
      </c>
      <c r="QPJ10" s="97" t="s">
        <v>21</v>
      </c>
      <c r="QPK10" s="97" t="s">
        <v>21</v>
      </c>
      <c r="QPL10" s="97" t="s">
        <v>21</v>
      </c>
      <c r="QPM10" s="97" t="s">
        <v>21</v>
      </c>
      <c r="QPN10" s="97" t="s">
        <v>21</v>
      </c>
      <c r="QPO10" s="97" t="s">
        <v>21</v>
      </c>
      <c r="QPP10" s="97" t="s">
        <v>21</v>
      </c>
      <c r="QPQ10" s="97" t="s">
        <v>21</v>
      </c>
      <c r="QPR10" s="97" t="s">
        <v>21</v>
      </c>
      <c r="QPS10" s="97" t="s">
        <v>21</v>
      </c>
      <c r="QPT10" s="97" t="s">
        <v>21</v>
      </c>
      <c r="QPU10" s="97" t="s">
        <v>21</v>
      </c>
      <c r="QPV10" s="97" t="s">
        <v>21</v>
      </c>
      <c r="QPW10" s="97" t="s">
        <v>21</v>
      </c>
      <c r="QPX10" s="97" t="s">
        <v>21</v>
      </c>
      <c r="QPY10" s="97" t="s">
        <v>21</v>
      </c>
      <c r="QPZ10" s="97" t="s">
        <v>21</v>
      </c>
      <c r="QQA10" s="97" t="s">
        <v>21</v>
      </c>
      <c r="QQB10" s="97" t="s">
        <v>21</v>
      </c>
      <c r="QQC10" s="97" t="s">
        <v>21</v>
      </c>
      <c r="QQD10" s="97" t="s">
        <v>21</v>
      </c>
      <c r="QQE10" s="97" t="s">
        <v>21</v>
      </c>
      <c r="QQF10" s="97" t="s">
        <v>21</v>
      </c>
      <c r="QQG10" s="97" t="s">
        <v>21</v>
      </c>
      <c r="QQH10" s="97" t="s">
        <v>21</v>
      </c>
      <c r="QQI10" s="97" t="s">
        <v>21</v>
      </c>
      <c r="QQJ10" s="97" t="s">
        <v>21</v>
      </c>
      <c r="QQK10" s="97" t="s">
        <v>21</v>
      </c>
      <c r="QQL10" s="97" t="s">
        <v>21</v>
      </c>
      <c r="QQM10" s="97" t="s">
        <v>21</v>
      </c>
      <c r="QQN10" s="97" t="s">
        <v>21</v>
      </c>
      <c r="QQO10" s="97" t="s">
        <v>21</v>
      </c>
      <c r="QQP10" s="97" t="s">
        <v>21</v>
      </c>
      <c r="QQQ10" s="97" t="s">
        <v>21</v>
      </c>
      <c r="QQR10" s="97" t="s">
        <v>21</v>
      </c>
      <c r="QQS10" s="97" t="s">
        <v>21</v>
      </c>
      <c r="QQT10" s="97" t="s">
        <v>21</v>
      </c>
      <c r="QQU10" s="97" t="s">
        <v>21</v>
      </c>
      <c r="QQV10" s="97" t="s">
        <v>21</v>
      </c>
      <c r="QQW10" s="97" t="s">
        <v>21</v>
      </c>
      <c r="QQX10" s="97" t="s">
        <v>21</v>
      </c>
      <c r="QQY10" s="97" t="s">
        <v>21</v>
      </c>
      <c r="QQZ10" s="97" t="s">
        <v>21</v>
      </c>
      <c r="QRA10" s="97" t="s">
        <v>21</v>
      </c>
      <c r="QRB10" s="97" t="s">
        <v>21</v>
      </c>
      <c r="QRC10" s="97" t="s">
        <v>21</v>
      </c>
      <c r="QRD10" s="97" t="s">
        <v>21</v>
      </c>
      <c r="QRE10" s="97" t="s">
        <v>21</v>
      </c>
      <c r="QRF10" s="97" t="s">
        <v>21</v>
      </c>
      <c r="QRG10" s="97" t="s">
        <v>21</v>
      </c>
      <c r="QRH10" s="97" t="s">
        <v>21</v>
      </c>
      <c r="QRI10" s="97" t="s">
        <v>21</v>
      </c>
      <c r="QRJ10" s="97" t="s">
        <v>21</v>
      </c>
      <c r="QRK10" s="97" t="s">
        <v>21</v>
      </c>
      <c r="QRL10" s="97" t="s">
        <v>21</v>
      </c>
      <c r="QRM10" s="97" t="s">
        <v>21</v>
      </c>
      <c r="QRN10" s="97" t="s">
        <v>21</v>
      </c>
      <c r="QRO10" s="97" t="s">
        <v>21</v>
      </c>
      <c r="QRP10" s="97" t="s">
        <v>21</v>
      </c>
      <c r="QRQ10" s="97" t="s">
        <v>21</v>
      </c>
      <c r="QRR10" s="97" t="s">
        <v>21</v>
      </c>
      <c r="QRS10" s="97" t="s">
        <v>21</v>
      </c>
      <c r="QRT10" s="97" t="s">
        <v>21</v>
      </c>
      <c r="QRU10" s="97" t="s">
        <v>21</v>
      </c>
      <c r="QRV10" s="97" t="s">
        <v>21</v>
      </c>
      <c r="QRW10" s="97" t="s">
        <v>21</v>
      </c>
      <c r="QRX10" s="97" t="s">
        <v>21</v>
      </c>
      <c r="QRY10" s="97" t="s">
        <v>21</v>
      </c>
      <c r="QRZ10" s="97" t="s">
        <v>21</v>
      </c>
      <c r="QSA10" s="97" t="s">
        <v>21</v>
      </c>
      <c r="QSB10" s="97" t="s">
        <v>21</v>
      </c>
      <c r="QSC10" s="97" t="s">
        <v>21</v>
      </c>
      <c r="QSD10" s="97" t="s">
        <v>21</v>
      </c>
      <c r="QSE10" s="97" t="s">
        <v>21</v>
      </c>
      <c r="QSF10" s="97" t="s">
        <v>21</v>
      </c>
      <c r="QSG10" s="97" t="s">
        <v>21</v>
      </c>
      <c r="QSH10" s="97" t="s">
        <v>21</v>
      </c>
      <c r="QSI10" s="97" t="s">
        <v>21</v>
      </c>
      <c r="QSJ10" s="97" t="s">
        <v>21</v>
      </c>
      <c r="QSK10" s="97" t="s">
        <v>21</v>
      </c>
      <c r="QSL10" s="97" t="s">
        <v>21</v>
      </c>
      <c r="QSM10" s="97" t="s">
        <v>21</v>
      </c>
      <c r="QSN10" s="97" t="s">
        <v>21</v>
      </c>
      <c r="QSO10" s="97" t="s">
        <v>21</v>
      </c>
      <c r="QSP10" s="97" t="s">
        <v>21</v>
      </c>
      <c r="QSQ10" s="97" t="s">
        <v>21</v>
      </c>
      <c r="QSR10" s="97" t="s">
        <v>21</v>
      </c>
      <c r="QSS10" s="97" t="s">
        <v>21</v>
      </c>
      <c r="QST10" s="97" t="s">
        <v>21</v>
      </c>
      <c r="QSU10" s="97" t="s">
        <v>21</v>
      </c>
      <c r="QSV10" s="97" t="s">
        <v>21</v>
      </c>
      <c r="QSW10" s="97" t="s">
        <v>21</v>
      </c>
      <c r="QSX10" s="97" t="s">
        <v>21</v>
      </c>
      <c r="QSY10" s="97" t="s">
        <v>21</v>
      </c>
      <c r="QSZ10" s="97" t="s">
        <v>21</v>
      </c>
      <c r="QTA10" s="97" t="s">
        <v>21</v>
      </c>
      <c r="QTB10" s="97" t="s">
        <v>21</v>
      </c>
      <c r="QTC10" s="97" t="s">
        <v>21</v>
      </c>
      <c r="QTD10" s="97" t="s">
        <v>21</v>
      </c>
      <c r="QTE10" s="97" t="s">
        <v>21</v>
      </c>
      <c r="QTF10" s="97" t="s">
        <v>21</v>
      </c>
      <c r="QTG10" s="97" t="s">
        <v>21</v>
      </c>
      <c r="QTH10" s="97" t="s">
        <v>21</v>
      </c>
      <c r="QTI10" s="97" t="s">
        <v>21</v>
      </c>
      <c r="QTJ10" s="97" t="s">
        <v>21</v>
      </c>
      <c r="QTK10" s="97" t="s">
        <v>21</v>
      </c>
      <c r="QTL10" s="97" t="s">
        <v>21</v>
      </c>
      <c r="QTM10" s="97" t="s">
        <v>21</v>
      </c>
      <c r="QTN10" s="97" t="s">
        <v>21</v>
      </c>
      <c r="QTO10" s="97" t="s">
        <v>21</v>
      </c>
      <c r="QTP10" s="97" t="s">
        <v>21</v>
      </c>
      <c r="QTQ10" s="97" t="s">
        <v>21</v>
      </c>
      <c r="QTR10" s="97" t="s">
        <v>21</v>
      </c>
      <c r="QTS10" s="97" t="s">
        <v>21</v>
      </c>
      <c r="QTT10" s="97" t="s">
        <v>21</v>
      </c>
      <c r="QTU10" s="97" t="s">
        <v>21</v>
      </c>
      <c r="QTV10" s="97" t="s">
        <v>21</v>
      </c>
      <c r="QTW10" s="97" t="s">
        <v>21</v>
      </c>
      <c r="QTX10" s="97" t="s">
        <v>21</v>
      </c>
      <c r="QTY10" s="97" t="s">
        <v>21</v>
      </c>
      <c r="QTZ10" s="97" t="s">
        <v>21</v>
      </c>
      <c r="QUA10" s="97" t="s">
        <v>21</v>
      </c>
      <c r="QUB10" s="97" t="s">
        <v>21</v>
      </c>
      <c r="QUC10" s="97" t="s">
        <v>21</v>
      </c>
      <c r="QUD10" s="97" t="s">
        <v>21</v>
      </c>
      <c r="QUE10" s="97" t="s">
        <v>21</v>
      </c>
      <c r="QUF10" s="97" t="s">
        <v>21</v>
      </c>
      <c r="QUG10" s="97" t="s">
        <v>21</v>
      </c>
      <c r="QUH10" s="97" t="s">
        <v>21</v>
      </c>
      <c r="QUI10" s="97" t="s">
        <v>21</v>
      </c>
      <c r="QUJ10" s="97" t="s">
        <v>21</v>
      </c>
      <c r="QUK10" s="97" t="s">
        <v>21</v>
      </c>
      <c r="QUL10" s="97" t="s">
        <v>21</v>
      </c>
      <c r="QUM10" s="97" t="s">
        <v>21</v>
      </c>
      <c r="QUN10" s="97" t="s">
        <v>21</v>
      </c>
      <c r="QUO10" s="97" t="s">
        <v>21</v>
      </c>
      <c r="QUP10" s="97" t="s">
        <v>21</v>
      </c>
      <c r="QUQ10" s="97" t="s">
        <v>21</v>
      </c>
      <c r="QUR10" s="97" t="s">
        <v>21</v>
      </c>
      <c r="QUS10" s="97" t="s">
        <v>21</v>
      </c>
      <c r="QUT10" s="97" t="s">
        <v>21</v>
      </c>
      <c r="QUU10" s="97" t="s">
        <v>21</v>
      </c>
      <c r="QUV10" s="97" t="s">
        <v>21</v>
      </c>
      <c r="QUW10" s="97" t="s">
        <v>21</v>
      </c>
      <c r="QUX10" s="97" t="s">
        <v>21</v>
      </c>
      <c r="QUY10" s="97" t="s">
        <v>21</v>
      </c>
      <c r="QUZ10" s="97" t="s">
        <v>21</v>
      </c>
      <c r="QVA10" s="97" t="s">
        <v>21</v>
      </c>
      <c r="QVB10" s="97" t="s">
        <v>21</v>
      </c>
      <c r="QVC10" s="97" t="s">
        <v>21</v>
      </c>
      <c r="QVD10" s="97" t="s">
        <v>21</v>
      </c>
      <c r="QVE10" s="97" t="s">
        <v>21</v>
      </c>
      <c r="QVF10" s="97" t="s">
        <v>21</v>
      </c>
      <c r="QVG10" s="97" t="s">
        <v>21</v>
      </c>
      <c r="QVH10" s="97" t="s">
        <v>21</v>
      </c>
      <c r="QVI10" s="97" t="s">
        <v>21</v>
      </c>
      <c r="QVJ10" s="97" t="s">
        <v>21</v>
      </c>
      <c r="QVK10" s="97" t="s">
        <v>21</v>
      </c>
      <c r="QVL10" s="97" t="s">
        <v>21</v>
      </c>
      <c r="QVM10" s="97" t="s">
        <v>21</v>
      </c>
      <c r="QVN10" s="97" t="s">
        <v>21</v>
      </c>
      <c r="QVO10" s="97" t="s">
        <v>21</v>
      </c>
      <c r="QVP10" s="97" t="s">
        <v>21</v>
      </c>
      <c r="QVQ10" s="97" t="s">
        <v>21</v>
      </c>
      <c r="QVR10" s="97" t="s">
        <v>21</v>
      </c>
      <c r="QVS10" s="97" t="s">
        <v>21</v>
      </c>
      <c r="QVT10" s="97" t="s">
        <v>21</v>
      </c>
      <c r="QVU10" s="97" t="s">
        <v>21</v>
      </c>
      <c r="QVV10" s="97" t="s">
        <v>21</v>
      </c>
      <c r="QVW10" s="97" t="s">
        <v>21</v>
      </c>
      <c r="QVX10" s="97" t="s">
        <v>21</v>
      </c>
      <c r="QVY10" s="97" t="s">
        <v>21</v>
      </c>
      <c r="QVZ10" s="97" t="s">
        <v>21</v>
      </c>
      <c r="QWA10" s="97" t="s">
        <v>21</v>
      </c>
      <c r="QWB10" s="97" t="s">
        <v>21</v>
      </c>
      <c r="QWC10" s="97" t="s">
        <v>21</v>
      </c>
      <c r="QWD10" s="97" t="s">
        <v>21</v>
      </c>
      <c r="QWE10" s="97" t="s">
        <v>21</v>
      </c>
      <c r="QWF10" s="97" t="s">
        <v>21</v>
      </c>
      <c r="QWG10" s="97" t="s">
        <v>21</v>
      </c>
      <c r="QWH10" s="97" t="s">
        <v>21</v>
      </c>
      <c r="QWI10" s="97" t="s">
        <v>21</v>
      </c>
      <c r="QWJ10" s="97" t="s">
        <v>21</v>
      </c>
      <c r="QWK10" s="97" t="s">
        <v>21</v>
      </c>
      <c r="QWL10" s="97" t="s">
        <v>21</v>
      </c>
      <c r="QWM10" s="97" t="s">
        <v>21</v>
      </c>
      <c r="QWN10" s="97" t="s">
        <v>21</v>
      </c>
      <c r="QWO10" s="97" t="s">
        <v>21</v>
      </c>
      <c r="QWP10" s="97" t="s">
        <v>21</v>
      </c>
      <c r="QWQ10" s="97" t="s">
        <v>21</v>
      </c>
      <c r="QWR10" s="97" t="s">
        <v>21</v>
      </c>
      <c r="QWS10" s="97" t="s">
        <v>21</v>
      </c>
      <c r="QWT10" s="97" t="s">
        <v>21</v>
      </c>
      <c r="QWU10" s="97" t="s">
        <v>21</v>
      </c>
      <c r="QWV10" s="97" t="s">
        <v>21</v>
      </c>
      <c r="QWW10" s="97" t="s">
        <v>21</v>
      </c>
      <c r="QWX10" s="97" t="s">
        <v>21</v>
      </c>
      <c r="QWY10" s="97" t="s">
        <v>21</v>
      </c>
      <c r="QWZ10" s="97" t="s">
        <v>21</v>
      </c>
      <c r="QXA10" s="97" t="s">
        <v>21</v>
      </c>
      <c r="QXB10" s="97" t="s">
        <v>21</v>
      </c>
      <c r="QXC10" s="97" t="s">
        <v>21</v>
      </c>
      <c r="QXD10" s="97" t="s">
        <v>21</v>
      </c>
      <c r="QXE10" s="97" t="s">
        <v>21</v>
      </c>
      <c r="QXF10" s="97" t="s">
        <v>21</v>
      </c>
      <c r="QXG10" s="97" t="s">
        <v>21</v>
      </c>
      <c r="QXH10" s="97" t="s">
        <v>21</v>
      </c>
      <c r="QXI10" s="97" t="s">
        <v>21</v>
      </c>
      <c r="QXJ10" s="97" t="s">
        <v>21</v>
      </c>
      <c r="QXK10" s="97" t="s">
        <v>21</v>
      </c>
      <c r="QXL10" s="97" t="s">
        <v>21</v>
      </c>
      <c r="QXM10" s="97" t="s">
        <v>21</v>
      </c>
      <c r="QXN10" s="97" t="s">
        <v>21</v>
      </c>
      <c r="QXO10" s="97" t="s">
        <v>21</v>
      </c>
      <c r="QXP10" s="97" t="s">
        <v>21</v>
      </c>
      <c r="QXQ10" s="97" t="s">
        <v>21</v>
      </c>
      <c r="QXR10" s="97" t="s">
        <v>21</v>
      </c>
      <c r="QXS10" s="97" t="s">
        <v>21</v>
      </c>
      <c r="QXT10" s="97" t="s">
        <v>21</v>
      </c>
      <c r="QXU10" s="97" t="s">
        <v>21</v>
      </c>
      <c r="QXV10" s="97" t="s">
        <v>21</v>
      </c>
      <c r="QXW10" s="97" t="s">
        <v>21</v>
      </c>
      <c r="QXX10" s="97" t="s">
        <v>21</v>
      </c>
      <c r="QXY10" s="97" t="s">
        <v>21</v>
      </c>
      <c r="QXZ10" s="97" t="s">
        <v>21</v>
      </c>
      <c r="QYA10" s="97" t="s">
        <v>21</v>
      </c>
      <c r="QYB10" s="97" t="s">
        <v>21</v>
      </c>
      <c r="QYC10" s="97" t="s">
        <v>21</v>
      </c>
      <c r="QYD10" s="97" t="s">
        <v>21</v>
      </c>
      <c r="QYE10" s="97" t="s">
        <v>21</v>
      </c>
      <c r="QYF10" s="97" t="s">
        <v>21</v>
      </c>
      <c r="QYG10" s="97" t="s">
        <v>21</v>
      </c>
      <c r="QYH10" s="97" t="s">
        <v>21</v>
      </c>
      <c r="QYI10" s="97" t="s">
        <v>21</v>
      </c>
      <c r="QYJ10" s="97" t="s">
        <v>21</v>
      </c>
      <c r="QYK10" s="97" t="s">
        <v>21</v>
      </c>
      <c r="QYL10" s="97" t="s">
        <v>21</v>
      </c>
      <c r="QYM10" s="97" t="s">
        <v>21</v>
      </c>
      <c r="QYN10" s="97" t="s">
        <v>21</v>
      </c>
      <c r="QYO10" s="97" t="s">
        <v>21</v>
      </c>
      <c r="QYP10" s="97" t="s">
        <v>21</v>
      </c>
      <c r="QYQ10" s="97" t="s">
        <v>21</v>
      </c>
      <c r="QYR10" s="97" t="s">
        <v>21</v>
      </c>
      <c r="QYS10" s="97" t="s">
        <v>21</v>
      </c>
      <c r="QYT10" s="97" t="s">
        <v>21</v>
      </c>
      <c r="QYU10" s="97" t="s">
        <v>21</v>
      </c>
      <c r="QYV10" s="97" t="s">
        <v>21</v>
      </c>
      <c r="QYW10" s="97" t="s">
        <v>21</v>
      </c>
      <c r="QYX10" s="97" t="s">
        <v>21</v>
      </c>
      <c r="QYY10" s="97" t="s">
        <v>21</v>
      </c>
      <c r="QYZ10" s="97" t="s">
        <v>21</v>
      </c>
      <c r="QZA10" s="97" t="s">
        <v>21</v>
      </c>
      <c r="QZB10" s="97" t="s">
        <v>21</v>
      </c>
      <c r="QZC10" s="97" t="s">
        <v>21</v>
      </c>
      <c r="QZD10" s="97" t="s">
        <v>21</v>
      </c>
      <c r="QZE10" s="97" t="s">
        <v>21</v>
      </c>
      <c r="QZF10" s="97" t="s">
        <v>21</v>
      </c>
      <c r="QZG10" s="97" t="s">
        <v>21</v>
      </c>
      <c r="QZH10" s="97" t="s">
        <v>21</v>
      </c>
      <c r="QZI10" s="97" t="s">
        <v>21</v>
      </c>
      <c r="QZJ10" s="97" t="s">
        <v>21</v>
      </c>
      <c r="QZK10" s="97" t="s">
        <v>21</v>
      </c>
      <c r="QZL10" s="97" t="s">
        <v>21</v>
      </c>
      <c r="QZM10" s="97" t="s">
        <v>21</v>
      </c>
      <c r="QZN10" s="97" t="s">
        <v>21</v>
      </c>
      <c r="QZO10" s="97" t="s">
        <v>21</v>
      </c>
      <c r="QZP10" s="97" t="s">
        <v>21</v>
      </c>
      <c r="QZQ10" s="97" t="s">
        <v>21</v>
      </c>
      <c r="QZR10" s="97" t="s">
        <v>21</v>
      </c>
      <c r="QZS10" s="97" t="s">
        <v>21</v>
      </c>
      <c r="QZT10" s="97" t="s">
        <v>21</v>
      </c>
      <c r="QZU10" s="97" t="s">
        <v>21</v>
      </c>
      <c r="QZV10" s="97" t="s">
        <v>21</v>
      </c>
      <c r="QZW10" s="97" t="s">
        <v>21</v>
      </c>
      <c r="QZX10" s="97" t="s">
        <v>21</v>
      </c>
      <c r="QZY10" s="97" t="s">
        <v>21</v>
      </c>
      <c r="QZZ10" s="97" t="s">
        <v>21</v>
      </c>
      <c r="RAA10" s="97" t="s">
        <v>21</v>
      </c>
      <c r="RAB10" s="97" t="s">
        <v>21</v>
      </c>
      <c r="RAC10" s="97" t="s">
        <v>21</v>
      </c>
      <c r="RAD10" s="97" t="s">
        <v>21</v>
      </c>
      <c r="RAE10" s="97" t="s">
        <v>21</v>
      </c>
      <c r="RAF10" s="97" t="s">
        <v>21</v>
      </c>
      <c r="RAG10" s="97" t="s">
        <v>21</v>
      </c>
      <c r="RAH10" s="97" t="s">
        <v>21</v>
      </c>
      <c r="RAI10" s="97" t="s">
        <v>21</v>
      </c>
      <c r="RAJ10" s="97" t="s">
        <v>21</v>
      </c>
      <c r="RAK10" s="97" t="s">
        <v>21</v>
      </c>
      <c r="RAL10" s="97" t="s">
        <v>21</v>
      </c>
      <c r="RAM10" s="97" t="s">
        <v>21</v>
      </c>
      <c r="RAN10" s="97" t="s">
        <v>21</v>
      </c>
      <c r="RAO10" s="97" t="s">
        <v>21</v>
      </c>
      <c r="RAP10" s="97" t="s">
        <v>21</v>
      </c>
      <c r="RAQ10" s="97" t="s">
        <v>21</v>
      </c>
      <c r="RAR10" s="97" t="s">
        <v>21</v>
      </c>
      <c r="RAS10" s="97" t="s">
        <v>21</v>
      </c>
      <c r="RAT10" s="97" t="s">
        <v>21</v>
      </c>
      <c r="RAU10" s="97" t="s">
        <v>21</v>
      </c>
      <c r="RAV10" s="97" t="s">
        <v>21</v>
      </c>
      <c r="RAW10" s="97" t="s">
        <v>21</v>
      </c>
      <c r="RAX10" s="97" t="s">
        <v>21</v>
      </c>
      <c r="RAY10" s="97" t="s">
        <v>21</v>
      </c>
      <c r="RAZ10" s="97" t="s">
        <v>21</v>
      </c>
      <c r="RBA10" s="97" t="s">
        <v>21</v>
      </c>
      <c r="RBB10" s="97" t="s">
        <v>21</v>
      </c>
      <c r="RBC10" s="97" t="s">
        <v>21</v>
      </c>
      <c r="RBD10" s="97" t="s">
        <v>21</v>
      </c>
      <c r="RBE10" s="97" t="s">
        <v>21</v>
      </c>
      <c r="RBF10" s="97" t="s">
        <v>21</v>
      </c>
      <c r="RBG10" s="97" t="s">
        <v>21</v>
      </c>
      <c r="RBH10" s="97" t="s">
        <v>21</v>
      </c>
      <c r="RBI10" s="97" t="s">
        <v>21</v>
      </c>
      <c r="RBJ10" s="97" t="s">
        <v>21</v>
      </c>
      <c r="RBK10" s="97" t="s">
        <v>21</v>
      </c>
      <c r="RBL10" s="97" t="s">
        <v>21</v>
      </c>
      <c r="RBM10" s="97" t="s">
        <v>21</v>
      </c>
      <c r="RBN10" s="97" t="s">
        <v>21</v>
      </c>
      <c r="RBO10" s="97" t="s">
        <v>21</v>
      </c>
      <c r="RBP10" s="97" t="s">
        <v>21</v>
      </c>
      <c r="RBQ10" s="97" t="s">
        <v>21</v>
      </c>
      <c r="RBR10" s="97" t="s">
        <v>21</v>
      </c>
      <c r="RBS10" s="97" t="s">
        <v>21</v>
      </c>
      <c r="RBT10" s="97" t="s">
        <v>21</v>
      </c>
      <c r="RBU10" s="97" t="s">
        <v>21</v>
      </c>
      <c r="RBV10" s="97" t="s">
        <v>21</v>
      </c>
      <c r="RBW10" s="97" t="s">
        <v>21</v>
      </c>
      <c r="RBX10" s="97" t="s">
        <v>21</v>
      </c>
      <c r="RBY10" s="97" t="s">
        <v>21</v>
      </c>
      <c r="RBZ10" s="97" t="s">
        <v>21</v>
      </c>
      <c r="RCA10" s="97" t="s">
        <v>21</v>
      </c>
      <c r="RCB10" s="97" t="s">
        <v>21</v>
      </c>
      <c r="RCC10" s="97" t="s">
        <v>21</v>
      </c>
      <c r="RCD10" s="97" t="s">
        <v>21</v>
      </c>
      <c r="RCE10" s="97" t="s">
        <v>21</v>
      </c>
      <c r="RCF10" s="97" t="s">
        <v>21</v>
      </c>
      <c r="RCG10" s="97" t="s">
        <v>21</v>
      </c>
      <c r="RCH10" s="97" t="s">
        <v>21</v>
      </c>
      <c r="RCI10" s="97" t="s">
        <v>21</v>
      </c>
      <c r="RCJ10" s="97" t="s">
        <v>21</v>
      </c>
      <c r="RCK10" s="97" t="s">
        <v>21</v>
      </c>
      <c r="RCL10" s="97" t="s">
        <v>21</v>
      </c>
      <c r="RCM10" s="97" t="s">
        <v>21</v>
      </c>
      <c r="RCN10" s="97" t="s">
        <v>21</v>
      </c>
      <c r="RCO10" s="97" t="s">
        <v>21</v>
      </c>
      <c r="RCP10" s="97" t="s">
        <v>21</v>
      </c>
      <c r="RCQ10" s="97" t="s">
        <v>21</v>
      </c>
      <c r="RCR10" s="97" t="s">
        <v>21</v>
      </c>
      <c r="RCS10" s="97" t="s">
        <v>21</v>
      </c>
      <c r="RCT10" s="97" t="s">
        <v>21</v>
      </c>
      <c r="RCU10" s="97" t="s">
        <v>21</v>
      </c>
      <c r="RCV10" s="97" t="s">
        <v>21</v>
      </c>
      <c r="RCW10" s="97" t="s">
        <v>21</v>
      </c>
      <c r="RCX10" s="97" t="s">
        <v>21</v>
      </c>
      <c r="RCY10" s="97" t="s">
        <v>21</v>
      </c>
      <c r="RCZ10" s="97" t="s">
        <v>21</v>
      </c>
      <c r="RDA10" s="97" t="s">
        <v>21</v>
      </c>
      <c r="RDB10" s="97" t="s">
        <v>21</v>
      </c>
      <c r="RDC10" s="97" t="s">
        <v>21</v>
      </c>
      <c r="RDD10" s="97" t="s">
        <v>21</v>
      </c>
      <c r="RDE10" s="97" t="s">
        <v>21</v>
      </c>
      <c r="RDF10" s="97" t="s">
        <v>21</v>
      </c>
      <c r="RDG10" s="97" t="s">
        <v>21</v>
      </c>
      <c r="RDH10" s="97" t="s">
        <v>21</v>
      </c>
      <c r="RDI10" s="97" t="s">
        <v>21</v>
      </c>
      <c r="RDJ10" s="97" t="s">
        <v>21</v>
      </c>
      <c r="RDK10" s="97" t="s">
        <v>21</v>
      </c>
      <c r="RDL10" s="97" t="s">
        <v>21</v>
      </c>
      <c r="RDM10" s="97" t="s">
        <v>21</v>
      </c>
      <c r="RDN10" s="97" t="s">
        <v>21</v>
      </c>
      <c r="RDO10" s="97" t="s">
        <v>21</v>
      </c>
      <c r="RDP10" s="97" t="s">
        <v>21</v>
      </c>
      <c r="RDQ10" s="97" t="s">
        <v>21</v>
      </c>
      <c r="RDR10" s="97" t="s">
        <v>21</v>
      </c>
      <c r="RDS10" s="97" t="s">
        <v>21</v>
      </c>
      <c r="RDT10" s="97" t="s">
        <v>21</v>
      </c>
      <c r="RDU10" s="97" t="s">
        <v>21</v>
      </c>
      <c r="RDV10" s="97" t="s">
        <v>21</v>
      </c>
      <c r="RDW10" s="97" t="s">
        <v>21</v>
      </c>
      <c r="RDX10" s="97" t="s">
        <v>21</v>
      </c>
      <c r="RDY10" s="97" t="s">
        <v>21</v>
      </c>
      <c r="RDZ10" s="97" t="s">
        <v>21</v>
      </c>
      <c r="REA10" s="97" t="s">
        <v>21</v>
      </c>
      <c r="REB10" s="97" t="s">
        <v>21</v>
      </c>
      <c r="REC10" s="97" t="s">
        <v>21</v>
      </c>
      <c r="RED10" s="97" t="s">
        <v>21</v>
      </c>
      <c r="REE10" s="97" t="s">
        <v>21</v>
      </c>
      <c r="REF10" s="97" t="s">
        <v>21</v>
      </c>
      <c r="REG10" s="97" t="s">
        <v>21</v>
      </c>
      <c r="REH10" s="97" t="s">
        <v>21</v>
      </c>
      <c r="REI10" s="97" t="s">
        <v>21</v>
      </c>
      <c r="REJ10" s="97" t="s">
        <v>21</v>
      </c>
      <c r="REK10" s="97" t="s">
        <v>21</v>
      </c>
      <c r="REL10" s="97" t="s">
        <v>21</v>
      </c>
      <c r="REM10" s="97" t="s">
        <v>21</v>
      </c>
      <c r="REN10" s="97" t="s">
        <v>21</v>
      </c>
      <c r="REO10" s="97" t="s">
        <v>21</v>
      </c>
      <c r="REP10" s="97" t="s">
        <v>21</v>
      </c>
      <c r="REQ10" s="97" t="s">
        <v>21</v>
      </c>
      <c r="RER10" s="97" t="s">
        <v>21</v>
      </c>
      <c r="RES10" s="97" t="s">
        <v>21</v>
      </c>
      <c r="RET10" s="97" t="s">
        <v>21</v>
      </c>
      <c r="REU10" s="97" t="s">
        <v>21</v>
      </c>
      <c r="REV10" s="97" t="s">
        <v>21</v>
      </c>
      <c r="REW10" s="97" t="s">
        <v>21</v>
      </c>
      <c r="REX10" s="97" t="s">
        <v>21</v>
      </c>
      <c r="REY10" s="97" t="s">
        <v>21</v>
      </c>
      <c r="REZ10" s="97" t="s">
        <v>21</v>
      </c>
      <c r="RFA10" s="97" t="s">
        <v>21</v>
      </c>
      <c r="RFB10" s="97" t="s">
        <v>21</v>
      </c>
      <c r="RFC10" s="97" t="s">
        <v>21</v>
      </c>
      <c r="RFD10" s="97" t="s">
        <v>21</v>
      </c>
      <c r="RFE10" s="97" t="s">
        <v>21</v>
      </c>
      <c r="RFF10" s="97" t="s">
        <v>21</v>
      </c>
      <c r="RFG10" s="97" t="s">
        <v>21</v>
      </c>
      <c r="RFH10" s="97" t="s">
        <v>21</v>
      </c>
      <c r="RFI10" s="97" t="s">
        <v>21</v>
      </c>
      <c r="RFJ10" s="97" t="s">
        <v>21</v>
      </c>
      <c r="RFK10" s="97" t="s">
        <v>21</v>
      </c>
      <c r="RFL10" s="97" t="s">
        <v>21</v>
      </c>
      <c r="RFM10" s="97" t="s">
        <v>21</v>
      </c>
      <c r="RFN10" s="97" t="s">
        <v>21</v>
      </c>
      <c r="RFO10" s="97" t="s">
        <v>21</v>
      </c>
      <c r="RFP10" s="97" t="s">
        <v>21</v>
      </c>
      <c r="RFQ10" s="97" t="s">
        <v>21</v>
      </c>
      <c r="RFR10" s="97" t="s">
        <v>21</v>
      </c>
      <c r="RFS10" s="97" t="s">
        <v>21</v>
      </c>
      <c r="RFT10" s="97" t="s">
        <v>21</v>
      </c>
      <c r="RFU10" s="97" t="s">
        <v>21</v>
      </c>
      <c r="RFV10" s="97" t="s">
        <v>21</v>
      </c>
      <c r="RFW10" s="97" t="s">
        <v>21</v>
      </c>
      <c r="RFX10" s="97" t="s">
        <v>21</v>
      </c>
      <c r="RFY10" s="97" t="s">
        <v>21</v>
      </c>
      <c r="RFZ10" s="97" t="s">
        <v>21</v>
      </c>
      <c r="RGA10" s="97" t="s">
        <v>21</v>
      </c>
      <c r="RGB10" s="97" t="s">
        <v>21</v>
      </c>
      <c r="RGC10" s="97" t="s">
        <v>21</v>
      </c>
      <c r="RGD10" s="97" t="s">
        <v>21</v>
      </c>
      <c r="RGE10" s="97" t="s">
        <v>21</v>
      </c>
      <c r="RGF10" s="97" t="s">
        <v>21</v>
      </c>
      <c r="RGG10" s="97" t="s">
        <v>21</v>
      </c>
      <c r="RGH10" s="97" t="s">
        <v>21</v>
      </c>
      <c r="RGI10" s="97" t="s">
        <v>21</v>
      </c>
      <c r="RGJ10" s="97" t="s">
        <v>21</v>
      </c>
      <c r="RGK10" s="97" t="s">
        <v>21</v>
      </c>
      <c r="RGL10" s="97" t="s">
        <v>21</v>
      </c>
      <c r="RGM10" s="97" t="s">
        <v>21</v>
      </c>
      <c r="RGN10" s="97" t="s">
        <v>21</v>
      </c>
      <c r="RGO10" s="97" t="s">
        <v>21</v>
      </c>
      <c r="RGP10" s="97" t="s">
        <v>21</v>
      </c>
      <c r="RGQ10" s="97" t="s">
        <v>21</v>
      </c>
      <c r="RGR10" s="97" t="s">
        <v>21</v>
      </c>
      <c r="RGS10" s="97" t="s">
        <v>21</v>
      </c>
      <c r="RGT10" s="97" t="s">
        <v>21</v>
      </c>
      <c r="RGU10" s="97" t="s">
        <v>21</v>
      </c>
      <c r="RGV10" s="97" t="s">
        <v>21</v>
      </c>
      <c r="RGW10" s="97" t="s">
        <v>21</v>
      </c>
      <c r="RGX10" s="97" t="s">
        <v>21</v>
      </c>
      <c r="RGY10" s="97" t="s">
        <v>21</v>
      </c>
      <c r="RGZ10" s="97" t="s">
        <v>21</v>
      </c>
      <c r="RHA10" s="97" t="s">
        <v>21</v>
      </c>
      <c r="RHB10" s="97" t="s">
        <v>21</v>
      </c>
      <c r="RHC10" s="97" t="s">
        <v>21</v>
      </c>
      <c r="RHD10" s="97" t="s">
        <v>21</v>
      </c>
      <c r="RHE10" s="97" t="s">
        <v>21</v>
      </c>
      <c r="RHF10" s="97" t="s">
        <v>21</v>
      </c>
      <c r="RHG10" s="97" t="s">
        <v>21</v>
      </c>
      <c r="RHH10" s="97" t="s">
        <v>21</v>
      </c>
      <c r="RHI10" s="97" t="s">
        <v>21</v>
      </c>
      <c r="RHJ10" s="97" t="s">
        <v>21</v>
      </c>
      <c r="RHK10" s="97" t="s">
        <v>21</v>
      </c>
      <c r="RHL10" s="97" t="s">
        <v>21</v>
      </c>
      <c r="RHM10" s="97" t="s">
        <v>21</v>
      </c>
      <c r="RHN10" s="97" t="s">
        <v>21</v>
      </c>
      <c r="RHO10" s="97" t="s">
        <v>21</v>
      </c>
      <c r="RHP10" s="97" t="s">
        <v>21</v>
      </c>
      <c r="RHQ10" s="97" t="s">
        <v>21</v>
      </c>
      <c r="RHR10" s="97" t="s">
        <v>21</v>
      </c>
      <c r="RHS10" s="97" t="s">
        <v>21</v>
      </c>
      <c r="RHT10" s="97" t="s">
        <v>21</v>
      </c>
      <c r="RHU10" s="97" t="s">
        <v>21</v>
      </c>
      <c r="RHV10" s="97" t="s">
        <v>21</v>
      </c>
      <c r="RHW10" s="97" t="s">
        <v>21</v>
      </c>
      <c r="RHX10" s="97" t="s">
        <v>21</v>
      </c>
      <c r="RHY10" s="97" t="s">
        <v>21</v>
      </c>
      <c r="RHZ10" s="97" t="s">
        <v>21</v>
      </c>
      <c r="RIA10" s="97" t="s">
        <v>21</v>
      </c>
      <c r="RIB10" s="97" t="s">
        <v>21</v>
      </c>
      <c r="RIC10" s="97" t="s">
        <v>21</v>
      </c>
      <c r="RID10" s="97" t="s">
        <v>21</v>
      </c>
      <c r="RIE10" s="97" t="s">
        <v>21</v>
      </c>
      <c r="RIF10" s="97" t="s">
        <v>21</v>
      </c>
      <c r="RIG10" s="97" t="s">
        <v>21</v>
      </c>
      <c r="RIH10" s="97" t="s">
        <v>21</v>
      </c>
      <c r="RII10" s="97" t="s">
        <v>21</v>
      </c>
      <c r="RIJ10" s="97" t="s">
        <v>21</v>
      </c>
      <c r="RIK10" s="97" t="s">
        <v>21</v>
      </c>
      <c r="RIL10" s="97" t="s">
        <v>21</v>
      </c>
      <c r="RIM10" s="97" t="s">
        <v>21</v>
      </c>
      <c r="RIN10" s="97" t="s">
        <v>21</v>
      </c>
      <c r="RIO10" s="97" t="s">
        <v>21</v>
      </c>
      <c r="RIP10" s="97" t="s">
        <v>21</v>
      </c>
      <c r="RIQ10" s="97" t="s">
        <v>21</v>
      </c>
      <c r="RIR10" s="97" t="s">
        <v>21</v>
      </c>
      <c r="RIS10" s="97" t="s">
        <v>21</v>
      </c>
      <c r="RIT10" s="97" t="s">
        <v>21</v>
      </c>
      <c r="RIU10" s="97" t="s">
        <v>21</v>
      </c>
      <c r="RIV10" s="97" t="s">
        <v>21</v>
      </c>
      <c r="RIW10" s="97" t="s">
        <v>21</v>
      </c>
      <c r="RIX10" s="97" t="s">
        <v>21</v>
      </c>
      <c r="RIY10" s="97" t="s">
        <v>21</v>
      </c>
      <c r="RIZ10" s="97" t="s">
        <v>21</v>
      </c>
      <c r="RJA10" s="97" t="s">
        <v>21</v>
      </c>
      <c r="RJB10" s="97" t="s">
        <v>21</v>
      </c>
      <c r="RJC10" s="97" t="s">
        <v>21</v>
      </c>
      <c r="RJD10" s="97" t="s">
        <v>21</v>
      </c>
      <c r="RJE10" s="97" t="s">
        <v>21</v>
      </c>
      <c r="RJF10" s="97" t="s">
        <v>21</v>
      </c>
      <c r="RJG10" s="97" t="s">
        <v>21</v>
      </c>
      <c r="RJH10" s="97" t="s">
        <v>21</v>
      </c>
      <c r="RJI10" s="97" t="s">
        <v>21</v>
      </c>
      <c r="RJJ10" s="97" t="s">
        <v>21</v>
      </c>
      <c r="RJK10" s="97" t="s">
        <v>21</v>
      </c>
      <c r="RJL10" s="97" t="s">
        <v>21</v>
      </c>
      <c r="RJM10" s="97" t="s">
        <v>21</v>
      </c>
      <c r="RJN10" s="97" t="s">
        <v>21</v>
      </c>
      <c r="RJO10" s="97" t="s">
        <v>21</v>
      </c>
      <c r="RJP10" s="97" t="s">
        <v>21</v>
      </c>
      <c r="RJQ10" s="97" t="s">
        <v>21</v>
      </c>
      <c r="RJR10" s="97" t="s">
        <v>21</v>
      </c>
      <c r="RJS10" s="97" t="s">
        <v>21</v>
      </c>
      <c r="RJT10" s="97" t="s">
        <v>21</v>
      </c>
      <c r="RJU10" s="97" t="s">
        <v>21</v>
      </c>
      <c r="RJV10" s="97" t="s">
        <v>21</v>
      </c>
      <c r="RJW10" s="97" t="s">
        <v>21</v>
      </c>
      <c r="RJX10" s="97" t="s">
        <v>21</v>
      </c>
      <c r="RJY10" s="97" t="s">
        <v>21</v>
      </c>
      <c r="RJZ10" s="97" t="s">
        <v>21</v>
      </c>
      <c r="RKA10" s="97" t="s">
        <v>21</v>
      </c>
      <c r="RKB10" s="97" t="s">
        <v>21</v>
      </c>
      <c r="RKC10" s="97" t="s">
        <v>21</v>
      </c>
      <c r="RKD10" s="97" t="s">
        <v>21</v>
      </c>
      <c r="RKE10" s="97" t="s">
        <v>21</v>
      </c>
      <c r="RKF10" s="97" t="s">
        <v>21</v>
      </c>
      <c r="RKG10" s="97" t="s">
        <v>21</v>
      </c>
      <c r="RKH10" s="97" t="s">
        <v>21</v>
      </c>
      <c r="RKI10" s="97" t="s">
        <v>21</v>
      </c>
      <c r="RKJ10" s="97" t="s">
        <v>21</v>
      </c>
      <c r="RKK10" s="97" t="s">
        <v>21</v>
      </c>
      <c r="RKL10" s="97" t="s">
        <v>21</v>
      </c>
      <c r="RKM10" s="97" t="s">
        <v>21</v>
      </c>
      <c r="RKN10" s="97" t="s">
        <v>21</v>
      </c>
      <c r="RKO10" s="97" t="s">
        <v>21</v>
      </c>
      <c r="RKP10" s="97" t="s">
        <v>21</v>
      </c>
      <c r="RKQ10" s="97" t="s">
        <v>21</v>
      </c>
      <c r="RKR10" s="97" t="s">
        <v>21</v>
      </c>
      <c r="RKS10" s="97" t="s">
        <v>21</v>
      </c>
      <c r="RKT10" s="97" t="s">
        <v>21</v>
      </c>
      <c r="RKU10" s="97" t="s">
        <v>21</v>
      </c>
      <c r="RKV10" s="97" t="s">
        <v>21</v>
      </c>
      <c r="RKW10" s="97" t="s">
        <v>21</v>
      </c>
      <c r="RKX10" s="97" t="s">
        <v>21</v>
      </c>
      <c r="RKY10" s="97" t="s">
        <v>21</v>
      </c>
      <c r="RKZ10" s="97" t="s">
        <v>21</v>
      </c>
      <c r="RLA10" s="97" t="s">
        <v>21</v>
      </c>
      <c r="RLB10" s="97" t="s">
        <v>21</v>
      </c>
      <c r="RLC10" s="97" t="s">
        <v>21</v>
      </c>
      <c r="RLD10" s="97" t="s">
        <v>21</v>
      </c>
      <c r="RLE10" s="97" t="s">
        <v>21</v>
      </c>
      <c r="RLF10" s="97" t="s">
        <v>21</v>
      </c>
      <c r="RLG10" s="97" t="s">
        <v>21</v>
      </c>
      <c r="RLH10" s="97" t="s">
        <v>21</v>
      </c>
      <c r="RLI10" s="97" t="s">
        <v>21</v>
      </c>
      <c r="RLJ10" s="97" t="s">
        <v>21</v>
      </c>
      <c r="RLK10" s="97" t="s">
        <v>21</v>
      </c>
      <c r="RLL10" s="97" t="s">
        <v>21</v>
      </c>
      <c r="RLM10" s="97" t="s">
        <v>21</v>
      </c>
      <c r="RLN10" s="97" t="s">
        <v>21</v>
      </c>
      <c r="RLO10" s="97" t="s">
        <v>21</v>
      </c>
      <c r="RLP10" s="97" t="s">
        <v>21</v>
      </c>
      <c r="RLQ10" s="97" t="s">
        <v>21</v>
      </c>
      <c r="RLR10" s="97" t="s">
        <v>21</v>
      </c>
      <c r="RLS10" s="97" t="s">
        <v>21</v>
      </c>
      <c r="RLT10" s="97" t="s">
        <v>21</v>
      </c>
      <c r="RLU10" s="97" t="s">
        <v>21</v>
      </c>
      <c r="RLV10" s="97" t="s">
        <v>21</v>
      </c>
      <c r="RLW10" s="97" t="s">
        <v>21</v>
      </c>
      <c r="RLX10" s="97" t="s">
        <v>21</v>
      </c>
      <c r="RLY10" s="97" t="s">
        <v>21</v>
      </c>
      <c r="RLZ10" s="97" t="s">
        <v>21</v>
      </c>
      <c r="RMA10" s="97" t="s">
        <v>21</v>
      </c>
      <c r="RMB10" s="97" t="s">
        <v>21</v>
      </c>
      <c r="RMC10" s="97" t="s">
        <v>21</v>
      </c>
      <c r="RMD10" s="97" t="s">
        <v>21</v>
      </c>
      <c r="RME10" s="97" t="s">
        <v>21</v>
      </c>
      <c r="RMF10" s="97" t="s">
        <v>21</v>
      </c>
      <c r="RMG10" s="97" t="s">
        <v>21</v>
      </c>
      <c r="RMH10" s="97" t="s">
        <v>21</v>
      </c>
      <c r="RMI10" s="97" t="s">
        <v>21</v>
      </c>
      <c r="RMJ10" s="97" t="s">
        <v>21</v>
      </c>
      <c r="RMK10" s="97" t="s">
        <v>21</v>
      </c>
      <c r="RML10" s="97" t="s">
        <v>21</v>
      </c>
      <c r="RMM10" s="97" t="s">
        <v>21</v>
      </c>
      <c r="RMN10" s="97" t="s">
        <v>21</v>
      </c>
      <c r="RMO10" s="97" t="s">
        <v>21</v>
      </c>
      <c r="RMP10" s="97" t="s">
        <v>21</v>
      </c>
      <c r="RMQ10" s="97" t="s">
        <v>21</v>
      </c>
      <c r="RMR10" s="97" t="s">
        <v>21</v>
      </c>
      <c r="RMS10" s="97" t="s">
        <v>21</v>
      </c>
      <c r="RMT10" s="97" t="s">
        <v>21</v>
      </c>
      <c r="RMU10" s="97" t="s">
        <v>21</v>
      </c>
      <c r="RMV10" s="97" t="s">
        <v>21</v>
      </c>
      <c r="RMW10" s="97" t="s">
        <v>21</v>
      </c>
      <c r="RMX10" s="97" t="s">
        <v>21</v>
      </c>
      <c r="RMY10" s="97" t="s">
        <v>21</v>
      </c>
      <c r="RMZ10" s="97" t="s">
        <v>21</v>
      </c>
      <c r="RNA10" s="97" t="s">
        <v>21</v>
      </c>
      <c r="RNB10" s="97" t="s">
        <v>21</v>
      </c>
      <c r="RNC10" s="97" t="s">
        <v>21</v>
      </c>
      <c r="RND10" s="97" t="s">
        <v>21</v>
      </c>
      <c r="RNE10" s="97" t="s">
        <v>21</v>
      </c>
      <c r="RNF10" s="97" t="s">
        <v>21</v>
      </c>
      <c r="RNG10" s="97" t="s">
        <v>21</v>
      </c>
      <c r="RNH10" s="97" t="s">
        <v>21</v>
      </c>
      <c r="RNI10" s="97" t="s">
        <v>21</v>
      </c>
      <c r="RNJ10" s="97" t="s">
        <v>21</v>
      </c>
      <c r="RNK10" s="97" t="s">
        <v>21</v>
      </c>
      <c r="RNL10" s="97" t="s">
        <v>21</v>
      </c>
      <c r="RNM10" s="97" t="s">
        <v>21</v>
      </c>
      <c r="RNN10" s="97" t="s">
        <v>21</v>
      </c>
      <c r="RNO10" s="97" t="s">
        <v>21</v>
      </c>
      <c r="RNP10" s="97" t="s">
        <v>21</v>
      </c>
      <c r="RNQ10" s="97" t="s">
        <v>21</v>
      </c>
      <c r="RNR10" s="97" t="s">
        <v>21</v>
      </c>
      <c r="RNS10" s="97" t="s">
        <v>21</v>
      </c>
      <c r="RNT10" s="97" t="s">
        <v>21</v>
      </c>
      <c r="RNU10" s="97" t="s">
        <v>21</v>
      </c>
      <c r="RNV10" s="97" t="s">
        <v>21</v>
      </c>
      <c r="RNW10" s="97" t="s">
        <v>21</v>
      </c>
      <c r="RNX10" s="97" t="s">
        <v>21</v>
      </c>
      <c r="RNY10" s="97" t="s">
        <v>21</v>
      </c>
      <c r="RNZ10" s="97" t="s">
        <v>21</v>
      </c>
      <c r="ROA10" s="97" t="s">
        <v>21</v>
      </c>
      <c r="ROB10" s="97" t="s">
        <v>21</v>
      </c>
      <c r="ROC10" s="97" t="s">
        <v>21</v>
      </c>
      <c r="ROD10" s="97" t="s">
        <v>21</v>
      </c>
      <c r="ROE10" s="97" t="s">
        <v>21</v>
      </c>
      <c r="ROF10" s="97" t="s">
        <v>21</v>
      </c>
      <c r="ROG10" s="97" t="s">
        <v>21</v>
      </c>
      <c r="ROH10" s="97" t="s">
        <v>21</v>
      </c>
      <c r="ROI10" s="97" t="s">
        <v>21</v>
      </c>
      <c r="ROJ10" s="97" t="s">
        <v>21</v>
      </c>
      <c r="ROK10" s="97" t="s">
        <v>21</v>
      </c>
      <c r="ROL10" s="97" t="s">
        <v>21</v>
      </c>
      <c r="ROM10" s="97" t="s">
        <v>21</v>
      </c>
      <c r="RON10" s="97" t="s">
        <v>21</v>
      </c>
      <c r="ROO10" s="97" t="s">
        <v>21</v>
      </c>
      <c r="ROP10" s="97" t="s">
        <v>21</v>
      </c>
      <c r="ROQ10" s="97" t="s">
        <v>21</v>
      </c>
      <c r="ROR10" s="97" t="s">
        <v>21</v>
      </c>
      <c r="ROS10" s="97" t="s">
        <v>21</v>
      </c>
      <c r="ROT10" s="97" t="s">
        <v>21</v>
      </c>
      <c r="ROU10" s="97" t="s">
        <v>21</v>
      </c>
      <c r="ROV10" s="97" t="s">
        <v>21</v>
      </c>
      <c r="ROW10" s="97" t="s">
        <v>21</v>
      </c>
      <c r="ROX10" s="97" t="s">
        <v>21</v>
      </c>
      <c r="ROY10" s="97" t="s">
        <v>21</v>
      </c>
      <c r="ROZ10" s="97" t="s">
        <v>21</v>
      </c>
      <c r="RPA10" s="97" t="s">
        <v>21</v>
      </c>
      <c r="RPB10" s="97" t="s">
        <v>21</v>
      </c>
      <c r="RPC10" s="97" t="s">
        <v>21</v>
      </c>
      <c r="RPD10" s="97" t="s">
        <v>21</v>
      </c>
      <c r="RPE10" s="97" t="s">
        <v>21</v>
      </c>
      <c r="RPF10" s="97" t="s">
        <v>21</v>
      </c>
      <c r="RPG10" s="97" t="s">
        <v>21</v>
      </c>
      <c r="RPH10" s="97" t="s">
        <v>21</v>
      </c>
      <c r="RPI10" s="97" t="s">
        <v>21</v>
      </c>
      <c r="RPJ10" s="97" t="s">
        <v>21</v>
      </c>
      <c r="RPK10" s="97" t="s">
        <v>21</v>
      </c>
      <c r="RPL10" s="97" t="s">
        <v>21</v>
      </c>
      <c r="RPM10" s="97" t="s">
        <v>21</v>
      </c>
      <c r="RPN10" s="97" t="s">
        <v>21</v>
      </c>
      <c r="RPO10" s="97" t="s">
        <v>21</v>
      </c>
      <c r="RPP10" s="97" t="s">
        <v>21</v>
      </c>
      <c r="RPQ10" s="97" t="s">
        <v>21</v>
      </c>
      <c r="RPR10" s="97" t="s">
        <v>21</v>
      </c>
      <c r="RPS10" s="97" t="s">
        <v>21</v>
      </c>
      <c r="RPT10" s="97" t="s">
        <v>21</v>
      </c>
      <c r="RPU10" s="97" t="s">
        <v>21</v>
      </c>
      <c r="RPV10" s="97" t="s">
        <v>21</v>
      </c>
      <c r="RPW10" s="97" t="s">
        <v>21</v>
      </c>
      <c r="RPX10" s="97" t="s">
        <v>21</v>
      </c>
      <c r="RPY10" s="97" t="s">
        <v>21</v>
      </c>
      <c r="RPZ10" s="97" t="s">
        <v>21</v>
      </c>
      <c r="RQA10" s="97" t="s">
        <v>21</v>
      </c>
      <c r="RQB10" s="97" t="s">
        <v>21</v>
      </c>
      <c r="RQC10" s="97" t="s">
        <v>21</v>
      </c>
      <c r="RQD10" s="97" t="s">
        <v>21</v>
      </c>
      <c r="RQE10" s="97" t="s">
        <v>21</v>
      </c>
      <c r="RQF10" s="97" t="s">
        <v>21</v>
      </c>
      <c r="RQG10" s="97" t="s">
        <v>21</v>
      </c>
      <c r="RQH10" s="97" t="s">
        <v>21</v>
      </c>
      <c r="RQI10" s="97" t="s">
        <v>21</v>
      </c>
      <c r="RQJ10" s="97" t="s">
        <v>21</v>
      </c>
      <c r="RQK10" s="97" t="s">
        <v>21</v>
      </c>
      <c r="RQL10" s="97" t="s">
        <v>21</v>
      </c>
      <c r="RQM10" s="97" t="s">
        <v>21</v>
      </c>
      <c r="RQN10" s="97" t="s">
        <v>21</v>
      </c>
      <c r="RQO10" s="97" t="s">
        <v>21</v>
      </c>
      <c r="RQP10" s="97" t="s">
        <v>21</v>
      </c>
      <c r="RQQ10" s="97" t="s">
        <v>21</v>
      </c>
      <c r="RQR10" s="97" t="s">
        <v>21</v>
      </c>
      <c r="RQS10" s="97" t="s">
        <v>21</v>
      </c>
      <c r="RQT10" s="97" t="s">
        <v>21</v>
      </c>
      <c r="RQU10" s="97" t="s">
        <v>21</v>
      </c>
      <c r="RQV10" s="97" t="s">
        <v>21</v>
      </c>
      <c r="RQW10" s="97" t="s">
        <v>21</v>
      </c>
      <c r="RQX10" s="97" t="s">
        <v>21</v>
      </c>
      <c r="RQY10" s="97" t="s">
        <v>21</v>
      </c>
      <c r="RQZ10" s="97" t="s">
        <v>21</v>
      </c>
      <c r="RRA10" s="97" t="s">
        <v>21</v>
      </c>
      <c r="RRB10" s="97" t="s">
        <v>21</v>
      </c>
      <c r="RRC10" s="97" t="s">
        <v>21</v>
      </c>
      <c r="RRD10" s="97" t="s">
        <v>21</v>
      </c>
      <c r="RRE10" s="97" t="s">
        <v>21</v>
      </c>
      <c r="RRF10" s="97" t="s">
        <v>21</v>
      </c>
      <c r="RRG10" s="97" t="s">
        <v>21</v>
      </c>
      <c r="RRH10" s="97" t="s">
        <v>21</v>
      </c>
      <c r="RRI10" s="97" t="s">
        <v>21</v>
      </c>
      <c r="RRJ10" s="97" t="s">
        <v>21</v>
      </c>
      <c r="RRK10" s="97" t="s">
        <v>21</v>
      </c>
      <c r="RRL10" s="97" t="s">
        <v>21</v>
      </c>
      <c r="RRM10" s="97" t="s">
        <v>21</v>
      </c>
      <c r="RRN10" s="97" t="s">
        <v>21</v>
      </c>
      <c r="RRO10" s="97" t="s">
        <v>21</v>
      </c>
      <c r="RRP10" s="97" t="s">
        <v>21</v>
      </c>
      <c r="RRQ10" s="97" t="s">
        <v>21</v>
      </c>
      <c r="RRR10" s="97" t="s">
        <v>21</v>
      </c>
      <c r="RRS10" s="97" t="s">
        <v>21</v>
      </c>
      <c r="RRT10" s="97" t="s">
        <v>21</v>
      </c>
      <c r="RRU10" s="97" t="s">
        <v>21</v>
      </c>
      <c r="RRV10" s="97" t="s">
        <v>21</v>
      </c>
      <c r="RRW10" s="97" t="s">
        <v>21</v>
      </c>
      <c r="RRX10" s="97" t="s">
        <v>21</v>
      </c>
      <c r="RRY10" s="97" t="s">
        <v>21</v>
      </c>
      <c r="RRZ10" s="97" t="s">
        <v>21</v>
      </c>
      <c r="RSA10" s="97" t="s">
        <v>21</v>
      </c>
      <c r="RSB10" s="97" t="s">
        <v>21</v>
      </c>
      <c r="RSC10" s="97" t="s">
        <v>21</v>
      </c>
      <c r="RSD10" s="97" t="s">
        <v>21</v>
      </c>
      <c r="RSE10" s="97" t="s">
        <v>21</v>
      </c>
      <c r="RSF10" s="97" t="s">
        <v>21</v>
      </c>
      <c r="RSG10" s="97" t="s">
        <v>21</v>
      </c>
      <c r="RSH10" s="97" t="s">
        <v>21</v>
      </c>
      <c r="RSI10" s="97" t="s">
        <v>21</v>
      </c>
      <c r="RSJ10" s="97" t="s">
        <v>21</v>
      </c>
      <c r="RSK10" s="97" t="s">
        <v>21</v>
      </c>
      <c r="RSL10" s="97" t="s">
        <v>21</v>
      </c>
      <c r="RSM10" s="97" t="s">
        <v>21</v>
      </c>
      <c r="RSN10" s="97" t="s">
        <v>21</v>
      </c>
      <c r="RSO10" s="97" t="s">
        <v>21</v>
      </c>
      <c r="RSP10" s="97" t="s">
        <v>21</v>
      </c>
      <c r="RSQ10" s="97" t="s">
        <v>21</v>
      </c>
      <c r="RSR10" s="97" t="s">
        <v>21</v>
      </c>
      <c r="RSS10" s="97" t="s">
        <v>21</v>
      </c>
      <c r="RST10" s="97" t="s">
        <v>21</v>
      </c>
      <c r="RSU10" s="97" t="s">
        <v>21</v>
      </c>
      <c r="RSV10" s="97" t="s">
        <v>21</v>
      </c>
      <c r="RSW10" s="97" t="s">
        <v>21</v>
      </c>
      <c r="RSX10" s="97" t="s">
        <v>21</v>
      </c>
      <c r="RSY10" s="97" t="s">
        <v>21</v>
      </c>
      <c r="RSZ10" s="97" t="s">
        <v>21</v>
      </c>
      <c r="RTA10" s="97" t="s">
        <v>21</v>
      </c>
      <c r="RTB10" s="97" t="s">
        <v>21</v>
      </c>
      <c r="RTC10" s="97" t="s">
        <v>21</v>
      </c>
      <c r="RTD10" s="97" t="s">
        <v>21</v>
      </c>
      <c r="RTE10" s="97" t="s">
        <v>21</v>
      </c>
      <c r="RTF10" s="97" t="s">
        <v>21</v>
      </c>
      <c r="RTG10" s="97" t="s">
        <v>21</v>
      </c>
      <c r="RTH10" s="97" t="s">
        <v>21</v>
      </c>
      <c r="RTI10" s="97" t="s">
        <v>21</v>
      </c>
      <c r="RTJ10" s="97" t="s">
        <v>21</v>
      </c>
      <c r="RTK10" s="97" t="s">
        <v>21</v>
      </c>
      <c r="RTL10" s="97" t="s">
        <v>21</v>
      </c>
      <c r="RTM10" s="97" t="s">
        <v>21</v>
      </c>
      <c r="RTN10" s="97" t="s">
        <v>21</v>
      </c>
      <c r="RTO10" s="97" t="s">
        <v>21</v>
      </c>
      <c r="RTP10" s="97" t="s">
        <v>21</v>
      </c>
      <c r="RTQ10" s="97" t="s">
        <v>21</v>
      </c>
      <c r="RTR10" s="97" t="s">
        <v>21</v>
      </c>
      <c r="RTS10" s="97" t="s">
        <v>21</v>
      </c>
      <c r="RTT10" s="97" t="s">
        <v>21</v>
      </c>
      <c r="RTU10" s="97" t="s">
        <v>21</v>
      </c>
      <c r="RTV10" s="97" t="s">
        <v>21</v>
      </c>
      <c r="RTW10" s="97" t="s">
        <v>21</v>
      </c>
      <c r="RTX10" s="97" t="s">
        <v>21</v>
      </c>
      <c r="RTY10" s="97" t="s">
        <v>21</v>
      </c>
      <c r="RTZ10" s="97" t="s">
        <v>21</v>
      </c>
      <c r="RUA10" s="97" t="s">
        <v>21</v>
      </c>
      <c r="RUB10" s="97" t="s">
        <v>21</v>
      </c>
      <c r="RUC10" s="97" t="s">
        <v>21</v>
      </c>
      <c r="RUD10" s="97" t="s">
        <v>21</v>
      </c>
      <c r="RUE10" s="97" t="s">
        <v>21</v>
      </c>
      <c r="RUF10" s="97" t="s">
        <v>21</v>
      </c>
      <c r="RUG10" s="97" t="s">
        <v>21</v>
      </c>
      <c r="RUH10" s="97" t="s">
        <v>21</v>
      </c>
      <c r="RUI10" s="97" t="s">
        <v>21</v>
      </c>
      <c r="RUJ10" s="97" t="s">
        <v>21</v>
      </c>
      <c r="RUK10" s="97" t="s">
        <v>21</v>
      </c>
      <c r="RUL10" s="97" t="s">
        <v>21</v>
      </c>
      <c r="RUM10" s="97" t="s">
        <v>21</v>
      </c>
      <c r="RUN10" s="97" t="s">
        <v>21</v>
      </c>
      <c r="RUO10" s="97" t="s">
        <v>21</v>
      </c>
      <c r="RUP10" s="97" t="s">
        <v>21</v>
      </c>
      <c r="RUQ10" s="97" t="s">
        <v>21</v>
      </c>
      <c r="RUR10" s="97" t="s">
        <v>21</v>
      </c>
      <c r="RUS10" s="97" t="s">
        <v>21</v>
      </c>
      <c r="RUT10" s="97" t="s">
        <v>21</v>
      </c>
      <c r="RUU10" s="97" t="s">
        <v>21</v>
      </c>
      <c r="RUV10" s="97" t="s">
        <v>21</v>
      </c>
      <c r="RUW10" s="97" t="s">
        <v>21</v>
      </c>
      <c r="RUX10" s="97" t="s">
        <v>21</v>
      </c>
      <c r="RUY10" s="97" t="s">
        <v>21</v>
      </c>
      <c r="RUZ10" s="97" t="s">
        <v>21</v>
      </c>
      <c r="RVA10" s="97" t="s">
        <v>21</v>
      </c>
      <c r="RVB10" s="97" t="s">
        <v>21</v>
      </c>
      <c r="RVC10" s="97" t="s">
        <v>21</v>
      </c>
      <c r="RVD10" s="97" t="s">
        <v>21</v>
      </c>
      <c r="RVE10" s="97" t="s">
        <v>21</v>
      </c>
      <c r="RVF10" s="97" t="s">
        <v>21</v>
      </c>
      <c r="RVG10" s="97" t="s">
        <v>21</v>
      </c>
      <c r="RVH10" s="97" t="s">
        <v>21</v>
      </c>
      <c r="RVI10" s="97" t="s">
        <v>21</v>
      </c>
      <c r="RVJ10" s="97" t="s">
        <v>21</v>
      </c>
      <c r="RVK10" s="97" t="s">
        <v>21</v>
      </c>
      <c r="RVL10" s="97" t="s">
        <v>21</v>
      </c>
      <c r="RVM10" s="97" t="s">
        <v>21</v>
      </c>
      <c r="RVN10" s="97" t="s">
        <v>21</v>
      </c>
      <c r="RVO10" s="97" t="s">
        <v>21</v>
      </c>
      <c r="RVP10" s="97" t="s">
        <v>21</v>
      </c>
      <c r="RVQ10" s="97" t="s">
        <v>21</v>
      </c>
      <c r="RVR10" s="97" t="s">
        <v>21</v>
      </c>
      <c r="RVS10" s="97" t="s">
        <v>21</v>
      </c>
      <c r="RVT10" s="97" t="s">
        <v>21</v>
      </c>
      <c r="RVU10" s="97" t="s">
        <v>21</v>
      </c>
      <c r="RVV10" s="97" t="s">
        <v>21</v>
      </c>
      <c r="RVW10" s="97" t="s">
        <v>21</v>
      </c>
      <c r="RVX10" s="97" t="s">
        <v>21</v>
      </c>
      <c r="RVY10" s="97" t="s">
        <v>21</v>
      </c>
      <c r="RVZ10" s="97" t="s">
        <v>21</v>
      </c>
      <c r="RWA10" s="97" t="s">
        <v>21</v>
      </c>
      <c r="RWB10" s="97" t="s">
        <v>21</v>
      </c>
      <c r="RWC10" s="97" t="s">
        <v>21</v>
      </c>
      <c r="RWD10" s="97" t="s">
        <v>21</v>
      </c>
      <c r="RWE10" s="97" t="s">
        <v>21</v>
      </c>
      <c r="RWF10" s="97" t="s">
        <v>21</v>
      </c>
      <c r="RWG10" s="97" t="s">
        <v>21</v>
      </c>
      <c r="RWH10" s="97" t="s">
        <v>21</v>
      </c>
      <c r="RWI10" s="97" t="s">
        <v>21</v>
      </c>
      <c r="RWJ10" s="97" t="s">
        <v>21</v>
      </c>
      <c r="RWK10" s="97" t="s">
        <v>21</v>
      </c>
      <c r="RWL10" s="97" t="s">
        <v>21</v>
      </c>
      <c r="RWM10" s="97" t="s">
        <v>21</v>
      </c>
      <c r="RWN10" s="97" t="s">
        <v>21</v>
      </c>
      <c r="RWO10" s="97" t="s">
        <v>21</v>
      </c>
      <c r="RWP10" s="97" t="s">
        <v>21</v>
      </c>
      <c r="RWQ10" s="97" t="s">
        <v>21</v>
      </c>
      <c r="RWR10" s="97" t="s">
        <v>21</v>
      </c>
      <c r="RWS10" s="97" t="s">
        <v>21</v>
      </c>
      <c r="RWT10" s="97" t="s">
        <v>21</v>
      </c>
      <c r="RWU10" s="97" t="s">
        <v>21</v>
      </c>
      <c r="RWV10" s="97" t="s">
        <v>21</v>
      </c>
      <c r="RWW10" s="97" t="s">
        <v>21</v>
      </c>
      <c r="RWX10" s="97" t="s">
        <v>21</v>
      </c>
      <c r="RWY10" s="97" t="s">
        <v>21</v>
      </c>
      <c r="RWZ10" s="97" t="s">
        <v>21</v>
      </c>
      <c r="RXA10" s="97" t="s">
        <v>21</v>
      </c>
      <c r="RXB10" s="97" t="s">
        <v>21</v>
      </c>
      <c r="RXC10" s="97" t="s">
        <v>21</v>
      </c>
      <c r="RXD10" s="97" t="s">
        <v>21</v>
      </c>
      <c r="RXE10" s="97" t="s">
        <v>21</v>
      </c>
      <c r="RXF10" s="97" t="s">
        <v>21</v>
      </c>
      <c r="RXG10" s="97" t="s">
        <v>21</v>
      </c>
      <c r="RXH10" s="97" t="s">
        <v>21</v>
      </c>
      <c r="RXI10" s="97" t="s">
        <v>21</v>
      </c>
      <c r="RXJ10" s="97" t="s">
        <v>21</v>
      </c>
      <c r="RXK10" s="97" t="s">
        <v>21</v>
      </c>
      <c r="RXL10" s="97" t="s">
        <v>21</v>
      </c>
      <c r="RXM10" s="97" t="s">
        <v>21</v>
      </c>
      <c r="RXN10" s="97" t="s">
        <v>21</v>
      </c>
      <c r="RXO10" s="97" t="s">
        <v>21</v>
      </c>
      <c r="RXP10" s="97" t="s">
        <v>21</v>
      </c>
      <c r="RXQ10" s="97" t="s">
        <v>21</v>
      </c>
      <c r="RXR10" s="97" t="s">
        <v>21</v>
      </c>
      <c r="RXS10" s="97" t="s">
        <v>21</v>
      </c>
      <c r="RXT10" s="97" t="s">
        <v>21</v>
      </c>
      <c r="RXU10" s="97" t="s">
        <v>21</v>
      </c>
      <c r="RXV10" s="97" t="s">
        <v>21</v>
      </c>
      <c r="RXW10" s="97" t="s">
        <v>21</v>
      </c>
      <c r="RXX10" s="97" t="s">
        <v>21</v>
      </c>
      <c r="RXY10" s="97" t="s">
        <v>21</v>
      </c>
      <c r="RXZ10" s="97" t="s">
        <v>21</v>
      </c>
      <c r="RYA10" s="97" t="s">
        <v>21</v>
      </c>
      <c r="RYB10" s="97" t="s">
        <v>21</v>
      </c>
      <c r="RYC10" s="97" t="s">
        <v>21</v>
      </c>
      <c r="RYD10" s="97" t="s">
        <v>21</v>
      </c>
      <c r="RYE10" s="97" t="s">
        <v>21</v>
      </c>
      <c r="RYF10" s="97" t="s">
        <v>21</v>
      </c>
      <c r="RYG10" s="97" t="s">
        <v>21</v>
      </c>
      <c r="RYH10" s="97" t="s">
        <v>21</v>
      </c>
      <c r="RYI10" s="97" t="s">
        <v>21</v>
      </c>
      <c r="RYJ10" s="97" t="s">
        <v>21</v>
      </c>
      <c r="RYK10" s="97" t="s">
        <v>21</v>
      </c>
      <c r="RYL10" s="97" t="s">
        <v>21</v>
      </c>
      <c r="RYM10" s="97" t="s">
        <v>21</v>
      </c>
      <c r="RYN10" s="97" t="s">
        <v>21</v>
      </c>
      <c r="RYO10" s="97" t="s">
        <v>21</v>
      </c>
      <c r="RYP10" s="97" t="s">
        <v>21</v>
      </c>
      <c r="RYQ10" s="97" t="s">
        <v>21</v>
      </c>
      <c r="RYR10" s="97" t="s">
        <v>21</v>
      </c>
      <c r="RYS10" s="97" t="s">
        <v>21</v>
      </c>
      <c r="RYT10" s="97" t="s">
        <v>21</v>
      </c>
      <c r="RYU10" s="97" t="s">
        <v>21</v>
      </c>
      <c r="RYV10" s="97" t="s">
        <v>21</v>
      </c>
      <c r="RYW10" s="97" t="s">
        <v>21</v>
      </c>
      <c r="RYX10" s="97" t="s">
        <v>21</v>
      </c>
      <c r="RYY10" s="97" t="s">
        <v>21</v>
      </c>
      <c r="RYZ10" s="97" t="s">
        <v>21</v>
      </c>
      <c r="RZA10" s="97" t="s">
        <v>21</v>
      </c>
      <c r="RZB10" s="97" t="s">
        <v>21</v>
      </c>
      <c r="RZC10" s="97" t="s">
        <v>21</v>
      </c>
      <c r="RZD10" s="97" t="s">
        <v>21</v>
      </c>
      <c r="RZE10" s="97" t="s">
        <v>21</v>
      </c>
      <c r="RZF10" s="97" t="s">
        <v>21</v>
      </c>
      <c r="RZG10" s="97" t="s">
        <v>21</v>
      </c>
      <c r="RZH10" s="97" t="s">
        <v>21</v>
      </c>
      <c r="RZI10" s="97" t="s">
        <v>21</v>
      </c>
      <c r="RZJ10" s="97" t="s">
        <v>21</v>
      </c>
      <c r="RZK10" s="97" t="s">
        <v>21</v>
      </c>
      <c r="RZL10" s="97" t="s">
        <v>21</v>
      </c>
      <c r="RZM10" s="97" t="s">
        <v>21</v>
      </c>
      <c r="RZN10" s="97" t="s">
        <v>21</v>
      </c>
      <c r="RZO10" s="97" t="s">
        <v>21</v>
      </c>
      <c r="RZP10" s="97" t="s">
        <v>21</v>
      </c>
      <c r="RZQ10" s="97" t="s">
        <v>21</v>
      </c>
      <c r="RZR10" s="97" t="s">
        <v>21</v>
      </c>
      <c r="RZS10" s="97" t="s">
        <v>21</v>
      </c>
      <c r="RZT10" s="97" t="s">
        <v>21</v>
      </c>
      <c r="RZU10" s="97" t="s">
        <v>21</v>
      </c>
      <c r="RZV10" s="97" t="s">
        <v>21</v>
      </c>
      <c r="RZW10" s="97" t="s">
        <v>21</v>
      </c>
      <c r="RZX10" s="97" t="s">
        <v>21</v>
      </c>
      <c r="RZY10" s="97" t="s">
        <v>21</v>
      </c>
      <c r="RZZ10" s="97" t="s">
        <v>21</v>
      </c>
      <c r="SAA10" s="97" t="s">
        <v>21</v>
      </c>
      <c r="SAB10" s="97" t="s">
        <v>21</v>
      </c>
      <c r="SAC10" s="97" t="s">
        <v>21</v>
      </c>
      <c r="SAD10" s="97" t="s">
        <v>21</v>
      </c>
      <c r="SAE10" s="97" t="s">
        <v>21</v>
      </c>
      <c r="SAF10" s="97" t="s">
        <v>21</v>
      </c>
      <c r="SAG10" s="97" t="s">
        <v>21</v>
      </c>
      <c r="SAH10" s="97" t="s">
        <v>21</v>
      </c>
      <c r="SAI10" s="97" t="s">
        <v>21</v>
      </c>
      <c r="SAJ10" s="97" t="s">
        <v>21</v>
      </c>
      <c r="SAK10" s="97" t="s">
        <v>21</v>
      </c>
      <c r="SAL10" s="97" t="s">
        <v>21</v>
      </c>
      <c r="SAM10" s="97" t="s">
        <v>21</v>
      </c>
      <c r="SAN10" s="97" t="s">
        <v>21</v>
      </c>
      <c r="SAO10" s="97" t="s">
        <v>21</v>
      </c>
      <c r="SAP10" s="97" t="s">
        <v>21</v>
      </c>
      <c r="SAQ10" s="97" t="s">
        <v>21</v>
      </c>
      <c r="SAR10" s="97" t="s">
        <v>21</v>
      </c>
      <c r="SAS10" s="97" t="s">
        <v>21</v>
      </c>
      <c r="SAT10" s="97" t="s">
        <v>21</v>
      </c>
      <c r="SAU10" s="97" t="s">
        <v>21</v>
      </c>
      <c r="SAV10" s="97" t="s">
        <v>21</v>
      </c>
      <c r="SAW10" s="97" t="s">
        <v>21</v>
      </c>
      <c r="SAX10" s="97" t="s">
        <v>21</v>
      </c>
      <c r="SAY10" s="97" t="s">
        <v>21</v>
      </c>
      <c r="SAZ10" s="97" t="s">
        <v>21</v>
      </c>
      <c r="SBA10" s="97" t="s">
        <v>21</v>
      </c>
      <c r="SBB10" s="97" t="s">
        <v>21</v>
      </c>
      <c r="SBC10" s="97" t="s">
        <v>21</v>
      </c>
      <c r="SBD10" s="97" t="s">
        <v>21</v>
      </c>
      <c r="SBE10" s="97" t="s">
        <v>21</v>
      </c>
      <c r="SBF10" s="97" t="s">
        <v>21</v>
      </c>
      <c r="SBG10" s="97" t="s">
        <v>21</v>
      </c>
      <c r="SBH10" s="97" t="s">
        <v>21</v>
      </c>
      <c r="SBI10" s="97" t="s">
        <v>21</v>
      </c>
      <c r="SBJ10" s="97" t="s">
        <v>21</v>
      </c>
      <c r="SBK10" s="97" t="s">
        <v>21</v>
      </c>
      <c r="SBL10" s="97" t="s">
        <v>21</v>
      </c>
      <c r="SBM10" s="97" t="s">
        <v>21</v>
      </c>
      <c r="SBN10" s="97" t="s">
        <v>21</v>
      </c>
      <c r="SBO10" s="97" t="s">
        <v>21</v>
      </c>
      <c r="SBP10" s="97" t="s">
        <v>21</v>
      </c>
      <c r="SBQ10" s="97" t="s">
        <v>21</v>
      </c>
      <c r="SBR10" s="97" t="s">
        <v>21</v>
      </c>
      <c r="SBS10" s="97" t="s">
        <v>21</v>
      </c>
      <c r="SBT10" s="97" t="s">
        <v>21</v>
      </c>
      <c r="SBU10" s="97" t="s">
        <v>21</v>
      </c>
      <c r="SBV10" s="97" t="s">
        <v>21</v>
      </c>
      <c r="SBW10" s="97" t="s">
        <v>21</v>
      </c>
      <c r="SBX10" s="97" t="s">
        <v>21</v>
      </c>
      <c r="SBY10" s="97" t="s">
        <v>21</v>
      </c>
      <c r="SBZ10" s="97" t="s">
        <v>21</v>
      </c>
      <c r="SCA10" s="97" t="s">
        <v>21</v>
      </c>
      <c r="SCB10" s="97" t="s">
        <v>21</v>
      </c>
      <c r="SCC10" s="97" t="s">
        <v>21</v>
      </c>
      <c r="SCD10" s="97" t="s">
        <v>21</v>
      </c>
      <c r="SCE10" s="97" t="s">
        <v>21</v>
      </c>
      <c r="SCF10" s="97" t="s">
        <v>21</v>
      </c>
      <c r="SCG10" s="97" t="s">
        <v>21</v>
      </c>
      <c r="SCH10" s="97" t="s">
        <v>21</v>
      </c>
      <c r="SCI10" s="97" t="s">
        <v>21</v>
      </c>
      <c r="SCJ10" s="97" t="s">
        <v>21</v>
      </c>
      <c r="SCK10" s="97" t="s">
        <v>21</v>
      </c>
      <c r="SCL10" s="97" t="s">
        <v>21</v>
      </c>
      <c r="SCM10" s="97" t="s">
        <v>21</v>
      </c>
      <c r="SCN10" s="97" t="s">
        <v>21</v>
      </c>
      <c r="SCO10" s="97" t="s">
        <v>21</v>
      </c>
      <c r="SCP10" s="97" t="s">
        <v>21</v>
      </c>
      <c r="SCQ10" s="97" t="s">
        <v>21</v>
      </c>
      <c r="SCR10" s="97" t="s">
        <v>21</v>
      </c>
      <c r="SCS10" s="97" t="s">
        <v>21</v>
      </c>
      <c r="SCT10" s="97" t="s">
        <v>21</v>
      </c>
      <c r="SCU10" s="97" t="s">
        <v>21</v>
      </c>
      <c r="SCV10" s="97" t="s">
        <v>21</v>
      </c>
      <c r="SCW10" s="97" t="s">
        <v>21</v>
      </c>
      <c r="SCX10" s="97" t="s">
        <v>21</v>
      </c>
      <c r="SCY10" s="97" t="s">
        <v>21</v>
      </c>
      <c r="SCZ10" s="97" t="s">
        <v>21</v>
      </c>
      <c r="SDA10" s="97" t="s">
        <v>21</v>
      </c>
      <c r="SDB10" s="97" t="s">
        <v>21</v>
      </c>
      <c r="SDC10" s="97" t="s">
        <v>21</v>
      </c>
      <c r="SDD10" s="97" t="s">
        <v>21</v>
      </c>
      <c r="SDE10" s="97" t="s">
        <v>21</v>
      </c>
      <c r="SDF10" s="97" t="s">
        <v>21</v>
      </c>
      <c r="SDG10" s="97" t="s">
        <v>21</v>
      </c>
      <c r="SDH10" s="97" t="s">
        <v>21</v>
      </c>
      <c r="SDI10" s="97" t="s">
        <v>21</v>
      </c>
      <c r="SDJ10" s="97" t="s">
        <v>21</v>
      </c>
      <c r="SDK10" s="97" t="s">
        <v>21</v>
      </c>
      <c r="SDL10" s="97" t="s">
        <v>21</v>
      </c>
      <c r="SDM10" s="97" t="s">
        <v>21</v>
      </c>
      <c r="SDN10" s="97" t="s">
        <v>21</v>
      </c>
      <c r="SDO10" s="97" t="s">
        <v>21</v>
      </c>
      <c r="SDP10" s="97" t="s">
        <v>21</v>
      </c>
      <c r="SDQ10" s="97" t="s">
        <v>21</v>
      </c>
      <c r="SDR10" s="97" t="s">
        <v>21</v>
      </c>
      <c r="SDS10" s="97" t="s">
        <v>21</v>
      </c>
      <c r="SDT10" s="97" t="s">
        <v>21</v>
      </c>
      <c r="SDU10" s="97" t="s">
        <v>21</v>
      </c>
      <c r="SDV10" s="97" t="s">
        <v>21</v>
      </c>
      <c r="SDW10" s="97" t="s">
        <v>21</v>
      </c>
      <c r="SDX10" s="97" t="s">
        <v>21</v>
      </c>
      <c r="SDY10" s="97" t="s">
        <v>21</v>
      </c>
      <c r="SDZ10" s="97" t="s">
        <v>21</v>
      </c>
      <c r="SEA10" s="97" t="s">
        <v>21</v>
      </c>
      <c r="SEB10" s="97" t="s">
        <v>21</v>
      </c>
      <c r="SEC10" s="97" t="s">
        <v>21</v>
      </c>
      <c r="SED10" s="97" t="s">
        <v>21</v>
      </c>
      <c r="SEE10" s="97" t="s">
        <v>21</v>
      </c>
      <c r="SEF10" s="97" t="s">
        <v>21</v>
      </c>
      <c r="SEG10" s="97" t="s">
        <v>21</v>
      </c>
      <c r="SEH10" s="97" t="s">
        <v>21</v>
      </c>
      <c r="SEI10" s="97" t="s">
        <v>21</v>
      </c>
      <c r="SEJ10" s="97" t="s">
        <v>21</v>
      </c>
      <c r="SEK10" s="97" t="s">
        <v>21</v>
      </c>
      <c r="SEL10" s="97" t="s">
        <v>21</v>
      </c>
      <c r="SEM10" s="97" t="s">
        <v>21</v>
      </c>
      <c r="SEN10" s="97" t="s">
        <v>21</v>
      </c>
      <c r="SEO10" s="97" t="s">
        <v>21</v>
      </c>
      <c r="SEP10" s="97" t="s">
        <v>21</v>
      </c>
      <c r="SEQ10" s="97" t="s">
        <v>21</v>
      </c>
      <c r="SER10" s="97" t="s">
        <v>21</v>
      </c>
      <c r="SES10" s="97" t="s">
        <v>21</v>
      </c>
      <c r="SET10" s="97" t="s">
        <v>21</v>
      </c>
      <c r="SEU10" s="97" t="s">
        <v>21</v>
      </c>
      <c r="SEV10" s="97" t="s">
        <v>21</v>
      </c>
      <c r="SEW10" s="97" t="s">
        <v>21</v>
      </c>
      <c r="SEX10" s="97" t="s">
        <v>21</v>
      </c>
      <c r="SEY10" s="97" t="s">
        <v>21</v>
      </c>
      <c r="SEZ10" s="97" t="s">
        <v>21</v>
      </c>
      <c r="SFA10" s="97" t="s">
        <v>21</v>
      </c>
      <c r="SFB10" s="97" t="s">
        <v>21</v>
      </c>
      <c r="SFC10" s="97" t="s">
        <v>21</v>
      </c>
      <c r="SFD10" s="97" t="s">
        <v>21</v>
      </c>
      <c r="SFE10" s="97" t="s">
        <v>21</v>
      </c>
      <c r="SFF10" s="97" t="s">
        <v>21</v>
      </c>
      <c r="SFG10" s="97" t="s">
        <v>21</v>
      </c>
      <c r="SFH10" s="97" t="s">
        <v>21</v>
      </c>
      <c r="SFI10" s="97" t="s">
        <v>21</v>
      </c>
      <c r="SFJ10" s="97" t="s">
        <v>21</v>
      </c>
      <c r="SFK10" s="97" t="s">
        <v>21</v>
      </c>
      <c r="SFL10" s="97" t="s">
        <v>21</v>
      </c>
      <c r="SFM10" s="97" t="s">
        <v>21</v>
      </c>
      <c r="SFN10" s="97" t="s">
        <v>21</v>
      </c>
      <c r="SFO10" s="97" t="s">
        <v>21</v>
      </c>
      <c r="SFP10" s="97" t="s">
        <v>21</v>
      </c>
      <c r="SFQ10" s="97" t="s">
        <v>21</v>
      </c>
      <c r="SFR10" s="97" t="s">
        <v>21</v>
      </c>
      <c r="SFS10" s="97" t="s">
        <v>21</v>
      </c>
      <c r="SFT10" s="97" t="s">
        <v>21</v>
      </c>
      <c r="SFU10" s="97" t="s">
        <v>21</v>
      </c>
      <c r="SFV10" s="97" t="s">
        <v>21</v>
      </c>
      <c r="SFW10" s="97" t="s">
        <v>21</v>
      </c>
      <c r="SFX10" s="97" t="s">
        <v>21</v>
      </c>
      <c r="SFY10" s="97" t="s">
        <v>21</v>
      </c>
      <c r="SFZ10" s="97" t="s">
        <v>21</v>
      </c>
      <c r="SGA10" s="97" t="s">
        <v>21</v>
      </c>
      <c r="SGB10" s="97" t="s">
        <v>21</v>
      </c>
      <c r="SGC10" s="97" t="s">
        <v>21</v>
      </c>
      <c r="SGD10" s="97" t="s">
        <v>21</v>
      </c>
      <c r="SGE10" s="97" t="s">
        <v>21</v>
      </c>
      <c r="SGF10" s="97" t="s">
        <v>21</v>
      </c>
      <c r="SGG10" s="97" t="s">
        <v>21</v>
      </c>
      <c r="SGH10" s="97" t="s">
        <v>21</v>
      </c>
      <c r="SGI10" s="97" t="s">
        <v>21</v>
      </c>
      <c r="SGJ10" s="97" t="s">
        <v>21</v>
      </c>
      <c r="SGK10" s="97" t="s">
        <v>21</v>
      </c>
      <c r="SGL10" s="97" t="s">
        <v>21</v>
      </c>
      <c r="SGM10" s="97" t="s">
        <v>21</v>
      </c>
      <c r="SGN10" s="97" t="s">
        <v>21</v>
      </c>
      <c r="SGO10" s="97" t="s">
        <v>21</v>
      </c>
      <c r="SGP10" s="97" t="s">
        <v>21</v>
      </c>
      <c r="SGQ10" s="97" t="s">
        <v>21</v>
      </c>
      <c r="SGR10" s="97" t="s">
        <v>21</v>
      </c>
      <c r="SGS10" s="97" t="s">
        <v>21</v>
      </c>
      <c r="SGT10" s="97" t="s">
        <v>21</v>
      </c>
      <c r="SGU10" s="97" t="s">
        <v>21</v>
      </c>
      <c r="SGV10" s="97" t="s">
        <v>21</v>
      </c>
      <c r="SGW10" s="97" t="s">
        <v>21</v>
      </c>
      <c r="SGX10" s="97" t="s">
        <v>21</v>
      </c>
      <c r="SGY10" s="97" t="s">
        <v>21</v>
      </c>
      <c r="SGZ10" s="97" t="s">
        <v>21</v>
      </c>
      <c r="SHA10" s="97" t="s">
        <v>21</v>
      </c>
      <c r="SHB10" s="97" t="s">
        <v>21</v>
      </c>
      <c r="SHC10" s="97" t="s">
        <v>21</v>
      </c>
      <c r="SHD10" s="97" t="s">
        <v>21</v>
      </c>
      <c r="SHE10" s="97" t="s">
        <v>21</v>
      </c>
      <c r="SHF10" s="97" t="s">
        <v>21</v>
      </c>
      <c r="SHG10" s="97" t="s">
        <v>21</v>
      </c>
      <c r="SHH10" s="97" t="s">
        <v>21</v>
      </c>
      <c r="SHI10" s="97" t="s">
        <v>21</v>
      </c>
      <c r="SHJ10" s="97" t="s">
        <v>21</v>
      </c>
      <c r="SHK10" s="97" t="s">
        <v>21</v>
      </c>
      <c r="SHL10" s="97" t="s">
        <v>21</v>
      </c>
      <c r="SHM10" s="97" t="s">
        <v>21</v>
      </c>
      <c r="SHN10" s="97" t="s">
        <v>21</v>
      </c>
      <c r="SHO10" s="97" t="s">
        <v>21</v>
      </c>
      <c r="SHP10" s="97" t="s">
        <v>21</v>
      </c>
      <c r="SHQ10" s="97" t="s">
        <v>21</v>
      </c>
      <c r="SHR10" s="97" t="s">
        <v>21</v>
      </c>
      <c r="SHS10" s="97" t="s">
        <v>21</v>
      </c>
      <c r="SHT10" s="97" t="s">
        <v>21</v>
      </c>
      <c r="SHU10" s="97" t="s">
        <v>21</v>
      </c>
      <c r="SHV10" s="97" t="s">
        <v>21</v>
      </c>
      <c r="SHW10" s="97" t="s">
        <v>21</v>
      </c>
      <c r="SHX10" s="97" t="s">
        <v>21</v>
      </c>
      <c r="SHY10" s="97" t="s">
        <v>21</v>
      </c>
      <c r="SHZ10" s="97" t="s">
        <v>21</v>
      </c>
      <c r="SIA10" s="97" t="s">
        <v>21</v>
      </c>
      <c r="SIB10" s="97" t="s">
        <v>21</v>
      </c>
      <c r="SIC10" s="97" t="s">
        <v>21</v>
      </c>
      <c r="SID10" s="97" t="s">
        <v>21</v>
      </c>
      <c r="SIE10" s="97" t="s">
        <v>21</v>
      </c>
      <c r="SIF10" s="97" t="s">
        <v>21</v>
      </c>
      <c r="SIG10" s="97" t="s">
        <v>21</v>
      </c>
      <c r="SIH10" s="97" t="s">
        <v>21</v>
      </c>
      <c r="SII10" s="97" t="s">
        <v>21</v>
      </c>
      <c r="SIJ10" s="97" t="s">
        <v>21</v>
      </c>
      <c r="SIK10" s="97" t="s">
        <v>21</v>
      </c>
      <c r="SIL10" s="97" t="s">
        <v>21</v>
      </c>
      <c r="SIM10" s="97" t="s">
        <v>21</v>
      </c>
      <c r="SIN10" s="97" t="s">
        <v>21</v>
      </c>
      <c r="SIO10" s="97" t="s">
        <v>21</v>
      </c>
      <c r="SIP10" s="97" t="s">
        <v>21</v>
      </c>
      <c r="SIQ10" s="97" t="s">
        <v>21</v>
      </c>
      <c r="SIR10" s="97" t="s">
        <v>21</v>
      </c>
      <c r="SIS10" s="97" t="s">
        <v>21</v>
      </c>
      <c r="SIT10" s="97" t="s">
        <v>21</v>
      </c>
      <c r="SIU10" s="97" t="s">
        <v>21</v>
      </c>
      <c r="SIV10" s="97" t="s">
        <v>21</v>
      </c>
      <c r="SIW10" s="97" t="s">
        <v>21</v>
      </c>
      <c r="SIX10" s="97" t="s">
        <v>21</v>
      </c>
      <c r="SIY10" s="97" t="s">
        <v>21</v>
      </c>
      <c r="SIZ10" s="97" t="s">
        <v>21</v>
      </c>
      <c r="SJA10" s="97" t="s">
        <v>21</v>
      </c>
      <c r="SJB10" s="97" t="s">
        <v>21</v>
      </c>
      <c r="SJC10" s="97" t="s">
        <v>21</v>
      </c>
      <c r="SJD10" s="97" t="s">
        <v>21</v>
      </c>
      <c r="SJE10" s="97" t="s">
        <v>21</v>
      </c>
      <c r="SJF10" s="97" t="s">
        <v>21</v>
      </c>
      <c r="SJG10" s="97" t="s">
        <v>21</v>
      </c>
      <c r="SJH10" s="97" t="s">
        <v>21</v>
      </c>
      <c r="SJI10" s="97" t="s">
        <v>21</v>
      </c>
      <c r="SJJ10" s="97" t="s">
        <v>21</v>
      </c>
      <c r="SJK10" s="97" t="s">
        <v>21</v>
      </c>
      <c r="SJL10" s="97" t="s">
        <v>21</v>
      </c>
      <c r="SJM10" s="97" t="s">
        <v>21</v>
      </c>
      <c r="SJN10" s="97" t="s">
        <v>21</v>
      </c>
      <c r="SJO10" s="97" t="s">
        <v>21</v>
      </c>
      <c r="SJP10" s="97" t="s">
        <v>21</v>
      </c>
      <c r="SJQ10" s="97" t="s">
        <v>21</v>
      </c>
      <c r="SJR10" s="97" t="s">
        <v>21</v>
      </c>
      <c r="SJS10" s="97" t="s">
        <v>21</v>
      </c>
      <c r="SJT10" s="97" t="s">
        <v>21</v>
      </c>
      <c r="SJU10" s="97" t="s">
        <v>21</v>
      </c>
      <c r="SJV10" s="97" t="s">
        <v>21</v>
      </c>
      <c r="SJW10" s="97" t="s">
        <v>21</v>
      </c>
      <c r="SJX10" s="97" t="s">
        <v>21</v>
      </c>
      <c r="SJY10" s="97" t="s">
        <v>21</v>
      </c>
      <c r="SJZ10" s="97" t="s">
        <v>21</v>
      </c>
      <c r="SKA10" s="97" t="s">
        <v>21</v>
      </c>
      <c r="SKB10" s="97" t="s">
        <v>21</v>
      </c>
      <c r="SKC10" s="97" t="s">
        <v>21</v>
      </c>
      <c r="SKD10" s="97" t="s">
        <v>21</v>
      </c>
      <c r="SKE10" s="97" t="s">
        <v>21</v>
      </c>
      <c r="SKF10" s="97" t="s">
        <v>21</v>
      </c>
      <c r="SKG10" s="97" t="s">
        <v>21</v>
      </c>
      <c r="SKH10" s="97" t="s">
        <v>21</v>
      </c>
      <c r="SKI10" s="97" t="s">
        <v>21</v>
      </c>
      <c r="SKJ10" s="97" t="s">
        <v>21</v>
      </c>
      <c r="SKK10" s="97" t="s">
        <v>21</v>
      </c>
      <c r="SKL10" s="97" t="s">
        <v>21</v>
      </c>
      <c r="SKM10" s="97" t="s">
        <v>21</v>
      </c>
      <c r="SKN10" s="97" t="s">
        <v>21</v>
      </c>
      <c r="SKO10" s="97" t="s">
        <v>21</v>
      </c>
      <c r="SKP10" s="97" t="s">
        <v>21</v>
      </c>
      <c r="SKQ10" s="97" t="s">
        <v>21</v>
      </c>
      <c r="SKR10" s="97" t="s">
        <v>21</v>
      </c>
      <c r="SKS10" s="97" t="s">
        <v>21</v>
      </c>
      <c r="SKT10" s="97" t="s">
        <v>21</v>
      </c>
      <c r="SKU10" s="97" t="s">
        <v>21</v>
      </c>
      <c r="SKV10" s="97" t="s">
        <v>21</v>
      </c>
      <c r="SKW10" s="97" t="s">
        <v>21</v>
      </c>
      <c r="SKX10" s="97" t="s">
        <v>21</v>
      </c>
      <c r="SKY10" s="97" t="s">
        <v>21</v>
      </c>
      <c r="SKZ10" s="97" t="s">
        <v>21</v>
      </c>
      <c r="SLA10" s="97" t="s">
        <v>21</v>
      </c>
      <c r="SLB10" s="97" t="s">
        <v>21</v>
      </c>
      <c r="SLC10" s="97" t="s">
        <v>21</v>
      </c>
      <c r="SLD10" s="97" t="s">
        <v>21</v>
      </c>
      <c r="SLE10" s="97" t="s">
        <v>21</v>
      </c>
      <c r="SLF10" s="97" t="s">
        <v>21</v>
      </c>
      <c r="SLG10" s="97" t="s">
        <v>21</v>
      </c>
      <c r="SLH10" s="97" t="s">
        <v>21</v>
      </c>
      <c r="SLI10" s="97" t="s">
        <v>21</v>
      </c>
      <c r="SLJ10" s="97" t="s">
        <v>21</v>
      </c>
      <c r="SLK10" s="97" t="s">
        <v>21</v>
      </c>
      <c r="SLL10" s="97" t="s">
        <v>21</v>
      </c>
      <c r="SLM10" s="97" t="s">
        <v>21</v>
      </c>
      <c r="SLN10" s="97" t="s">
        <v>21</v>
      </c>
      <c r="SLO10" s="97" t="s">
        <v>21</v>
      </c>
      <c r="SLP10" s="97" t="s">
        <v>21</v>
      </c>
      <c r="SLQ10" s="97" t="s">
        <v>21</v>
      </c>
      <c r="SLR10" s="97" t="s">
        <v>21</v>
      </c>
      <c r="SLS10" s="97" t="s">
        <v>21</v>
      </c>
      <c r="SLT10" s="97" t="s">
        <v>21</v>
      </c>
      <c r="SLU10" s="97" t="s">
        <v>21</v>
      </c>
      <c r="SLV10" s="97" t="s">
        <v>21</v>
      </c>
      <c r="SLW10" s="97" t="s">
        <v>21</v>
      </c>
      <c r="SLX10" s="97" t="s">
        <v>21</v>
      </c>
      <c r="SLY10" s="97" t="s">
        <v>21</v>
      </c>
      <c r="SLZ10" s="97" t="s">
        <v>21</v>
      </c>
      <c r="SMA10" s="97" t="s">
        <v>21</v>
      </c>
      <c r="SMB10" s="97" t="s">
        <v>21</v>
      </c>
      <c r="SMC10" s="97" t="s">
        <v>21</v>
      </c>
      <c r="SMD10" s="97" t="s">
        <v>21</v>
      </c>
      <c r="SME10" s="97" t="s">
        <v>21</v>
      </c>
      <c r="SMF10" s="97" t="s">
        <v>21</v>
      </c>
      <c r="SMG10" s="97" t="s">
        <v>21</v>
      </c>
      <c r="SMH10" s="97" t="s">
        <v>21</v>
      </c>
      <c r="SMI10" s="97" t="s">
        <v>21</v>
      </c>
      <c r="SMJ10" s="97" t="s">
        <v>21</v>
      </c>
      <c r="SMK10" s="97" t="s">
        <v>21</v>
      </c>
      <c r="SML10" s="97" t="s">
        <v>21</v>
      </c>
      <c r="SMM10" s="97" t="s">
        <v>21</v>
      </c>
      <c r="SMN10" s="97" t="s">
        <v>21</v>
      </c>
      <c r="SMO10" s="97" t="s">
        <v>21</v>
      </c>
      <c r="SMP10" s="97" t="s">
        <v>21</v>
      </c>
      <c r="SMQ10" s="97" t="s">
        <v>21</v>
      </c>
      <c r="SMR10" s="97" t="s">
        <v>21</v>
      </c>
      <c r="SMS10" s="97" t="s">
        <v>21</v>
      </c>
      <c r="SMT10" s="97" t="s">
        <v>21</v>
      </c>
      <c r="SMU10" s="97" t="s">
        <v>21</v>
      </c>
      <c r="SMV10" s="97" t="s">
        <v>21</v>
      </c>
      <c r="SMW10" s="97" t="s">
        <v>21</v>
      </c>
      <c r="SMX10" s="97" t="s">
        <v>21</v>
      </c>
      <c r="SMY10" s="97" t="s">
        <v>21</v>
      </c>
      <c r="SMZ10" s="97" t="s">
        <v>21</v>
      </c>
      <c r="SNA10" s="97" t="s">
        <v>21</v>
      </c>
      <c r="SNB10" s="97" t="s">
        <v>21</v>
      </c>
      <c r="SNC10" s="97" t="s">
        <v>21</v>
      </c>
      <c r="SND10" s="97" t="s">
        <v>21</v>
      </c>
      <c r="SNE10" s="97" t="s">
        <v>21</v>
      </c>
      <c r="SNF10" s="97" t="s">
        <v>21</v>
      </c>
      <c r="SNG10" s="97" t="s">
        <v>21</v>
      </c>
      <c r="SNH10" s="97" t="s">
        <v>21</v>
      </c>
      <c r="SNI10" s="97" t="s">
        <v>21</v>
      </c>
      <c r="SNJ10" s="97" t="s">
        <v>21</v>
      </c>
      <c r="SNK10" s="97" t="s">
        <v>21</v>
      </c>
      <c r="SNL10" s="97" t="s">
        <v>21</v>
      </c>
      <c r="SNM10" s="97" t="s">
        <v>21</v>
      </c>
      <c r="SNN10" s="97" t="s">
        <v>21</v>
      </c>
      <c r="SNO10" s="97" t="s">
        <v>21</v>
      </c>
      <c r="SNP10" s="97" t="s">
        <v>21</v>
      </c>
      <c r="SNQ10" s="97" t="s">
        <v>21</v>
      </c>
      <c r="SNR10" s="97" t="s">
        <v>21</v>
      </c>
      <c r="SNS10" s="97" t="s">
        <v>21</v>
      </c>
      <c r="SNT10" s="97" t="s">
        <v>21</v>
      </c>
      <c r="SNU10" s="97" t="s">
        <v>21</v>
      </c>
      <c r="SNV10" s="97" t="s">
        <v>21</v>
      </c>
      <c r="SNW10" s="97" t="s">
        <v>21</v>
      </c>
      <c r="SNX10" s="97" t="s">
        <v>21</v>
      </c>
      <c r="SNY10" s="97" t="s">
        <v>21</v>
      </c>
      <c r="SNZ10" s="97" t="s">
        <v>21</v>
      </c>
      <c r="SOA10" s="97" t="s">
        <v>21</v>
      </c>
      <c r="SOB10" s="97" t="s">
        <v>21</v>
      </c>
      <c r="SOC10" s="97" t="s">
        <v>21</v>
      </c>
      <c r="SOD10" s="97" t="s">
        <v>21</v>
      </c>
      <c r="SOE10" s="97" t="s">
        <v>21</v>
      </c>
      <c r="SOF10" s="97" t="s">
        <v>21</v>
      </c>
      <c r="SOG10" s="97" t="s">
        <v>21</v>
      </c>
      <c r="SOH10" s="97" t="s">
        <v>21</v>
      </c>
      <c r="SOI10" s="97" t="s">
        <v>21</v>
      </c>
      <c r="SOJ10" s="97" t="s">
        <v>21</v>
      </c>
      <c r="SOK10" s="97" t="s">
        <v>21</v>
      </c>
      <c r="SOL10" s="97" t="s">
        <v>21</v>
      </c>
      <c r="SOM10" s="97" t="s">
        <v>21</v>
      </c>
      <c r="SON10" s="97" t="s">
        <v>21</v>
      </c>
      <c r="SOO10" s="97" t="s">
        <v>21</v>
      </c>
      <c r="SOP10" s="97" t="s">
        <v>21</v>
      </c>
      <c r="SOQ10" s="97" t="s">
        <v>21</v>
      </c>
      <c r="SOR10" s="97" t="s">
        <v>21</v>
      </c>
      <c r="SOS10" s="97" t="s">
        <v>21</v>
      </c>
      <c r="SOT10" s="97" t="s">
        <v>21</v>
      </c>
      <c r="SOU10" s="97" t="s">
        <v>21</v>
      </c>
      <c r="SOV10" s="97" t="s">
        <v>21</v>
      </c>
      <c r="SOW10" s="97" t="s">
        <v>21</v>
      </c>
      <c r="SOX10" s="97" t="s">
        <v>21</v>
      </c>
      <c r="SOY10" s="97" t="s">
        <v>21</v>
      </c>
      <c r="SOZ10" s="97" t="s">
        <v>21</v>
      </c>
      <c r="SPA10" s="97" t="s">
        <v>21</v>
      </c>
      <c r="SPB10" s="97" t="s">
        <v>21</v>
      </c>
      <c r="SPC10" s="97" t="s">
        <v>21</v>
      </c>
      <c r="SPD10" s="97" t="s">
        <v>21</v>
      </c>
      <c r="SPE10" s="97" t="s">
        <v>21</v>
      </c>
      <c r="SPF10" s="97" t="s">
        <v>21</v>
      </c>
      <c r="SPG10" s="97" t="s">
        <v>21</v>
      </c>
      <c r="SPH10" s="97" t="s">
        <v>21</v>
      </c>
      <c r="SPI10" s="97" t="s">
        <v>21</v>
      </c>
      <c r="SPJ10" s="97" t="s">
        <v>21</v>
      </c>
      <c r="SPK10" s="97" t="s">
        <v>21</v>
      </c>
      <c r="SPL10" s="97" t="s">
        <v>21</v>
      </c>
      <c r="SPM10" s="97" t="s">
        <v>21</v>
      </c>
      <c r="SPN10" s="97" t="s">
        <v>21</v>
      </c>
      <c r="SPO10" s="97" t="s">
        <v>21</v>
      </c>
      <c r="SPP10" s="97" t="s">
        <v>21</v>
      </c>
      <c r="SPQ10" s="97" t="s">
        <v>21</v>
      </c>
      <c r="SPR10" s="97" t="s">
        <v>21</v>
      </c>
      <c r="SPS10" s="97" t="s">
        <v>21</v>
      </c>
      <c r="SPT10" s="97" t="s">
        <v>21</v>
      </c>
      <c r="SPU10" s="97" t="s">
        <v>21</v>
      </c>
      <c r="SPV10" s="97" t="s">
        <v>21</v>
      </c>
      <c r="SPW10" s="97" t="s">
        <v>21</v>
      </c>
      <c r="SPX10" s="97" t="s">
        <v>21</v>
      </c>
      <c r="SPY10" s="97" t="s">
        <v>21</v>
      </c>
      <c r="SPZ10" s="97" t="s">
        <v>21</v>
      </c>
      <c r="SQA10" s="97" t="s">
        <v>21</v>
      </c>
      <c r="SQB10" s="97" t="s">
        <v>21</v>
      </c>
      <c r="SQC10" s="97" t="s">
        <v>21</v>
      </c>
      <c r="SQD10" s="97" t="s">
        <v>21</v>
      </c>
      <c r="SQE10" s="97" t="s">
        <v>21</v>
      </c>
      <c r="SQF10" s="97" t="s">
        <v>21</v>
      </c>
      <c r="SQG10" s="97" t="s">
        <v>21</v>
      </c>
      <c r="SQH10" s="97" t="s">
        <v>21</v>
      </c>
      <c r="SQI10" s="97" t="s">
        <v>21</v>
      </c>
      <c r="SQJ10" s="97" t="s">
        <v>21</v>
      </c>
      <c r="SQK10" s="97" t="s">
        <v>21</v>
      </c>
      <c r="SQL10" s="97" t="s">
        <v>21</v>
      </c>
      <c r="SQM10" s="97" t="s">
        <v>21</v>
      </c>
      <c r="SQN10" s="97" t="s">
        <v>21</v>
      </c>
      <c r="SQO10" s="97" t="s">
        <v>21</v>
      </c>
      <c r="SQP10" s="97" t="s">
        <v>21</v>
      </c>
      <c r="SQQ10" s="97" t="s">
        <v>21</v>
      </c>
      <c r="SQR10" s="97" t="s">
        <v>21</v>
      </c>
      <c r="SQS10" s="97" t="s">
        <v>21</v>
      </c>
      <c r="SQT10" s="97" t="s">
        <v>21</v>
      </c>
      <c r="SQU10" s="97" t="s">
        <v>21</v>
      </c>
      <c r="SQV10" s="97" t="s">
        <v>21</v>
      </c>
      <c r="SQW10" s="97" t="s">
        <v>21</v>
      </c>
      <c r="SQX10" s="97" t="s">
        <v>21</v>
      </c>
      <c r="SQY10" s="97" t="s">
        <v>21</v>
      </c>
      <c r="SQZ10" s="97" t="s">
        <v>21</v>
      </c>
      <c r="SRA10" s="97" t="s">
        <v>21</v>
      </c>
      <c r="SRB10" s="97" t="s">
        <v>21</v>
      </c>
      <c r="SRC10" s="97" t="s">
        <v>21</v>
      </c>
      <c r="SRD10" s="97" t="s">
        <v>21</v>
      </c>
      <c r="SRE10" s="97" t="s">
        <v>21</v>
      </c>
      <c r="SRF10" s="97" t="s">
        <v>21</v>
      </c>
      <c r="SRG10" s="97" t="s">
        <v>21</v>
      </c>
      <c r="SRH10" s="97" t="s">
        <v>21</v>
      </c>
      <c r="SRI10" s="97" t="s">
        <v>21</v>
      </c>
      <c r="SRJ10" s="97" t="s">
        <v>21</v>
      </c>
      <c r="SRK10" s="97" t="s">
        <v>21</v>
      </c>
      <c r="SRL10" s="97" t="s">
        <v>21</v>
      </c>
      <c r="SRM10" s="97" t="s">
        <v>21</v>
      </c>
      <c r="SRN10" s="97" t="s">
        <v>21</v>
      </c>
      <c r="SRO10" s="97" t="s">
        <v>21</v>
      </c>
      <c r="SRP10" s="97" t="s">
        <v>21</v>
      </c>
      <c r="SRQ10" s="97" t="s">
        <v>21</v>
      </c>
      <c r="SRR10" s="97" t="s">
        <v>21</v>
      </c>
      <c r="SRS10" s="97" t="s">
        <v>21</v>
      </c>
      <c r="SRT10" s="97" t="s">
        <v>21</v>
      </c>
      <c r="SRU10" s="97" t="s">
        <v>21</v>
      </c>
      <c r="SRV10" s="97" t="s">
        <v>21</v>
      </c>
      <c r="SRW10" s="97" t="s">
        <v>21</v>
      </c>
      <c r="SRX10" s="97" t="s">
        <v>21</v>
      </c>
      <c r="SRY10" s="97" t="s">
        <v>21</v>
      </c>
      <c r="SRZ10" s="97" t="s">
        <v>21</v>
      </c>
      <c r="SSA10" s="97" t="s">
        <v>21</v>
      </c>
      <c r="SSB10" s="97" t="s">
        <v>21</v>
      </c>
      <c r="SSC10" s="97" t="s">
        <v>21</v>
      </c>
      <c r="SSD10" s="97" t="s">
        <v>21</v>
      </c>
      <c r="SSE10" s="97" t="s">
        <v>21</v>
      </c>
      <c r="SSF10" s="97" t="s">
        <v>21</v>
      </c>
      <c r="SSG10" s="97" t="s">
        <v>21</v>
      </c>
      <c r="SSH10" s="97" t="s">
        <v>21</v>
      </c>
      <c r="SSI10" s="97" t="s">
        <v>21</v>
      </c>
      <c r="SSJ10" s="97" t="s">
        <v>21</v>
      </c>
      <c r="SSK10" s="97" t="s">
        <v>21</v>
      </c>
      <c r="SSL10" s="97" t="s">
        <v>21</v>
      </c>
      <c r="SSM10" s="97" t="s">
        <v>21</v>
      </c>
      <c r="SSN10" s="97" t="s">
        <v>21</v>
      </c>
      <c r="SSO10" s="97" t="s">
        <v>21</v>
      </c>
      <c r="SSP10" s="97" t="s">
        <v>21</v>
      </c>
      <c r="SSQ10" s="97" t="s">
        <v>21</v>
      </c>
      <c r="SSR10" s="97" t="s">
        <v>21</v>
      </c>
      <c r="SSS10" s="97" t="s">
        <v>21</v>
      </c>
      <c r="SST10" s="97" t="s">
        <v>21</v>
      </c>
      <c r="SSU10" s="97" t="s">
        <v>21</v>
      </c>
      <c r="SSV10" s="97" t="s">
        <v>21</v>
      </c>
      <c r="SSW10" s="97" t="s">
        <v>21</v>
      </c>
      <c r="SSX10" s="97" t="s">
        <v>21</v>
      </c>
      <c r="SSY10" s="97" t="s">
        <v>21</v>
      </c>
      <c r="SSZ10" s="97" t="s">
        <v>21</v>
      </c>
      <c r="STA10" s="97" t="s">
        <v>21</v>
      </c>
      <c r="STB10" s="97" t="s">
        <v>21</v>
      </c>
      <c r="STC10" s="97" t="s">
        <v>21</v>
      </c>
      <c r="STD10" s="97" t="s">
        <v>21</v>
      </c>
      <c r="STE10" s="97" t="s">
        <v>21</v>
      </c>
      <c r="STF10" s="97" t="s">
        <v>21</v>
      </c>
      <c r="STG10" s="97" t="s">
        <v>21</v>
      </c>
      <c r="STH10" s="97" t="s">
        <v>21</v>
      </c>
      <c r="STI10" s="97" t="s">
        <v>21</v>
      </c>
      <c r="STJ10" s="97" t="s">
        <v>21</v>
      </c>
      <c r="STK10" s="97" t="s">
        <v>21</v>
      </c>
      <c r="STL10" s="97" t="s">
        <v>21</v>
      </c>
      <c r="STM10" s="97" t="s">
        <v>21</v>
      </c>
      <c r="STN10" s="97" t="s">
        <v>21</v>
      </c>
      <c r="STO10" s="97" t="s">
        <v>21</v>
      </c>
      <c r="STP10" s="97" t="s">
        <v>21</v>
      </c>
      <c r="STQ10" s="97" t="s">
        <v>21</v>
      </c>
      <c r="STR10" s="97" t="s">
        <v>21</v>
      </c>
      <c r="STS10" s="97" t="s">
        <v>21</v>
      </c>
      <c r="STT10" s="97" t="s">
        <v>21</v>
      </c>
      <c r="STU10" s="97" t="s">
        <v>21</v>
      </c>
      <c r="STV10" s="97" t="s">
        <v>21</v>
      </c>
      <c r="STW10" s="97" t="s">
        <v>21</v>
      </c>
      <c r="STX10" s="97" t="s">
        <v>21</v>
      </c>
      <c r="STY10" s="97" t="s">
        <v>21</v>
      </c>
      <c r="STZ10" s="97" t="s">
        <v>21</v>
      </c>
      <c r="SUA10" s="97" t="s">
        <v>21</v>
      </c>
      <c r="SUB10" s="97" t="s">
        <v>21</v>
      </c>
      <c r="SUC10" s="97" t="s">
        <v>21</v>
      </c>
      <c r="SUD10" s="97" t="s">
        <v>21</v>
      </c>
      <c r="SUE10" s="97" t="s">
        <v>21</v>
      </c>
      <c r="SUF10" s="97" t="s">
        <v>21</v>
      </c>
      <c r="SUG10" s="97" t="s">
        <v>21</v>
      </c>
      <c r="SUH10" s="97" t="s">
        <v>21</v>
      </c>
      <c r="SUI10" s="97" t="s">
        <v>21</v>
      </c>
      <c r="SUJ10" s="97" t="s">
        <v>21</v>
      </c>
      <c r="SUK10" s="97" t="s">
        <v>21</v>
      </c>
      <c r="SUL10" s="97" t="s">
        <v>21</v>
      </c>
      <c r="SUM10" s="97" t="s">
        <v>21</v>
      </c>
      <c r="SUN10" s="97" t="s">
        <v>21</v>
      </c>
      <c r="SUO10" s="97" t="s">
        <v>21</v>
      </c>
      <c r="SUP10" s="97" t="s">
        <v>21</v>
      </c>
      <c r="SUQ10" s="97" t="s">
        <v>21</v>
      </c>
      <c r="SUR10" s="97" t="s">
        <v>21</v>
      </c>
      <c r="SUS10" s="97" t="s">
        <v>21</v>
      </c>
      <c r="SUT10" s="97" t="s">
        <v>21</v>
      </c>
      <c r="SUU10" s="97" t="s">
        <v>21</v>
      </c>
      <c r="SUV10" s="97" t="s">
        <v>21</v>
      </c>
      <c r="SUW10" s="97" t="s">
        <v>21</v>
      </c>
      <c r="SUX10" s="97" t="s">
        <v>21</v>
      </c>
      <c r="SUY10" s="97" t="s">
        <v>21</v>
      </c>
      <c r="SUZ10" s="97" t="s">
        <v>21</v>
      </c>
      <c r="SVA10" s="97" t="s">
        <v>21</v>
      </c>
      <c r="SVB10" s="97" t="s">
        <v>21</v>
      </c>
      <c r="SVC10" s="97" t="s">
        <v>21</v>
      </c>
      <c r="SVD10" s="97" t="s">
        <v>21</v>
      </c>
      <c r="SVE10" s="97" t="s">
        <v>21</v>
      </c>
      <c r="SVF10" s="97" t="s">
        <v>21</v>
      </c>
      <c r="SVG10" s="97" t="s">
        <v>21</v>
      </c>
      <c r="SVH10" s="97" t="s">
        <v>21</v>
      </c>
      <c r="SVI10" s="97" t="s">
        <v>21</v>
      </c>
      <c r="SVJ10" s="97" t="s">
        <v>21</v>
      </c>
      <c r="SVK10" s="97" t="s">
        <v>21</v>
      </c>
      <c r="SVL10" s="97" t="s">
        <v>21</v>
      </c>
      <c r="SVM10" s="97" t="s">
        <v>21</v>
      </c>
      <c r="SVN10" s="97" t="s">
        <v>21</v>
      </c>
      <c r="SVO10" s="97" t="s">
        <v>21</v>
      </c>
      <c r="SVP10" s="97" t="s">
        <v>21</v>
      </c>
      <c r="SVQ10" s="97" t="s">
        <v>21</v>
      </c>
      <c r="SVR10" s="97" t="s">
        <v>21</v>
      </c>
      <c r="SVS10" s="97" t="s">
        <v>21</v>
      </c>
      <c r="SVT10" s="97" t="s">
        <v>21</v>
      </c>
      <c r="SVU10" s="97" t="s">
        <v>21</v>
      </c>
      <c r="SVV10" s="97" t="s">
        <v>21</v>
      </c>
      <c r="SVW10" s="97" t="s">
        <v>21</v>
      </c>
      <c r="SVX10" s="97" t="s">
        <v>21</v>
      </c>
      <c r="SVY10" s="97" t="s">
        <v>21</v>
      </c>
      <c r="SVZ10" s="97" t="s">
        <v>21</v>
      </c>
      <c r="SWA10" s="97" t="s">
        <v>21</v>
      </c>
      <c r="SWB10" s="97" t="s">
        <v>21</v>
      </c>
      <c r="SWC10" s="97" t="s">
        <v>21</v>
      </c>
      <c r="SWD10" s="97" t="s">
        <v>21</v>
      </c>
      <c r="SWE10" s="97" t="s">
        <v>21</v>
      </c>
      <c r="SWF10" s="97" t="s">
        <v>21</v>
      </c>
      <c r="SWG10" s="97" t="s">
        <v>21</v>
      </c>
      <c r="SWH10" s="97" t="s">
        <v>21</v>
      </c>
      <c r="SWI10" s="97" t="s">
        <v>21</v>
      </c>
      <c r="SWJ10" s="97" t="s">
        <v>21</v>
      </c>
      <c r="SWK10" s="97" t="s">
        <v>21</v>
      </c>
      <c r="SWL10" s="97" t="s">
        <v>21</v>
      </c>
      <c r="SWM10" s="97" t="s">
        <v>21</v>
      </c>
      <c r="SWN10" s="97" t="s">
        <v>21</v>
      </c>
      <c r="SWO10" s="97" t="s">
        <v>21</v>
      </c>
      <c r="SWP10" s="97" t="s">
        <v>21</v>
      </c>
      <c r="SWQ10" s="97" t="s">
        <v>21</v>
      </c>
      <c r="SWR10" s="97" t="s">
        <v>21</v>
      </c>
      <c r="SWS10" s="97" t="s">
        <v>21</v>
      </c>
      <c r="SWT10" s="97" t="s">
        <v>21</v>
      </c>
      <c r="SWU10" s="97" t="s">
        <v>21</v>
      </c>
      <c r="SWV10" s="97" t="s">
        <v>21</v>
      </c>
      <c r="SWW10" s="97" t="s">
        <v>21</v>
      </c>
      <c r="SWX10" s="97" t="s">
        <v>21</v>
      </c>
      <c r="SWY10" s="97" t="s">
        <v>21</v>
      </c>
      <c r="SWZ10" s="97" t="s">
        <v>21</v>
      </c>
      <c r="SXA10" s="97" t="s">
        <v>21</v>
      </c>
      <c r="SXB10" s="97" t="s">
        <v>21</v>
      </c>
      <c r="SXC10" s="97" t="s">
        <v>21</v>
      </c>
      <c r="SXD10" s="97" t="s">
        <v>21</v>
      </c>
      <c r="SXE10" s="97" t="s">
        <v>21</v>
      </c>
      <c r="SXF10" s="97" t="s">
        <v>21</v>
      </c>
      <c r="SXG10" s="97" t="s">
        <v>21</v>
      </c>
      <c r="SXH10" s="97" t="s">
        <v>21</v>
      </c>
      <c r="SXI10" s="97" t="s">
        <v>21</v>
      </c>
      <c r="SXJ10" s="97" t="s">
        <v>21</v>
      </c>
      <c r="SXK10" s="97" t="s">
        <v>21</v>
      </c>
      <c r="SXL10" s="97" t="s">
        <v>21</v>
      </c>
      <c r="SXM10" s="97" t="s">
        <v>21</v>
      </c>
      <c r="SXN10" s="97" t="s">
        <v>21</v>
      </c>
      <c r="SXO10" s="97" t="s">
        <v>21</v>
      </c>
      <c r="SXP10" s="97" t="s">
        <v>21</v>
      </c>
      <c r="SXQ10" s="97" t="s">
        <v>21</v>
      </c>
      <c r="SXR10" s="97" t="s">
        <v>21</v>
      </c>
      <c r="SXS10" s="97" t="s">
        <v>21</v>
      </c>
      <c r="SXT10" s="97" t="s">
        <v>21</v>
      </c>
      <c r="SXU10" s="97" t="s">
        <v>21</v>
      </c>
      <c r="SXV10" s="97" t="s">
        <v>21</v>
      </c>
      <c r="SXW10" s="97" t="s">
        <v>21</v>
      </c>
      <c r="SXX10" s="97" t="s">
        <v>21</v>
      </c>
      <c r="SXY10" s="97" t="s">
        <v>21</v>
      </c>
      <c r="SXZ10" s="97" t="s">
        <v>21</v>
      </c>
      <c r="SYA10" s="97" t="s">
        <v>21</v>
      </c>
      <c r="SYB10" s="97" t="s">
        <v>21</v>
      </c>
      <c r="SYC10" s="97" t="s">
        <v>21</v>
      </c>
      <c r="SYD10" s="97" t="s">
        <v>21</v>
      </c>
      <c r="SYE10" s="97" t="s">
        <v>21</v>
      </c>
      <c r="SYF10" s="97" t="s">
        <v>21</v>
      </c>
      <c r="SYG10" s="97" t="s">
        <v>21</v>
      </c>
      <c r="SYH10" s="97" t="s">
        <v>21</v>
      </c>
      <c r="SYI10" s="97" t="s">
        <v>21</v>
      </c>
      <c r="SYJ10" s="97" t="s">
        <v>21</v>
      </c>
      <c r="SYK10" s="97" t="s">
        <v>21</v>
      </c>
      <c r="SYL10" s="97" t="s">
        <v>21</v>
      </c>
      <c r="SYM10" s="97" t="s">
        <v>21</v>
      </c>
      <c r="SYN10" s="97" t="s">
        <v>21</v>
      </c>
      <c r="SYO10" s="97" t="s">
        <v>21</v>
      </c>
      <c r="SYP10" s="97" t="s">
        <v>21</v>
      </c>
      <c r="SYQ10" s="97" t="s">
        <v>21</v>
      </c>
      <c r="SYR10" s="97" t="s">
        <v>21</v>
      </c>
      <c r="SYS10" s="97" t="s">
        <v>21</v>
      </c>
      <c r="SYT10" s="97" t="s">
        <v>21</v>
      </c>
      <c r="SYU10" s="97" t="s">
        <v>21</v>
      </c>
      <c r="SYV10" s="97" t="s">
        <v>21</v>
      </c>
      <c r="SYW10" s="97" t="s">
        <v>21</v>
      </c>
      <c r="SYX10" s="97" t="s">
        <v>21</v>
      </c>
      <c r="SYY10" s="97" t="s">
        <v>21</v>
      </c>
      <c r="SYZ10" s="97" t="s">
        <v>21</v>
      </c>
      <c r="SZA10" s="97" t="s">
        <v>21</v>
      </c>
      <c r="SZB10" s="97" t="s">
        <v>21</v>
      </c>
      <c r="SZC10" s="97" t="s">
        <v>21</v>
      </c>
      <c r="SZD10" s="97" t="s">
        <v>21</v>
      </c>
      <c r="SZE10" s="97" t="s">
        <v>21</v>
      </c>
      <c r="SZF10" s="97" t="s">
        <v>21</v>
      </c>
      <c r="SZG10" s="97" t="s">
        <v>21</v>
      </c>
      <c r="SZH10" s="97" t="s">
        <v>21</v>
      </c>
      <c r="SZI10" s="97" t="s">
        <v>21</v>
      </c>
      <c r="SZJ10" s="97" t="s">
        <v>21</v>
      </c>
      <c r="SZK10" s="97" t="s">
        <v>21</v>
      </c>
      <c r="SZL10" s="97" t="s">
        <v>21</v>
      </c>
      <c r="SZM10" s="97" t="s">
        <v>21</v>
      </c>
      <c r="SZN10" s="97" t="s">
        <v>21</v>
      </c>
      <c r="SZO10" s="97" t="s">
        <v>21</v>
      </c>
      <c r="SZP10" s="97" t="s">
        <v>21</v>
      </c>
      <c r="SZQ10" s="97" t="s">
        <v>21</v>
      </c>
      <c r="SZR10" s="97" t="s">
        <v>21</v>
      </c>
      <c r="SZS10" s="97" t="s">
        <v>21</v>
      </c>
      <c r="SZT10" s="97" t="s">
        <v>21</v>
      </c>
      <c r="SZU10" s="97" t="s">
        <v>21</v>
      </c>
      <c r="SZV10" s="97" t="s">
        <v>21</v>
      </c>
      <c r="SZW10" s="97" t="s">
        <v>21</v>
      </c>
      <c r="SZX10" s="97" t="s">
        <v>21</v>
      </c>
      <c r="SZY10" s="97" t="s">
        <v>21</v>
      </c>
      <c r="SZZ10" s="97" t="s">
        <v>21</v>
      </c>
      <c r="TAA10" s="97" t="s">
        <v>21</v>
      </c>
      <c r="TAB10" s="97" t="s">
        <v>21</v>
      </c>
      <c r="TAC10" s="97" t="s">
        <v>21</v>
      </c>
      <c r="TAD10" s="97" t="s">
        <v>21</v>
      </c>
      <c r="TAE10" s="97" t="s">
        <v>21</v>
      </c>
      <c r="TAF10" s="97" t="s">
        <v>21</v>
      </c>
      <c r="TAG10" s="97" t="s">
        <v>21</v>
      </c>
      <c r="TAH10" s="97" t="s">
        <v>21</v>
      </c>
      <c r="TAI10" s="97" t="s">
        <v>21</v>
      </c>
      <c r="TAJ10" s="97" t="s">
        <v>21</v>
      </c>
      <c r="TAK10" s="97" t="s">
        <v>21</v>
      </c>
      <c r="TAL10" s="97" t="s">
        <v>21</v>
      </c>
      <c r="TAM10" s="97" t="s">
        <v>21</v>
      </c>
      <c r="TAN10" s="97" t="s">
        <v>21</v>
      </c>
      <c r="TAO10" s="97" t="s">
        <v>21</v>
      </c>
      <c r="TAP10" s="97" t="s">
        <v>21</v>
      </c>
      <c r="TAQ10" s="97" t="s">
        <v>21</v>
      </c>
      <c r="TAR10" s="97" t="s">
        <v>21</v>
      </c>
      <c r="TAS10" s="97" t="s">
        <v>21</v>
      </c>
      <c r="TAT10" s="97" t="s">
        <v>21</v>
      </c>
      <c r="TAU10" s="97" t="s">
        <v>21</v>
      </c>
      <c r="TAV10" s="97" t="s">
        <v>21</v>
      </c>
      <c r="TAW10" s="97" t="s">
        <v>21</v>
      </c>
      <c r="TAX10" s="97" t="s">
        <v>21</v>
      </c>
      <c r="TAY10" s="97" t="s">
        <v>21</v>
      </c>
      <c r="TAZ10" s="97" t="s">
        <v>21</v>
      </c>
      <c r="TBA10" s="97" t="s">
        <v>21</v>
      </c>
      <c r="TBB10" s="97" t="s">
        <v>21</v>
      </c>
      <c r="TBC10" s="97" t="s">
        <v>21</v>
      </c>
      <c r="TBD10" s="97" t="s">
        <v>21</v>
      </c>
      <c r="TBE10" s="97" t="s">
        <v>21</v>
      </c>
      <c r="TBF10" s="97" t="s">
        <v>21</v>
      </c>
      <c r="TBG10" s="97" t="s">
        <v>21</v>
      </c>
      <c r="TBH10" s="97" t="s">
        <v>21</v>
      </c>
      <c r="TBI10" s="97" t="s">
        <v>21</v>
      </c>
      <c r="TBJ10" s="97" t="s">
        <v>21</v>
      </c>
      <c r="TBK10" s="97" t="s">
        <v>21</v>
      </c>
      <c r="TBL10" s="97" t="s">
        <v>21</v>
      </c>
      <c r="TBM10" s="97" t="s">
        <v>21</v>
      </c>
      <c r="TBN10" s="97" t="s">
        <v>21</v>
      </c>
      <c r="TBO10" s="97" t="s">
        <v>21</v>
      </c>
      <c r="TBP10" s="97" t="s">
        <v>21</v>
      </c>
      <c r="TBQ10" s="97" t="s">
        <v>21</v>
      </c>
      <c r="TBR10" s="97" t="s">
        <v>21</v>
      </c>
      <c r="TBS10" s="97" t="s">
        <v>21</v>
      </c>
      <c r="TBT10" s="97" t="s">
        <v>21</v>
      </c>
      <c r="TBU10" s="97" t="s">
        <v>21</v>
      </c>
      <c r="TBV10" s="97" t="s">
        <v>21</v>
      </c>
      <c r="TBW10" s="97" t="s">
        <v>21</v>
      </c>
      <c r="TBX10" s="97" t="s">
        <v>21</v>
      </c>
      <c r="TBY10" s="97" t="s">
        <v>21</v>
      </c>
      <c r="TBZ10" s="97" t="s">
        <v>21</v>
      </c>
      <c r="TCA10" s="97" t="s">
        <v>21</v>
      </c>
      <c r="TCB10" s="97" t="s">
        <v>21</v>
      </c>
      <c r="TCC10" s="97" t="s">
        <v>21</v>
      </c>
      <c r="TCD10" s="97" t="s">
        <v>21</v>
      </c>
      <c r="TCE10" s="97" t="s">
        <v>21</v>
      </c>
      <c r="TCF10" s="97" t="s">
        <v>21</v>
      </c>
      <c r="TCG10" s="97" t="s">
        <v>21</v>
      </c>
      <c r="TCH10" s="97" t="s">
        <v>21</v>
      </c>
      <c r="TCI10" s="97" t="s">
        <v>21</v>
      </c>
      <c r="TCJ10" s="97" t="s">
        <v>21</v>
      </c>
      <c r="TCK10" s="97" t="s">
        <v>21</v>
      </c>
      <c r="TCL10" s="97" t="s">
        <v>21</v>
      </c>
      <c r="TCM10" s="97" t="s">
        <v>21</v>
      </c>
      <c r="TCN10" s="97" t="s">
        <v>21</v>
      </c>
      <c r="TCO10" s="97" t="s">
        <v>21</v>
      </c>
      <c r="TCP10" s="97" t="s">
        <v>21</v>
      </c>
      <c r="TCQ10" s="97" t="s">
        <v>21</v>
      </c>
      <c r="TCR10" s="97" t="s">
        <v>21</v>
      </c>
      <c r="TCS10" s="97" t="s">
        <v>21</v>
      </c>
      <c r="TCT10" s="97" t="s">
        <v>21</v>
      </c>
      <c r="TCU10" s="97" t="s">
        <v>21</v>
      </c>
      <c r="TCV10" s="97" t="s">
        <v>21</v>
      </c>
      <c r="TCW10" s="97" t="s">
        <v>21</v>
      </c>
      <c r="TCX10" s="97" t="s">
        <v>21</v>
      </c>
      <c r="TCY10" s="97" t="s">
        <v>21</v>
      </c>
      <c r="TCZ10" s="97" t="s">
        <v>21</v>
      </c>
      <c r="TDA10" s="97" t="s">
        <v>21</v>
      </c>
      <c r="TDB10" s="97" t="s">
        <v>21</v>
      </c>
      <c r="TDC10" s="97" t="s">
        <v>21</v>
      </c>
      <c r="TDD10" s="97" t="s">
        <v>21</v>
      </c>
      <c r="TDE10" s="97" t="s">
        <v>21</v>
      </c>
      <c r="TDF10" s="97" t="s">
        <v>21</v>
      </c>
      <c r="TDG10" s="97" t="s">
        <v>21</v>
      </c>
      <c r="TDH10" s="97" t="s">
        <v>21</v>
      </c>
      <c r="TDI10" s="97" t="s">
        <v>21</v>
      </c>
      <c r="TDJ10" s="97" t="s">
        <v>21</v>
      </c>
      <c r="TDK10" s="97" t="s">
        <v>21</v>
      </c>
      <c r="TDL10" s="97" t="s">
        <v>21</v>
      </c>
      <c r="TDM10" s="97" t="s">
        <v>21</v>
      </c>
      <c r="TDN10" s="97" t="s">
        <v>21</v>
      </c>
      <c r="TDO10" s="97" t="s">
        <v>21</v>
      </c>
      <c r="TDP10" s="97" t="s">
        <v>21</v>
      </c>
      <c r="TDQ10" s="97" t="s">
        <v>21</v>
      </c>
      <c r="TDR10" s="97" t="s">
        <v>21</v>
      </c>
      <c r="TDS10" s="97" t="s">
        <v>21</v>
      </c>
      <c r="TDT10" s="97" t="s">
        <v>21</v>
      </c>
      <c r="TDU10" s="97" t="s">
        <v>21</v>
      </c>
      <c r="TDV10" s="97" t="s">
        <v>21</v>
      </c>
      <c r="TDW10" s="97" t="s">
        <v>21</v>
      </c>
      <c r="TDX10" s="97" t="s">
        <v>21</v>
      </c>
      <c r="TDY10" s="97" t="s">
        <v>21</v>
      </c>
      <c r="TDZ10" s="97" t="s">
        <v>21</v>
      </c>
      <c r="TEA10" s="97" t="s">
        <v>21</v>
      </c>
      <c r="TEB10" s="97" t="s">
        <v>21</v>
      </c>
      <c r="TEC10" s="97" t="s">
        <v>21</v>
      </c>
      <c r="TED10" s="97" t="s">
        <v>21</v>
      </c>
      <c r="TEE10" s="97" t="s">
        <v>21</v>
      </c>
      <c r="TEF10" s="97" t="s">
        <v>21</v>
      </c>
      <c r="TEG10" s="97" t="s">
        <v>21</v>
      </c>
      <c r="TEH10" s="97" t="s">
        <v>21</v>
      </c>
      <c r="TEI10" s="97" t="s">
        <v>21</v>
      </c>
      <c r="TEJ10" s="97" t="s">
        <v>21</v>
      </c>
      <c r="TEK10" s="97" t="s">
        <v>21</v>
      </c>
      <c r="TEL10" s="97" t="s">
        <v>21</v>
      </c>
      <c r="TEM10" s="97" t="s">
        <v>21</v>
      </c>
      <c r="TEN10" s="97" t="s">
        <v>21</v>
      </c>
      <c r="TEO10" s="97" t="s">
        <v>21</v>
      </c>
      <c r="TEP10" s="97" t="s">
        <v>21</v>
      </c>
      <c r="TEQ10" s="97" t="s">
        <v>21</v>
      </c>
      <c r="TER10" s="97" t="s">
        <v>21</v>
      </c>
      <c r="TES10" s="97" t="s">
        <v>21</v>
      </c>
      <c r="TET10" s="97" t="s">
        <v>21</v>
      </c>
      <c r="TEU10" s="97" t="s">
        <v>21</v>
      </c>
      <c r="TEV10" s="97" t="s">
        <v>21</v>
      </c>
      <c r="TEW10" s="97" t="s">
        <v>21</v>
      </c>
      <c r="TEX10" s="97" t="s">
        <v>21</v>
      </c>
      <c r="TEY10" s="97" t="s">
        <v>21</v>
      </c>
      <c r="TEZ10" s="97" t="s">
        <v>21</v>
      </c>
      <c r="TFA10" s="97" t="s">
        <v>21</v>
      </c>
      <c r="TFB10" s="97" t="s">
        <v>21</v>
      </c>
      <c r="TFC10" s="97" t="s">
        <v>21</v>
      </c>
      <c r="TFD10" s="97" t="s">
        <v>21</v>
      </c>
      <c r="TFE10" s="97" t="s">
        <v>21</v>
      </c>
      <c r="TFF10" s="97" t="s">
        <v>21</v>
      </c>
      <c r="TFG10" s="97" t="s">
        <v>21</v>
      </c>
      <c r="TFH10" s="97" t="s">
        <v>21</v>
      </c>
      <c r="TFI10" s="97" t="s">
        <v>21</v>
      </c>
      <c r="TFJ10" s="97" t="s">
        <v>21</v>
      </c>
      <c r="TFK10" s="97" t="s">
        <v>21</v>
      </c>
      <c r="TFL10" s="97" t="s">
        <v>21</v>
      </c>
      <c r="TFM10" s="97" t="s">
        <v>21</v>
      </c>
      <c r="TFN10" s="97" t="s">
        <v>21</v>
      </c>
      <c r="TFO10" s="97" t="s">
        <v>21</v>
      </c>
      <c r="TFP10" s="97" t="s">
        <v>21</v>
      </c>
      <c r="TFQ10" s="97" t="s">
        <v>21</v>
      </c>
      <c r="TFR10" s="97" t="s">
        <v>21</v>
      </c>
      <c r="TFS10" s="97" t="s">
        <v>21</v>
      </c>
      <c r="TFT10" s="97" t="s">
        <v>21</v>
      </c>
      <c r="TFU10" s="97" t="s">
        <v>21</v>
      </c>
      <c r="TFV10" s="97" t="s">
        <v>21</v>
      </c>
      <c r="TFW10" s="97" t="s">
        <v>21</v>
      </c>
      <c r="TFX10" s="97" t="s">
        <v>21</v>
      </c>
      <c r="TFY10" s="97" t="s">
        <v>21</v>
      </c>
      <c r="TFZ10" s="97" t="s">
        <v>21</v>
      </c>
      <c r="TGA10" s="97" t="s">
        <v>21</v>
      </c>
      <c r="TGB10" s="97" t="s">
        <v>21</v>
      </c>
      <c r="TGC10" s="97" t="s">
        <v>21</v>
      </c>
      <c r="TGD10" s="97" t="s">
        <v>21</v>
      </c>
      <c r="TGE10" s="97" t="s">
        <v>21</v>
      </c>
      <c r="TGF10" s="97" t="s">
        <v>21</v>
      </c>
      <c r="TGG10" s="97" t="s">
        <v>21</v>
      </c>
      <c r="TGH10" s="97" t="s">
        <v>21</v>
      </c>
      <c r="TGI10" s="97" t="s">
        <v>21</v>
      </c>
      <c r="TGJ10" s="97" t="s">
        <v>21</v>
      </c>
      <c r="TGK10" s="97" t="s">
        <v>21</v>
      </c>
      <c r="TGL10" s="97" t="s">
        <v>21</v>
      </c>
      <c r="TGM10" s="97" t="s">
        <v>21</v>
      </c>
      <c r="TGN10" s="97" t="s">
        <v>21</v>
      </c>
      <c r="TGO10" s="97" t="s">
        <v>21</v>
      </c>
      <c r="TGP10" s="97" t="s">
        <v>21</v>
      </c>
      <c r="TGQ10" s="97" t="s">
        <v>21</v>
      </c>
      <c r="TGR10" s="97" t="s">
        <v>21</v>
      </c>
      <c r="TGS10" s="97" t="s">
        <v>21</v>
      </c>
      <c r="TGT10" s="97" t="s">
        <v>21</v>
      </c>
      <c r="TGU10" s="97" t="s">
        <v>21</v>
      </c>
      <c r="TGV10" s="97" t="s">
        <v>21</v>
      </c>
      <c r="TGW10" s="97" t="s">
        <v>21</v>
      </c>
      <c r="TGX10" s="97" t="s">
        <v>21</v>
      </c>
      <c r="TGY10" s="97" t="s">
        <v>21</v>
      </c>
      <c r="TGZ10" s="97" t="s">
        <v>21</v>
      </c>
      <c r="THA10" s="97" t="s">
        <v>21</v>
      </c>
      <c r="THB10" s="97" t="s">
        <v>21</v>
      </c>
      <c r="THC10" s="97" t="s">
        <v>21</v>
      </c>
      <c r="THD10" s="97" t="s">
        <v>21</v>
      </c>
      <c r="THE10" s="97" t="s">
        <v>21</v>
      </c>
      <c r="THF10" s="97" t="s">
        <v>21</v>
      </c>
      <c r="THG10" s="97" t="s">
        <v>21</v>
      </c>
      <c r="THH10" s="97" t="s">
        <v>21</v>
      </c>
      <c r="THI10" s="97" t="s">
        <v>21</v>
      </c>
      <c r="THJ10" s="97" t="s">
        <v>21</v>
      </c>
      <c r="THK10" s="97" t="s">
        <v>21</v>
      </c>
      <c r="THL10" s="97" t="s">
        <v>21</v>
      </c>
      <c r="THM10" s="97" t="s">
        <v>21</v>
      </c>
      <c r="THN10" s="97" t="s">
        <v>21</v>
      </c>
      <c r="THO10" s="97" t="s">
        <v>21</v>
      </c>
      <c r="THP10" s="97" t="s">
        <v>21</v>
      </c>
      <c r="THQ10" s="97" t="s">
        <v>21</v>
      </c>
      <c r="THR10" s="97" t="s">
        <v>21</v>
      </c>
      <c r="THS10" s="97" t="s">
        <v>21</v>
      </c>
      <c r="THT10" s="97" t="s">
        <v>21</v>
      </c>
      <c r="THU10" s="97" t="s">
        <v>21</v>
      </c>
      <c r="THV10" s="97" t="s">
        <v>21</v>
      </c>
      <c r="THW10" s="97" t="s">
        <v>21</v>
      </c>
      <c r="THX10" s="97" t="s">
        <v>21</v>
      </c>
      <c r="THY10" s="97" t="s">
        <v>21</v>
      </c>
      <c r="THZ10" s="97" t="s">
        <v>21</v>
      </c>
      <c r="TIA10" s="97" t="s">
        <v>21</v>
      </c>
      <c r="TIB10" s="97" t="s">
        <v>21</v>
      </c>
      <c r="TIC10" s="97" t="s">
        <v>21</v>
      </c>
      <c r="TID10" s="97" t="s">
        <v>21</v>
      </c>
      <c r="TIE10" s="97" t="s">
        <v>21</v>
      </c>
      <c r="TIF10" s="97" t="s">
        <v>21</v>
      </c>
      <c r="TIG10" s="97" t="s">
        <v>21</v>
      </c>
      <c r="TIH10" s="97" t="s">
        <v>21</v>
      </c>
      <c r="TII10" s="97" t="s">
        <v>21</v>
      </c>
      <c r="TIJ10" s="97" t="s">
        <v>21</v>
      </c>
      <c r="TIK10" s="97" t="s">
        <v>21</v>
      </c>
      <c r="TIL10" s="97" t="s">
        <v>21</v>
      </c>
      <c r="TIM10" s="97" t="s">
        <v>21</v>
      </c>
      <c r="TIN10" s="97" t="s">
        <v>21</v>
      </c>
      <c r="TIO10" s="97" t="s">
        <v>21</v>
      </c>
      <c r="TIP10" s="97" t="s">
        <v>21</v>
      </c>
      <c r="TIQ10" s="97" t="s">
        <v>21</v>
      </c>
      <c r="TIR10" s="97" t="s">
        <v>21</v>
      </c>
      <c r="TIS10" s="97" t="s">
        <v>21</v>
      </c>
      <c r="TIT10" s="97" t="s">
        <v>21</v>
      </c>
      <c r="TIU10" s="97" t="s">
        <v>21</v>
      </c>
      <c r="TIV10" s="97" t="s">
        <v>21</v>
      </c>
      <c r="TIW10" s="97" t="s">
        <v>21</v>
      </c>
      <c r="TIX10" s="97" t="s">
        <v>21</v>
      </c>
      <c r="TIY10" s="97" t="s">
        <v>21</v>
      </c>
      <c r="TIZ10" s="97" t="s">
        <v>21</v>
      </c>
      <c r="TJA10" s="97" t="s">
        <v>21</v>
      </c>
      <c r="TJB10" s="97" t="s">
        <v>21</v>
      </c>
      <c r="TJC10" s="97" t="s">
        <v>21</v>
      </c>
      <c r="TJD10" s="97" t="s">
        <v>21</v>
      </c>
      <c r="TJE10" s="97" t="s">
        <v>21</v>
      </c>
      <c r="TJF10" s="97" t="s">
        <v>21</v>
      </c>
      <c r="TJG10" s="97" t="s">
        <v>21</v>
      </c>
      <c r="TJH10" s="97" t="s">
        <v>21</v>
      </c>
      <c r="TJI10" s="97" t="s">
        <v>21</v>
      </c>
      <c r="TJJ10" s="97" t="s">
        <v>21</v>
      </c>
      <c r="TJK10" s="97" t="s">
        <v>21</v>
      </c>
      <c r="TJL10" s="97" t="s">
        <v>21</v>
      </c>
      <c r="TJM10" s="97" t="s">
        <v>21</v>
      </c>
      <c r="TJN10" s="97" t="s">
        <v>21</v>
      </c>
      <c r="TJO10" s="97" t="s">
        <v>21</v>
      </c>
      <c r="TJP10" s="97" t="s">
        <v>21</v>
      </c>
      <c r="TJQ10" s="97" t="s">
        <v>21</v>
      </c>
      <c r="TJR10" s="97" t="s">
        <v>21</v>
      </c>
      <c r="TJS10" s="97" t="s">
        <v>21</v>
      </c>
      <c r="TJT10" s="97" t="s">
        <v>21</v>
      </c>
      <c r="TJU10" s="97" t="s">
        <v>21</v>
      </c>
      <c r="TJV10" s="97" t="s">
        <v>21</v>
      </c>
      <c r="TJW10" s="97" t="s">
        <v>21</v>
      </c>
      <c r="TJX10" s="97" t="s">
        <v>21</v>
      </c>
      <c r="TJY10" s="97" t="s">
        <v>21</v>
      </c>
      <c r="TJZ10" s="97" t="s">
        <v>21</v>
      </c>
      <c r="TKA10" s="97" t="s">
        <v>21</v>
      </c>
      <c r="TKB10" s="97" t="s">
        <v>21</v>
      </c>
      <c r="TKC10" s="97" t="s">
        <v>21</v>
      </c>
      <c r="TKD10" s="97" t="s">
        <v>21</v>
      </c>
      <c r="TKE10" s="97" t="s">
        <v>21</v>
      </c>
      <c r="TKF10" s="97" t="s">
        <v>21</v>
      </c>
      <c r="TKG10" s="97" t="s">
        <v>21</v>
      </c>
      <c r="TKH10" s="97" t="s">
        <v>21</v>
      </c>
      <c r="TKI10" s="97" t="s">
        <v>21</v>
      </c>
      <c r="TKJ10" s="97" t="s">
        <v>21</v>
      </c>
      <c r="TKK10" s="97" t="s">
        <v>21</v>
      </c>
      <c r="TKL10" s="97" t="s">
        <v>21</v>
      </c>
      <c r="TKM10" s="97" t="s">
        <v>21</v>
      </c>
      <c r="TKN10" s="97" t="s">
        <v>21</v>
      </c>
      <c r="TKO10" s="97" t="s">
        <v>21</v>
      </c>
      <c r="TKP10" s="97" t="s">
        <v>21</v>
      </c>
      <c r="TKQ10" s="97" t="s">
        <v>21</v>
      </c>
      <c r="TKR10" s="97" t="s">
        <v>21</v>
      </c>
      <c r="TKS10" s="97" t="s">
        <v>21</v>
      </c>
      <c r="TKT10" s="97" t="s">
        <v>21</v>
      </c>
      <c r="TKU10" s="97" t="s">
        <v>21</v>
      </c>
      <c r="TKV10" s="97" t="s">
        <v>21</v>
      </c>
      <c r="TKW10" s="97" t="s">
        <v>21</v>
      </c>
      <c r="TKX10" s="97" t="s">
        <v>21</v>
      </c>
      <c r="TKY10" s="97" t="s">
        <v>21</v>
      </c>
      <c r="TKZ10" s="97" t="s">
        <v>21</v>
      </c>
      <c r="TLA10" s="97" t="s">
        <v>21</v>
      </c>
      <c r="TLB10" s="97" t="s">
        <v>21</v>
      </c>
      <c r="TLC10" s="97" t="s">
        <v>21</v>
      </c>
      <c r="TLD10" s="97" t="s">
        <v>21</v>
      </c>
      <c r="TLE10" s="97" t="s">
        <v>21</v>
      </c>
      <c r="TLF10" s="97" t="s">
        <v>21</v>
      </c>
      <c r="TLG10" s="97" t="s">
        <v>21</v>
      </c>
      <c r="TLH10" s="97" t="s">
        <v>21</v>
      </c>
      <c r="TLI10" s="97" t="s">
        <v>21</v>
      </c>
      <c r="TLJ10" s="97" t="s">
        <v>21</v>
      </c>
      <c r="TLK10" s="97" t="s">
        <v>21</v>
      </c>
      <c r="TLL10" s="97" t="s">
        <v>21</v>
      </c>
      <c r="TLM10" s="97" t="s">
        <v>21</v>
      </c>
      <c r="TLN10" s="97" t="s">
        <v>21</v>
      </c>
      <c r="TLO10" s="97" t="s">
        <v>21</v>
      </c>
      <c r="TLP10" s="97" t="s">
        <v>21</v>
      </c>
      <c r="TLQ10" s="97" t="s">
        <v>21</v>
      </c>
      <c r="TLR10" s="97" t="s">
        <v>21</v>
      </c>
      <c r="TLS10" s="97" t="s">
        <v>21</v>
      </c>
      <c r="TLT10" s="97" t="s">
        <v>21</v>
      </c>
      <c r="TLU10" s="97" t="s">
        <v>21</v>
      </c>
      <c r="TLV10" s="97" t="s">
        <v>21</v>
      </c>
      <c r="TLW10" s="97" t="s">
        <v>21</v>
      </c>
      <c r="TLX10" s="97" t="s">
        <v>21</v>
      </c>
      <c r="TLY10" s="97" t="s">
        <v>21</v>
      </c>
      <c r="TLZ10" s="97" t="s">
        <v>21</v>
      </c>
      <c r="TMA10" s="97" t="s">
        <v>21</v>
      </c>
      <c r="TMB10" s="97" t="s">
        <v>21</v>
      </c>
      <c r="TMC10" s="97" t="s">
        <v>21</v>
      </c>
      <c r="TMD10" s="97" t="s">
        <v>21</v>
      </c>
      <c r="TME10" s="97" t="s">
        <v>21</v>
      </c>
      <c r="TMF10" s="97" t="s">
        <v>21</v>
      </c>
      <c r="TMG10" s="97" t="s">
        <v>21</v>
      </c>
      <c r="TMH10" s="97" t="s">
        <v>21</v>
      </c>
      <c r="TMI10" s="97" t="s">
        <v>21</v>
      </c>
      <c r="TMJ10" s="97" t="s">
        <v>21</v>
      </c>
      <c r="TMK10" s="97" t="s">
        <v>21</v>
      </c>
      <c r="TML10" s="97" t="s">
        <v>21</v>
      </c>
      <c r="TMM10" s="97" t="s">
        <v>21</v>
      </c>
      <c r="TMN10" s="97" t="s">
        <v>21</v>
      </c>
      <c r="TMO10" s="97" t="s">
        <v>21</v>
      </c>
      <c r="TMP10" s="97" t="s">
        <v>21</v>
      </c>
      <c r="TMQ10" s="97" t="s">
        <v>21</v>
      </c>
      <c r="TMR10" s="97" t="s">
        <v>21</v>
      </c>
      <c r="TMS10" s="97" t="s">
        <v>21</v>
      </c>
      <c r="TMT10" s="97" t="s">
        <v>21</v>
      </c>
      <c r="TMU10" s="97" t="s">
        <v>21</v>
      </c>
      <c r="TMV10" s="97" t="s">
        <v>21</v>
      </c>
      <c r="TMW10" s="97" t="s">
        <v>21</v>
      </c>
      <c r="TMX10" s="97" t="s">
        <v>21</v>
      </c>
      <c r="TMY10" s="97" t="s">
        <v>21</v>
      </c>
      <c r="TMZ10" s="97" t="s">
        <v>21</v>
      </c>
      <c r="TNA10" s="97" t="s">
        <v>21</v>
      </c>
      <c r="TNB10" s="97" t="s">
        <v>21</v>
      </c>
      <c r="TNC10" s="97" t="s">
        <v>21</v>
      </c>
      <c r="TND10" s="97" t="s">
        <v>21</v>
      </c>
      <c r="TNE10" s="97" t="s">
        <v>21</v>
      </c>
      <c r="TNF10" s="97" t="s">
        <v>21</v>
      </c>
      <c r="TNG10" s="97" t="s">
        <v>21</v>
      </c>
      <c r="TNH10" s="97" t="s">
        <v>21</v>
      </c>
      <c r="TNI10" s="97" t="s">
        <v>21</v>
      </c>
      <c r="TNJ10" s="97" t="s">
        <v>21</v>
      </c>
      <c r="TNK10" s="97" t="s">
        <v>21</v>
      </c>
      <c r="TNL10" s="97" t="s">
        <v>21</v>
      </c>
      <c r="TNM10" s="97" t="s">
        <v>21</v>
      </c>
      <c r="TNN10" s="97" t="s">
        <v>21</v>
      </c>
      <c r="TNO10" s="97" t="s">
        <v>21</v>
      </c>
      <c r="TNP10" s="97" t="s">
        <v>21</v>
      </c>
      <c r="TNQ10" s="97" t="s">
        <v>21</v>
      </c>
      <c r="TNR10" s="97" t="s">
        <v>21</v>
      </c>
      <c r="TNS10" s="97" t="s">
        <v>21</v>
      </c>
      <c r="TNT10" s="97" t="s">
        <v>21</v>
      </c>
      <c r="TNU10" s="97" t="s">
        <v>21</v>
      </c>
      <c r="TNV10" s="97" t="s">
        <v>21</v>
      </c>
      <c r="TNW10" s="97" t="s">
        <v>21</v>
      </c>
      <c r="TNX10" s="97" t="s">
        <v>21</v>
      </c>
      <c r="TNY10" s="97" t="s">
        <v>21</v>
      </c>
      <c r="TNZ10" s="97" t="s">
        <v>21</v>
      </c>
      <c r="TOA10" s="97" t="s">
        <v>21</v>
      </c>
      <c r="TOB10" s="97" t="s">
        <v>21</v>
      </c>
      <c r="TOC10" s="97" t="s">
        <v>21</v>
      </c>
      <c r="TOD10" s="97" t="s">
        <v>21</v>
      </c>
      <c r="TOE10" s="97" t="s">
        <v>21</v>
      </c>
      <c r="TOF10" s="97" t="s">
        <v>21</v>
      </c>
      <c r="TOG10" s="97" t="s">
        <v>21</v>
      </c>
      <c r="TOH10" s="97" t="s">
        <v>21</v>
      </c>
      <c r="TOI10" s="97" t="s">
        <v>21</v>
      </c>
      <c r="TOJ10" s="97" t="s">
        <v>21</v>
      </c>
      <c r="TOK10" s="97" t="s">
        <v>21</v>
      </c>
      <c r="TOL10" s="97" t="s">
        <v>21</v>
      </c>
      <c r="TOM10" s="97" t="s">
        <v>21</v>
      </c>
      <c r="TON10" s="97" t="s">
        <v>21</v>
      </c>
      <c r="TOO10" s="97" t="s">
        <v>21</v>
      </c>
      <c r="TOP10" s="97" t="s">
        <v>21</v>
      </c>
      <c r="TOQ10" s="97" t="s">
        <v>21</v>
      </c>
      <c r="TOR10" s="97" t="s">
        <v>21</v>
      </c>
      <c r="TOS10" s="97" t="s">
        <v>21</v>
      </c>
      <c r="TOT10" s="97" t="s">
        <v>21</v>
      </c>
      <c r="TOU10" s="97" t="s">
        <v>21</v>
      </c>
      <c r="TOV10" s="97" t="s">
        <v>21</v>
      </c>
      <c r="TOW10" s="97" t="s">
        <v>21</v>
      </c>
      <c r="TOX10" s="97" t="s">
        <v>21</v>
      </c>
      <c r="TOY10" s="97" t="s">
        <v>21</v>
      </c>
      <c r="TOZ10" s="97" t="s">
        <v>21</v>
      </c>
      <c r="TPA10" s="97" t="s">
        <v>21</v>
      </c>
      <c r="TPB10" s="97" t="s">
        <v>21</v>
      </c>
      <c r="TPC10" s="97" t="s">
        <v>21</v>
      </c>
      <c r="TPD10" s="97" t="s">
        <v>21</v>
      </c>
      <c r="TPE10" s="97" t="s">
        <v>21</v>
      </c>
      <c r="TPF10" s="97" t="s">
        <v>21</v>
      </c>
      <c r="TPG10" s="97" t="s">
        <v>21</v>
      </c>
      <c r="TPH10" s="97" t="s">
        <v>21</v>
      </c>
      <c r="TPI10" s="97" t="s">
        <v>21</v>
      </c>
      <c r="TPJ10" s="97" t="s">
        <v>21</v>
      </c>
      <c r="TPK10" s="97" t="s">
        <v>21</v>
      </c>
      <c r="TPL10" s="97" t="s">
        <v>21</v>
      </c>
      <c r="TPM10" s="97" t="s">
        <v>21</v>
      </c>
      <c r="TPN10" s="97" t="s">
        <v>21</v>
      </c>
      <c r="TPO10" s="97" t="s">
        <v>21</v>
      </c>
      <c r="TPP10" s="97" t="s">
        <v>21</v>
      </c>
      <c r="TPQ10" s="97" t="s">
        <v>21</v>
      </c>
      <c r="TPR10" s="97" t="s">
        <v>21</v>
      </c>
      <c r="TPS10" s="97" t="s">
        <v>21</v>
      </c>
      <c r="TPT10" s="97" t="s">
        <v>21</v>
      </c>
      <c r="TPU10" s="97" t="s">
        <v>21</v>
      </c>
      <c r="TPV10" s="97" t="s">
        <v>21</v>
      </c>
      <c r="TPW10" s="97" t="s">
        <v>21</v>
      </c>
      <c r="TPX10" s="97" t="s">
        <v>21</v>
      </c>
      <c r="TPY10" s="97" t="s">
        <v>21</v>
      </c>
      <c r="TPZ10" s="97" t="s">
        <v>21</v>
      </c>
      <c r="TQA10" s="97" t="s">
        <v>21</v>
      </c>
      <c r="TQB10" s="97" t="s">
        <v>21</v>
      </c>
      <c r="TQC10" s="97" t="s">
        <v>21</v>
      </c>
      <c r="TQD10" s="97" t="s">
        <v>21</v>
      </c>
      <c r="TQE10" s="97" t="s">
        <v>21</v>
      </c>
      <c r="TQF10" s="97" t="s">
        <v>21</v>
      </c>
      <c r="TQG10" s="97" t="s">
        <v>21</v>
      </c>
      <c r="TQH10" s="97" t="s">
        <v>21</v>
      </c>
      <c r="TQI10" s="97" t="s">
        <v>21</v>
      </c>
      <c r="TQJ10" s="97" t="s">
        <v>21</v>
      </c>
      <c r="TQK10" s="97" t="s">
        <v>21</v>
      </c>
      <c r="TQL10" s="97" t="s">
        <v>21</v>
      </c>
      <c r="TQM10" s="97" t="s">
        <v>21</v>
      </c>
      <c r="TQN10" s="97" t="s">
        <v>21</v>
      </c>
      <c r="TQO10" s="97" t="s">
        <v>21</v>
      </c>
      <c r="TQP10" s="97" t="s">
        <v>21</v>
      </c>
      <c r="TQQ10" s="97" t="s">
        <v>21</v>
      </c>
      <c r="TQR10" s="97" t="s">
        <v>21</v>
      </c>
      <c r="TQS10" s="97" t="s">
        <v>21</v>
      </c>
      <c r="TQT10" s="97" t="s">
        <v>21</v>
      </c>
      <c r="TQU10" s="97" t="s">
        <v>21</v>
      </c>
      <c r="TQV10" s="97" t="s">
        <v>21</v>
      </c>
      <c r="TQW10" s="97" t="s">
        <v>21</v>
      </c>
      <c r="TQX10" s="97" t="s">
        <v>21</v>
      </c>
      <c r="TQY10" s="97" t="s">
        <v>21</v>
      </c>
      <c r="TQZ10" s="97" t="s">
        <v>21</v>
      </c>
      <c r="TRA10" s="97" t="s">
        <v>21</v>
      </c>
      <c r="TRB10" s="97" t="s">
        <v>21</v>
      </c>
      <c r="TRC10" s="97" t="s">
        <v>21</v>
      </c>
      <c r="TRD10" s="97" t="s">
        <v>21</v>
      </c>
      <c r="TRE10" s="97" t="s">
        <v>21</v>
      </c>
      <c r="TRF10" s="97" t="s">
        <v>21</v>
      </c>
      <c r="TRG10" s="97" t="s">
        <v>21</v>
      </c>
      <c r="TRH10" s="97" t="s">
        <v>21</v>
      </c>
      <c r="TRI10" s="97" t="s">
        <v>21</v>
      </c>
      <c r="TRJ10" s="97" t="s">
        <v>21</v>
      </c>
      <c r="TRK10" s="97" t="s">
        <v>21</v>
      </c>
      <c r="TRL10" s="97" t="s">
        <v>21</v>
      </c>
      <c r="TRM10" s="97" t="s">
        <v>21</v>
      </c>
      <c r="TRN10" s="97" t="s">
        <v>21</v>
      </c>
      <c r="TRO10" s="97" t="s">
        <v>21</v>
      </c>
      <c r="TRP10" s="97" t="s">
        <v>21</v>
      </c>
      <c r="TRQ10" s="97" t="s">
        <v>21</v>
      </c>
      <c r="TRR10" s="97" t="s">
        <v>21</v>
      </c>
      <c r="TRS10" s="97" t="s">
        <v>21</v>
      </c>
      <c r="TRT10" s="97" t="s">
        <v>21</v>
      </c>
      <c r="TRU10" s="97" t="s">
        <v>21</v>
      </c>
      <c r="TRV10" s="97" t="s">
        <v>21</v>
      </c>
      <c r="TRW10" s="97" t="s">
        <v>21</v>
      </c>
      <c r="TRX10" s="97" t="s">
        <v>21</v>
      </c>
      <c r="TRY10" s="97" t="s">
        <v>21</v>
      </c>
      <c r="TRZ10" s="97" t="s">
        <v>21</v>
      </c>
      <c r="TSA10" s="97" t="s">
        <v>21</v>
      </c>
      <c r="TSB10" s="97" t="s">
        <v>21</v>
      </c>
      <c r="TSC10" s="97" t="s">
        <v>21</v>
      </c>
      <c r="TSD10" s="97" t="s">
        <v>21</v>
      </c>
      <c r="TSE10" s="97" t="s">
        <v>21</v>
      </c>
      <c r="TSF10" s="97" t="s">
        <v>21</v>
      </c>
      <c r="TSG10" s="97" t="s">
        <v>21</v>
      </c>
      <c r="TSH10" s="97" t="s">
        <v>21</v>
      </c>
      <c r="TSI10" s="97" t="s">
        <v>21</v>
      </c>
      <c r="TSJ10" s="97" t="s">
        <v>21</v>
      </c>
      <c r="TSK10" s="97" t="s">
        <v>21</v>
      </c>
      <c r="TSL10" s="97" t="s">
        <v>21</v>
      </c>
      <c r="TSM10" s="97" t="s">
        <v>21</v>
      </c>
      <c r="TSN10" s="97" t="s">
        <v>21</v>
      </c>
      <c r="TSO10" s="97" t="s">
        <v>21</v>
      </c>
      <c r="TSP10" s="97" t="s">
        <v>21</v>
      </c>
      <c r="TSQ10" s="97" t="s">
        <v>21</v>
      </c>
      <c r="TSR10" s="97" t="s">
        <v>21</v>
      </c>
      <c r="TSS10" s="97" t="s">
        <v>21</v>
      </c>
      <c r="TST10" s="97" t="s">
        <v>21</v>
      </c>
      <c r="TSU10" s="97" t="s">
        <v>21</v>
      </c>
      <c r="TSV10" s="97" t="s">
        <v>21</v>
      </c>
      <c r="TSW10" s="97" t="s">
        <v>21</v>
      </c>
      <c r="TSX10" s="97" t="s">
        <v>21</v>
      </c>
      <c r="TSY10" s="97" t="s">
        <v>21</v>
      </c>
      <c r="TSZ10" s="97" t="s">
        <v>21</v>
      </c>
      <c r="TTA10" s="97" t="s">
        <v>21</v>
      </c>
      <c r="TTB10" s="97" t="s">
        <v>21</v>
      </c>
      <c r="TTC10" s="97" t="s">
        <v>21</v>
      </c>
      <c r="TTD10" s="97" t="s">
        <v>21</v>
      </c>
      <c r="TTE10" s="97" t="s">
        <v>21</v>
      </c>
      <c r="TTF10" s="97" t="s">
        <v>21</v>
      </c>
      <c r="TTG10" s="97" t="s">
        <v>21</v>
      </c>
      <c r="TTH10" s="97" t="s">
        <v>21</v>
      </c>
      <c r="TTI10" s="97" t="s">
        <v>21</v>
      </c>
      <c r="TTJ10" s="97" t="s">
        <v>21</v>
      </c>
      <c r="TTK10" s="97" t="s">
        <v>21</v>
      </c>
      <c r="TTL10" s="97" t="s">
        <v>21</v>
      </c>
      <c r="TTM10" s="97" t="s">
        <v>21</v>
      </c>
      <c r="TTN10" s="97" t="s">
        <v>21</v>
      </c>
      <c r="TTO10" s="97" t="s">
        <v>21</v>
      </c>
      <c r="TTP10" s="97" t="s">
        <v>21</v>
      </c>
      <c r="TTQ10" s="97" t="s">
        <v>21</v>
      </c>
      <c r="TTR10" s="97" t="s">
        <v>21</v>
      </c>
      <c r="TTS10" s="97" t="s">
        <v>21</v>
      </c>
      <c r="TTT10" s="97" t="s">
        <v>21</v>
      </c>
      <c r="TTU10" s="97" t="s">
        <v>21</v>
      </c>
      <c r="TTV10" s="97" t="s">
        <v>21</v>
      </c>
      <c r="TTW10" s="97" t="s">
        <v>21</v>
      </c>
      <c r="TTX10" s="97" t="s">
        <v>21</v>
      </c>
      <c r="TTY10" s="97" t="s">
        <v>21</v>
      </c>
      <c r="TTZ10" s="97" t="s">
        <v>21</v>
      </c>
      <c r="TUA10" s="97" t="s">
        <v>21</v>
      </c>
      <c r="TUB10" s="97" t="s">
        <v>21</v>
      </c>
      <c r="TUC10" s="97" t="s">
        <v>21</v>
      </c>
      <c r="TUD10" s="97" t="s">
        <v>21</v>
      </c>
      <c r="TUE10" s="97" t="s">
        <v>21</v>
      </c>
      <c r="TUF10" s="97" t="s">
        <v>21</v>
      </c>
      <c r="TUG10" s="97" t="s">
        <v>21</v>
      </c>
      <c r="TUH10" s="97" t="s">
        <v>21</v>
      </c>
      <c r="TUI10" s="97" t="s">
        <v>21</v>
      </c>
      <c r="TUJ10" s="97" t="s">
        <v>21</v>
      </c>
      <c r="TUK10" s="97" t="s">
        <v>21</v>
      </c>
      <c r="TUL10" s="97" t="s">
        <v>21</v>
      </c>
      <c r="TUM10" s="97" t="s">
        <v>21</v>
      </c>
      <c r="TUN10" s="97" t="s">
        <v>21</v>
      </c>
      <c r="TUO10" s="97" t="s">
        <v>21</v>
      </c>
      <c r="TUP10" s="97" t="s">
        <v>21</v>
      </c>
      <c r="TUQ10" s="97" t="s">
        <v>21</v>
      </c>
      <c r="TUR10" s="97" t="s">
        <v>21</v>
      </c>
      <c r="TUS10" s="97" t="s">
        <v>21</v>
      </c>
      <c r="TUT10" s="97" t="s">
        <v>21</v>
      </c>
      <c r="TUU10" s="97" t="s">
        <v>21</v>
      </c>
      <c r="TUV10" s="97" t="s">
        <v>21</v>
      </c>
      <c r="TUW10" s="97" t="s">
        <v>21</v>
      </c>
      <c r="TUX10" s="97" t="s">
        <v>21</v>
      </c>
      <c r="TUY10" s="97" t="s">
        <v>21</v>
      </c>
      <c r="TUZ10" s="97" t="s">
        <v>21</v>
      </c>
      <c r="TVA10" s="97" t="s">
        <v>21</v>
      </c>
      <c r="TVB10" s="97" t="s">
        <v>21</v>
      </c>
      <c r="TVC10" s="97" t="s">
        <v>21</v>
      </c>
      <c r="TVD10" s="97" t="s">
        <v>21</v>
      </c>
      <c r="TVE10" s="97" t="s">
        <v>21</v>
      </c>
      <c r="TVF10" s="97" t="s">
        <v>21</v>
      </c>
      <c r="TVG10" s="97" t="s">
        <v>21</v>
      </c>
      <c r="TVH10" s="97" t="s">
        <v>21</v>
      </c>
      <c r="TVI10" s="97" t="s">
        <v>21</v>
      </c>
      <c r="TVJ10" s="97" t="s">
        <v>21</v>
      </c>
      <c r="TVK10" s="97" t="s">
        <v>21</v>
      </c>
      <c r="TVL10" s="97" t="s">
        <v>21</v>
      </c>
      <c r="TVM10" s="97" t="s">
        <v>21</v>
      </c>
      <c r="TVN10" s="97" t="s">
        <v>21</v>
      </c>
      <c r="TVO10" s="97" t="s">
        <v>21</v>
      </c>
      <c r="TVP10" s="97" t="s">
        <v>21</v>
      </c>
      <c r="TVQ10" s="97" t="s">
        <v>21</v>
      </c>
      <c r="TVR10" s="97" t="s">
        <v>21</v>
      </c>
      <c r="TVS10" s="97" t="s">
        <v>21</v>
      </c>
      <c r="TVT10" s="97" t="s">
        <v>21</v>
      </c>
      <c r="TVU10" s="97" t="s">
        <v>21</v>
      </c>
      <c r="TVV10" s="97" t="s">
        <v>21</v>
      </c>
      <c r="TVW10" s="97" t="s">
        <v>21</v>
      </c>
      <c r="TVX10" s="97" t="s">
        <v>21</v>
      </c>
      <c r="TVY10" s="97" t="s">
        <v>21</v>
      </c>
      <c r="TVZ10" s="97" t="s">
        <v>21</v>
      </c>
      <c r="TWA10" s="97" t="s">
        <v>21</v>
      </c>
      <c r="TWB10" s="97" t="s">
        <v>21</v>
      </c>
      <c r="TWC10" s="97" t="s">
        <v>21</v>
      </c>
      <c r="TWD10" s="97" t="s">
        <v>21</v>
      </c>
      <c r="TWE10" s="97" t="s">
        <v>21</v>
      </c>
      <c r="TWF10" s="97" t="s">
        <v>21</v>
      </c>
      <c r="TWG10" s="97" t="s">
        <v>21</v>
      </c>
      <c r="TWH10" s="97" t="s">
        <v>21</v>
      </c>
      <c r="TWI10" s="97" t="s">
        <v>21</v>
      </c>
      <c r="TWJ10" s="97" t="s">
        <v>21</v>
      </c>
      <c r="TWK10" s="97" t="s">
        <v>21</v>
      </c>
      <c r="TWL10" s="97" t="s">
        <v>21</v>
      </c>
      <c r="TWM10" s="97" t="s">
        <v>21</v>
      </c>
      <c r="TWN10" s="97" t="s">
        <v>21</v>
      </c>
      <c r="TWO10" s="97" t="s">
        <v>21</v>
      </c>
      <c r="TWP10" s="97" t="s">
        <v>21</v>
      </c>
      <c r="TWQ10" s="97" t="s">
        <v>21</v>
      </c>
      <c r="TWR10" s="97" t="s">
        <v>21</v>
      </c>
      <c r="TWS10" s="97" t="s">
        <v>21</v>
      </c>
      <c r="TWT10" s="97" t="s">
        <v>21</v>
      </c>
      <c r="TWU10" s="97" t="s">
        <v>21</v>
      </c>
      <c r="TWV10" s="97" t="s">
        <v>21</v>
      </c>
      <c r="TWW10" s="97" t="s">
        <v>21</v>
      </c>
      <c r="TWX10" s="97" t="s">
        <v>21</v>
      </c>
      <c r="TWY10" s="97" t="s">
        <v>21</v>
      </c>
      <c r="TWZ10" s="97" t="s">
        <v>21</v>
      </c>
      <c r="TXA10" s="97" t="s">
        <v>21</v>
      </c>
      <c r="TXB10" s="97" t="s">
        <v>21</v>
      </c>
      <c r="TXC10" s="97" t="s">
        <v>21</v>
      </c>
      <c r="TXD10" s="97" t="s">
        <v>21</v>
      </c>
      <c r="TXE10" s="97" t="s">
        <v>21</v>
      </c>
      <c r="TXF10" s="97" t="s">
        <v>21</v>
      </c>
      <c r="TXG10" s="97" t="s">
        <v>21</v>
      </c>
      <c r="TXH10" s="97" t="s">
        <v>21</v>
      </c>
      <c r="TXI10" s="97" t="s">
        <v>21</v>
      </c>
      <c r="TXJ10" s="97" t="s">
        <v>21</v>
      </c>
      <c r="TXK10" s="97" t="s">
        <v>21</v>
      </c>
      <c r="TXL10" s="97" t="s">
        <v>21</v>
      </c>
      <c r="TXM10" s="97" t="s">
        <v>21</v>
      </c>
      <c r="TXN10" s="97" t="s">
        <v>21</v>
      </c>
      <c r="TXO10" s="97" t="s">
        <v>21</v>
      </c>
      <c r="TXP10" s="97" t="s">
        <v>21</v>
      </c>
      <c r="TXQ10" s="97" t="s">
        <v>21</v>
      </c>
      <c r="TXR10" s="97" t="s">
        <v>21</v>
      </c>
      <c r="TXS10" s="97" t="s">
        <v>21</v>
      </c>
      <c r="TXT10" s="97" t="s">
        <v>21</v>
      </c>
      <c r="TXU10" s="97" t="s">
        <v>21</v>
      </c>
      <c r="TXV10" s="97" t="s">
        <v>21</v>
      </c>
      <c r="TXW10" s="97" t="s">
        <v>21</v>
      </c>
      <c r="TXX10" s="97" t="s">
        <v>21</v>
      </c>
      <c r="TXY10" s="97" t="s">
        <v>21</v>
      </c>
      <c r="TXZ10" s="97" t="s">
        <v>21</v>
      </c>
      <c r="TYA10" s="97" t="s">
        <v>21</v>
      </c>
      <c r="TYB10" s="97" t="s">
        <v>21</v>
      </c>
      <c r="TYC10" s="97" t="s">
        <v>21</v>
      </c>
      <c r="TYD10" s="97" t="s">
        <v>21</v>
      </c>
      <c r="TYE10" s="97" t="s">
        <v>21</v>
      </c>
      <c r="TYF10" s="97" t="s">
        <v>21</v>
      </c>
      <c r="TYG10" s="97" t="s">
        <v>21</v>
      </c>
      <c r="TYH10" s="97" t="s">
        <v>21</v>
      </c>
      <c r="TYI10" s="97" t="s">
        <v>21</v>
      </c>
      <c r="TYJ10" s="97" t="s">
        <v>21</v>
      </c>
      <c r="TYK10" s="97" t="s">
        <v>21</v>
      </c>
      <c r="TYL10" s="97" t="s">
        <v>21</v>
      </c>
      <c r="TYM10" s="97" t="s">
        <v>21</v>
      </c>
      <c r="TYN10" s="97" t="s">
        <v>21</v>
      </c>
      <c r="TYO10" s="97" t="s">
        <v>21</v>
      </c>
      <c r="TYP10" s="97" t="s">
        <v>21</v>
      </c>
      <c r="TYQ10" s="97" t="s">
        <v>21</v>
      </c>
      <c r="TYR10" s="97" t="s">
        <v>21</v>
      </c>
      <c r="TYS10" s="97" t="s">
        <v>21</v>
      </c>
      <c r="TYT10" s="97" t="s">
        <v>21</v>
      </c>
      <c r="TYU10" s="97" t="s">
        <v>21</v>
      </c>
      <c r="TYV10" s="97" t="s">
        <v>21</v>
      </c>
      <c r="TYW10" s="97" t="s">
        <v>21</v>
      </c>
      <c r="TYX10" s="97" t="s">
        <v>21</v>
      </c>
      <c r="TYY10" s="97" t="s">
        <v>21</v>
      </c>
      <c r="TYZ10" s="97" t="s">
        <v>21</v>
      </c>
      <c r="TZA10" s="97" t="s">
        <v>21</v>
      </c>
      <c r="TZB10" s="97" t="s">
        <v>21</v>
      </c>
      <c r="TZC10" s="97" t="s">
        <v>21</v>
      </c>
      <c r="TZD10" s="97" t="s">
        <v>21</v>
      </c>
      <c r="TZE10" s="97" t="s">
        <v>21</v>
      </c>
      <c r="TZF10" s="97" t="s">
        <v>21</v>
      </c>
      <c r="TZG10" s="97" t="s">
        <v>21</v>
      </c>
      <c r="TZH10" s="97" t="s">
        <v>21</v>
      </c>
      <c r="TZI10" s="97" t="s">
        <v>21</v>
      </c>
      <c r="TZJ10" s="97" t="s">
        <v>21</v>
      </c>
      <c r="TZK10" s="97" t="s">
        <v>21</v>
      </c>
      <c r="TZL10" s="97" t="s">
        <v>21</v>
      </c>
      <c r="TZM10" s="97" t="s">
        <v>21</v>
      </c>
      <c r="TZN10" s="97" t="s">
        <v>21</v>
      </c>
      <c r="TZO10" s="97" t="s">
        <v>21</v>
      </c>
      <c r="TZP10" s="97" t="s">
        <v>21</v>
      </c>
      <c r="TZQ10" s="97" t="s">
        <v>21</v>
      </c>
      <c r="TZR10" s="97" t="s">
        <v>21</v>
      </c>
      <c r="TZS10" s="97" t="s">
        <v>21</v>
      </c>
      <c r="TZT10" s="97" t="s">
        <v>21</v>
      </c>
      <c r="TZU10" s="97" t="s">
        <v>21</v>
      </c>
      <c r="TZV10" s="97" t="s">
        <v>21</v>
      </c>
      <c r="TZW10" s="97" t="s">
        <v>21</v>
      </c>
      <c r="TZX10" s="97" t="s">
        <v>21</v>
      </c>
      <c r="TZY10" s="97" t="s">
        <v>21</v>
      </c>
      <c r="TZZ10" s="97" t="s">
        <v>21</v>
      </c>
      <c r="UAA10" s="97" t="s">
        <v>21</v>
      </c>
      <c r="UAB10" s="97" t="s">
        <v>21</v>
      </c>
      <c r="UAC10" s="97" t="s">
        <v>21</v>
      </c>
      <c r="UAD10" s="97" t="s">
        <v>21</v>
      </c>
      <c r="UAE10" s="97" t="s">
        <v>21</v>
      </c>
      <c r="UAF10" s="97" t="s">
        <v>21</v>
      </c>
      <c r="UAG10" s="97" t="s">
        <v>21</v>
      </c>
      <c r="UAH10" s="97" t="s">
        <v>21</v>
      </c>
      <c r="UAI10" s="97" t="s">
        <v>21</v>
      </c>
      <c r="UAJ10" s="97" t="s">
        <v>21</v>
      </c>
      <c r="UAK10" s="97" t="s">
        <v>21</v>
      </c>
      <c r="UAL10" s="97" t="s">
        <v>21</v>
      </c>
      <c r="UAM10" s="97" t="s">
        <v>21</v>
      </c>
      <c r="UAN10" s="97" t="s">
        <v>21</v>
      </c>
      <c r="UAO10" s="97" t="s">
        <v>21</v>
      </c>
      <c r="UAP10" s="97" t="s">
        <v>21</v>
      </c>
      <c r="UAQ10" s="97" t="s">
        <v>21</v>
      </c>
      <c r="UAR10" s="97" t="s">
        <v>21</v>
      </c>
      <c r="UAS10" s="97" t="s">
        <v>21</v>
      </c>
      <c r="UAT10" s="97" t="s">
        <v>21</v>
      </c>
      <c r="UAU10" s="97" t="s">
        <v>21</v>
      </c>
      <c r="UAV10" s="97" t="s">
        <v>21</v>
      </c>
      <c r="UAW10" s="97" t="s">
        <v>21</v>
      </c>
      <c r="UAX10" s="97" t="s">
        <v>21</v>
      </c>
      <c r="UAY10" s="97" t="s">
        <v>21</v>
      </c>
      <c r="UAZ10" s="97" t="s">
        <v>21</v>
      </c>
      <c r="UBA10" s="97" t="s">
        <v>21</v>
      </c>
      <c r="UBB10" s="97" t="s">
        <v>21</v>
      </c>
      <c r="UBC10" s="97" t="s">
        <v>21</v>
      </c>
      <c r="UBD10" s="97" t="s">
        <v>21</v>
      </c>
      <c r="UBE10" s="97" t="s">
        <v>21</v>
      </c>
      <c r="UBF10" s="97" t="s">
        <v>21</v>
      </c>
      <c r="UBG10" s="97" t="s">
        <v>21</v>
      </c>
      <c r="UBH10" s="97" t="s">
        <v>21</v>
      </c>
      <c r="UBI10" s="97" t="s">
        <v>21</v>
      </c>
      <c r="UBJ10" s="97" t="s">
        <v>21</v>
      </c>
      <c r="UBK10" s="97" t="s">
        <v>21</v>
      </c>
      <c r="UBL10" s="97" t="s">
        <v>21</v>
      </c>
      <c r="UBM10" s="97" t="s">
        <v>21</v>
      </c>
      <c r="UBN10" s="97" t="s">
        <v>21</v>
      </c>
      <c r="UBO10" s="97" t="s">
        <v>21</v>
      </c>
      <c r="UBP10" s="97" t="s">
        <v>21</v>
      </c>
      <c r="UBQ10" s="97" t="s">
        <v>21</v>
      </c>
      <c r="UBR10" s="97" t="s">
        <v>21</v>
      </c>
      <c r="UBS10" s="97" t="s">
        <v>21</v>
      </c>
      <c r="UBT10" s="97" t="s">
        <v>21</v>
      </c>
      <c r="UBU10" s="97" t="s">
        <v>21</v>
      </c>
      <c r="UBV10" s="97" t="s">
        <v>21</v>
      </c>
      <c r="UBW10" s="97" t="s">
        <v>21</v>
      </c>
      <c r="UBX10" s="97" t="s">
        <v>21</v>
      </c>
      <c r="UBY10" s="97" t="s">
        <v>21</v>
      </c>
      <c r="UBZ10" s="97" t="s">
        <v>21</v>
      </c>
      <c r="UCA10" s="97" t="s">
        <v>21</v>
      </c>
      <c r="UCB10" s="97" t="s">
        <v>21</v>
      </c>
      <c r="UCC10" s="97" t="s">
        <v>21</v>
      </c>
      <c r="UCD10" s="97" t="s">
        <v>21</v>
      </c>
      <c r="UCE10" s="97" t="s">
        <v>21</v>
      </c>
      <c r="UCF10" s="97" t="s">
        <v>21</v>
      </c>
      <c r="UCG10" s="97" t="s">
        <v>21</v>
      </c>
      <c r="UCH10" s="97" t="s">
        <v>21</v>
      </c>
      <c r="UCI10" s="97" t="s">
        <v>21</v>
      </c>
      <c r="UCJ10" s="97" t="s">
        <v>21</v>
      </c>
      <c r="UCK10" s="97" t="s">
        <v>21</v>
      </c>
      <c r="UCL10" s="97" t="s">
        <v>21</v>
      </c>
      <c r="UCM10" s="97" t="s">
        <v>21</v>
      </c>
      <c r="UCN10" s="97" t="s">
        <v>21</v>
      </c>
      <c r="UCO10" s="97" t="s">
        <v>21</v>
      </c>
      <c r="UCP10" s="97" t="s">
        <v>21</v>
      </c>
      <c r="UCQ10" s="97" t="s">
        <v>21</v>
      </c>
      <c r="UCR10" s="97" t="s">
        <v>21</v>
      </c>
      <c r="UCS10" s="97" t="s">
        <v>21</v>
      </c>
      <c r="UCT10" s="97" t="s">
        <v>21</v>
      </c>
      <c r="UCU10" s="97" t="s">
        <v>21</v>
      </c>
      <c r="UCV10" s="97" t="s">
        <v>21</v>
      </c>
      <c r="UCW10" s="97" t="s">
        <v>21</v>
      </c>
      <c r="UCX10" s="97" t="s">
        <v>21</v>
      </c>
      <c r="UCY10" s="97" t="s">
        <v>21</v>
      </c>
      <c r="UCZ10" s="97" t="s">
        <v>21</v>
      </c>
      <c r="UDA10" s="97" t="s">
        <v>21</v>
      </c>
      <c r="UDB10" s="97" t="s">
        <v>21</v>
      </c>
      <c r="UDC10" s="97" t="s">
        <v>21</v>
      </c>
      <c r="UDD10" s="97" t="s">
        <v>21</v>
      </c>
      <c r="UDE10" s="97" t="s">
        <v>21</v>
      </c>
      <c r="UDF10" s="97" t="s">
        <v>21</v>
      </c>
      <c r="UDG10" s="97" t="s">
        <v>21</v>
      </c>
      <c r="UDH10" s="97" t="s">
        <v>21</v>
      </c>
      <c r="UDI10" s="97" t="s">
        <v>21</v>
      </c>
      <c r="UDJ10" s="97" t="s">
        <v>21</v>
      </c>
      <c r="UDK10" s="97" t="s">
        <v>21</v>
      </c>
      <c r="UDL10" s="97" t="s">
        <v>21</v>
      </c>
      <c r="UDM10" s="97" t="s">
        <v>21</v>
      </c>
      <c r="UDN10" s="97" t="s">
        <v>21</v>
      </c>
      <c r="UDO10" s="97" t="s">
        <v>21</v>
      </c>
      <c r="UDP10" s="97" t="s">
        <v>21</v>
      </c>
      <c r="UDQ10" s="97" t="s">
        <v>21</v>
      </c>
      <c r="UDR10" s="97" t="s">
        <v>21</v>
      </c>
      <c r="UDS10" s="97" t="s">
        <v>21</v>
      </c>
      <c r="UDT10" s="97" t="s">
        <v>21</v>
      </c>
      <c r="UDU10" s="97" t="s">
        <v>21</v>
      </c>
      <c r="UDV10" s="97" t="s">
        <v>21</v>
      </c>
      <c r="UDW10" s="97" t="s">
        <v>21</v>
      </c>
      <c r="UDX10" s="97" t="s">
        <v>21</v>
      </c>
      <c r="UDY10" s="97" t="s">
        <v>21</v>
      </c>
      <c r="UDZ10" s="97" t="s">
        <v>21</v>
      </c>
      <c r="UEA10" s="97" t="s">
        <v>21</v>
      </c>
      <c r="UEB10" s="97" t="s">
        <v>21</v>
      </c>
      <c r="UEC10" s="97" t="s">
        <v>21</v>
      </c>
      <c r="UED10" s="97" t="s">
        <v>21</v>
      </c>
      <c r="UEE10" s="97" t="s">
        <v>21</v>
      </c>
      <c r="UEF10" s="97" t="s">
        <v>21</v>
      </c>
      <c r="UEG10" s="97" t="s">
        <v>21</v>
      </c>
      <c r="UEH10" s="97" t="s">
        <v>21</v>
      </c>
      <c r="UEI10" s="97" t="s">
        <v>21</v>
      </c>
      <c r="UEJ10" s="97" t="s">
        <v>21</v>
      </c>
      <c r="UEK10" s="97" t="s">
        <v>21</v>
      </c>
      <c r="UEL10" s="97" t="s">
        <v>21</v>
      </c>
      <c r="UEM10" s="97" t="s">
        <v>21</v>
      </c>
      <c r="UEN10" s="97" t="s">
        <v>21</v>
      </c>
      <c r="UEO10" s="97" t="s">
        <v>21</v>
      </c>
      <c r="UEP10" s="97" t="s">
        <v>21</v>
      </c>
      <c r="UEQ10" s="97" t="s">
        <v>21</v>
      </c>
      <c r="UER10" s="97" t="s">
        <v>21</v>
      </c>
      <c r="UES10" s="97" t="s">
        <v>21</v>
      </c>
      <c r="UET10" s="97" t="s">
        <v>21</v>
      </c>
      <c r="UEU10" s="97" t="s">
        <v>21</v>
      </c>
      <c r="UEV10" s="97" t="s">
        <v>21</v>
      </c>
      <c r="UEW10" s="97" t="s">
        <v>21</v>
      </c>
      <c r="UEX10" s="97" t="s">
        <v>21</v>
      </c>
      <c r="UEY10" s="97" t="s">
        <v>21</v>
      </c>
      <c r="UEZ10" s="97" t="s">
        <v>21</v>
      </c>
      <c r="UFA10" s="97" t="s">
        <v>21</v>
      </c>
      <c r="UFB10" s="97" t="s">
        <v>21</v>
      </c>
      <c r="UFC10" s="97" t="s">
        <v>21</v>
      </c>
      <c r="UFD10" s="97" t="s">
        <v>21</v>
      </c>
      <c r="UFE10" s="97" t="s">
        <v>21</v>
      </c>
      <c r="UFF10" s="97" t="s">
        <v>21</v>
      </c>
      <c r="UFG10" s="97" t="s">
        <v>21</v>
      </c>
      <c r="UFH10" s="97" t="s">
        <v>21</v>
      </c>
      <c r="UFI10" s="97" t="s">
        <v>21</v>
      </c>
      <c r="UFJ10" s="97" t="s">
        <v>21</v>
      </c>
      <c r="UFK10" s="97" t="s">
        <v>21</v>
      </c>
      <c r="UFL10" s="97" t="s">
        <v>21</v>
      </c>
      <c r="UFM10" s="97" t="s">
        <v>21</v>
      </c>
      <c r="UFN10" s="97" t="s">
        <v>21</v>
      </c>
      <c r="UFO10" s="97" t="s">
        <v>21</v>
      </c>
      <c r="UFP10" s="97" t="s">
        <v>21</v>
      </c>
      <c r="UFQ10" s="97" t="s">
        <v>21</v>
      </c>
      <c r="UFR10" s="97" t="s">
        <v>21</v>
      </c>
      <c r="UFS10" s="97" t="s">
        <v>21</v>
      </c>
      <c r="UFT10" s="97" t="s">
        <v>21</v>
      </c>
      <c r="UFU10" s="97" t="s">
        <v>21</v>
      </c>
      <c r="UFV10" s="97" t="s">
        <v>21</v>
      </c>
      <c r="UFW10" s="97" t="s">
        <v>21</v>
      </c>
      <c r="UFX10" s="97" t="s">
        <v>21</v>
      </c>
      <c r="UFY10" s="97" t="s">
        <v>21</v>
      </c>
      <c r="UFZ10" s="97" t="s">
        <v>21</v>
      </c>
      <c r="UGA10" s="97" t="s">
        <v>21</v>
      </c>
      <c r="UGB10" s="97" t="s">
        <v>21</v>
      </c>
      <c r="UGC10" s="97" t="s">
        <v>21</v>
      </c>
      <c r="UGD10" s="97" t="s">
        <v>21</v>
      </c>
      <c r="UGE10" s="97" t="s">
        <v>21</v>
      </c>
      <c r="UGF10" s="97" t="s">
        <v>21</v>
      </c>
      <c r="UGG10" s="97" t="s">
        <v>21</v>
      </c>
      <c r="UGH10" s="97" t="s">
        <v>21</v>
      </c>
      <c r="UGI10" s="97" t="s">
        <v>21</v>
      </c>
      <c r="UGJ10" s="97" t="s">
        <v>21</v>
      </c>
      <c r="UGK10" s="97" t="s">
        <v>21</v>
      </c>
      <c r="UGL10" s="97" t="s">
        <v>21</v>
      </c>
      <c r="UGM10" s="97" t="s">
        <v>21</v>
      </c>
      <c r="UGN10" s="97" t="s">
        <v>21</v>
      </c>
      <c r="UGO10" s="97" t="s">
        <v>21</v>
      </c>
      <c r="UGP10" s="97" t="s">
        <v>21</v>
      </c>
      <c r="UGQ10" s="97" t="s">
        <v>21</v>
      </c>
      <c r="UGR10" s="97" t="s">
        <v>21</v>
      </c>
      <c r="UGS10" s="97" t="s">
        <v>21</v>
      </c>
      <c r="UGT10" s="97" t="s">
        <v>21</v>
      </c>
      <c r="UGU10" s="97" t="s">
        <v>21</v>
      </c>
      <c r="UGV10" s="97" t="s">
        <v>21</v>
      </c>
      <c r="UGW10" s="97" t="s">
        <v>21</v>
      </c>
      <c r="UGX10" s="97" t="s">
        <v>21</v>
      </c>
      <c r="UGY10" s="97" t="s">
        <v>21</v>
      </c>
      <c r="UGZ10" s="97" t="s">
        <v>21</v>
      </c>
      <c r="UHA10" s="97" t="s">
        <v>21</v>
      </c>
      <c r="UHB10" s="97" t="s">
        <v>21</v>
      </c>
      <c r="UHC10" s="97" t="s">
        <v>21</v>
      </c>
      <c r="UHD10" s="97" t="s">
        <v>21</v>
      </c>
      <c r="UHE10" s="97" t="s">
        <v>21</v>
      </c>
      <c r="UHF10" s="97" t="s">
        <v>21</v>
      </c>
      <c r="UHG10" s="97" t="s">
        <v>21</v>
      </c>
      <c r="UHH10" s="97" t="s">
        <v>21</v>
      </c>
      <c r="UHI10" s="97" t="s">
        <v>21</v>
      </c>
      <c r="UHJ10" s="97" t="s">
        <v>21</v>
      </c>
      <c r="UHK10" s="97" t="s">
        <v>21</v>
      </c>
      <c r="UHL10" s="97" t="s">
        <v>21</v>
      </c>
      <c r="UHM10" s="97" t="s">
        <v>21</v>
      </c>
      <c r="UHN10" s="97" t="s">
        <v>21</v>
      </c>
      <c r="UHO10" s="97" t="s">
        <v>21</v>
      </c>
      <c r="UHP10" s="97" t="s">
        <v>21</v>
      </c>
      <c r="UHQ10" s="97" t="s">
        <v>21</v>
      </c>
      <c r="UHR10" s="97" t="s">
        <v>21</v>
      </c>
      <c r="UHS10" s="97" t="s">
        <v>21</v>
      </c>
      <c r="UHT10" s="97" t="s">
        <v>21</v>
      </c>
      <c r="UHU10" s="97" t="s">
        <v>21</v>
      </c>
      <c r="UHV10" s="97" t="s">
        <v>21</v>
      </c>
      <c r="UHW10" s="97" t="s">
        <v>21</v>
      </c>
      <c r="UHX10" s="97" t="s">
        <v>21</v>
      </c>
      <c r="UHY10" s="97" t="s">
        <v>21</v>
      </c>
      <c r="UHZ10" s="97" t="s">
        <v>21</v>
      </c>
      <c r="UIA10" s="97" t="s">
        <v>21</v>
      </c>
      <c r="UIB10" s="97" t="s">
        <v>21</v>
      </c>
      <c r="UIC10" s="97" t="s">
        <v>21</v>
      </c>
      <c r="UID10" s="97" t="s">
        <v>21</v>
      </c>
      <c r="UIE10" s="97" t="s">
        <v>21</v>
      </c>
      <c r="UIF10" s="97" t="s">
        <v>21</v>
      </c>
      <c r="UIG10" s="97" t="s">
        <v>21</v>
      </c>
      <c r="UIH10" s="97" t="s">
        <v>21</v>
      </c>
      <c r="UII10" s="97" t="s">
        <v>21</v>
      </c>
      <c r="UIJ10" s="97" t="s">
        <v>21</v>
      </c>
      <c r="UIK10" s="97" t="s">
        <v>21</v>
      </c>
      <c r="UIL10" s="97" t="s">
        <v>21</v>
      </c>
      <c r="UIM10" s="97" t="s">
        <v>21</v>
      </c>
      <c r="UIN10" s="97" t="s">
        <v>21</v>
      </c>
      <c r="UIO10" s="97" t="s">
        <v>21</v>
      </c>
      <c r="UIP10" s="97" t="s">
        <v>21</v>
      </c>
      <c r="UIQ10" s="97" t="s">
        <v>21</v>
      </c>
      <c r="UIR10" s="97" t="s">
        <v>21</v>
      </c>
      <c r="UIS10" s="97" t="s">
        <v>21</v>
      </c>
      <c r="UIT10" s="97" t="s">
        <v>21</v>
      </c>
      <c r="UIU10" s="97" t="s">
        <v>21</v>
      </c>
      <c r="UIV10" s="97" t="s">
        <v>21</v>
      </c>
      <c r="UIW10" s="97" t="s">
        <v>21</v>
      </c>
      <c r="UIX10" s="97" t="s">
        <v>21</v>
      </c>
      <c r="UIY10" s="97" t="s">
        <v>21</v>
      </c>
      <c r="UIZ10" s="97" t="s">
        <v>21</v>
      </c>
      <c r="UJA10" s="97" t="s">
        <v>21</v>
      </c>
      <c r="UJB10" s="97" t="s">
        <v>21</v>
      </c>
      <c r="UJC10" s="97" t="s">
        <v>21</v>
      </c>
      <c r="UJD10" s="97" t="s">
        <v>21</v>
      </c>
      <c r="UJE10" s="97" t="s">
        <v>21</v>
      </c>
      <c r="UJF10" s="97" t="s">
        <v>21</v>
      </c>
      <c r="UJG10" s="97" t="s">
        <v>21</v>
      </c>
      <c r="UJH10" s="97" t="s">
        <v>21</v>
      </c>
      <c r="UJI10" s="97" t="s">
        <v>21</v>
      </c>
      <c r="UJJ10" s="97" t="s">
        <v>21</v>
      </c>
      <c r="UJK10" s="97" t="s">
        <v>21</v>
      </c>
      <c r="UJL10" s="97" t="s">
        <v>21</v>
      </c>
      <c r="UJM10" s="97" t="s">
        <v>21</v>
      </c>
      <c r="UJN10" s="97" t="s">
        <v>21</v>
      </c>
      <c r="UJO10" s="97" t="s">
        <v>21</v>
      </c>
      <c r="UJP10" s="97" t="s">
        <v>21</v>
      </c>
      <c r="UJQ10" s="97" t="s">
        <v>21</v>
      </c>
      <c r="UJR10" s="97" t="s">
        <v>21</v>
      </c>
      <c r="UJS10" s="97" t="s">
        <v>21</v>
      </c>
      <c r="UJT10" s="97" t="s">
        <v>21</v>
      </c>
      <c r="UJU10" s="97" t="s">
        <v>21</v>
      </c>
      <c r="UJV10" s="97" t="s">
        <v>21</v>
      </c>
      <c r="UJW10" s="97" t="s">
        <v>21</v>
      </c>
      <c r="UJX10" s="97" t="s">
        <v>21</v>
      </c>
      <c r="UJY10" s="97" t="s">
        <v>21</v>
      </c>
      <c r="UJZ10" s="97" t="s">
        <v>21</v>
      </c>
      <c r="UKA10" s="97" t="s">
        <v>21</v>
      </c>
      <c r="UKB10" s="97" t="s">
        <v>21</v>
      </c>
      <c r="UKC10" s="97" t="s">
        <v>21</v>
      </c>
      <c r="UKD10" s="97" t="s">
        <v>21</v>
      </c>
      <c r="UKE10" s="97" t="s">
        <v>21</v>
      </c>
      <c r="UKF10" s="97" t="s">
        <v>21</v>
      </c>
      <c r="UKG10" s="97" t="s">
        <v>21</v>
      </c>
      <c r="UKH10" s="97" t="s">
        <v>21</v>
      </c>
      <c r="UKI10" s="97" t="s">
        <v>21</v>
      </c>
      <c r="UKJ10" s="97" t="s">
        <v>21</v>
      </c>
      <c r="UKK10" s="97" t="s">
        <v>21</v>
      </c>
      <c r="UKL10" s="97" t="s">
        <v>21</v>
      </c>
      <c r="UKM10" s="97" t="s">
        <v>21</v>
      </c>
      <c r="UKN10" s="97" t="s">
        <v>21</v>
      </c>
      <c r="UKO10" s="97" t="s">
        <v>21</v>
      </c>
      <c r="UKP10" s="97" t="s">
        <v>21</v>
      </c>
      <c r="UKQ10" s="97" t="s">
        <v>21</v>
      </c>
      <c r="UKR10" s="97" t="s">
        <v>21</v>
      </c>
      <c r="UKS10" s="97" t="s">
        <v>21</v>
      </c>
      <c r="UKT10" s="97" t="s">
        <v>21</v>
      </c>
      <c r="UKU10" s="97" t="s">
        <v>21</v>
      </c>
      <c r="UKV10" s="97" t="s">
        <v>21</v>
      </c>
      <c r="UKW10" s="97" t="s">
        <v>21</v>
      </c>
      <c r="UKX10" s="97" t="s">
        <v>21</v>
      </c>
      <c r="UKY10" s="97" t="s">
        <v>21</v>
      </c>
      <c r="UKZ10" s="97" t="s">
        <v>21</v>
      </c>
      <c r="ULA10" s="97" t="s">
        <v>21</v>
      </c>
      <c r="ULB10" s="97" t="s">
        <v>21</v>
      </c>
      <c r="ULC10" s="97" t="s">
        <v>21</v>
      </c>
      <c r="ULD10" s="97" t="s">
        <v>21</v>
      </c>
      <c r="ULE10" s="97" t="s">
        <v>21</v>
      </c>
      <c r="ULF10" s="97" t="s">
        <v>21</v>
      </c>
      <c r="ULG10" s="97" t="s">
        <v>21</v>
      </c>
      <c r="ULH10" s="97" t="s">
        <v>21</v>
      </c>
      <c r="ULI10" s="97" t="s">
        <v>21</v>
      </c>
      <c r="ULJ10" s="97" t="s">
        <v>21</v>
      </c>
      <c r="ULK10" s="97" t="s">
        <v>21</v>
      </c>
      <c r="ULL10" s="97" t="s">
        <v>21</v>
      </c>
      <c r="ULM10" s="97" t="s">
        <v>21</v>
      </c>
      <c r="ULN10" s="97" t="s">
        <v>21</v>
      </c>
      <c r="ULO10" s="97" t="s">
        <v>21</v>
      </c>
      <c r="ULP10" s="97" t="s">
        <v>21</v>
      </c>
      <c r="ULQ10" s="97" t="s">
        <v>21</v>
      </c>
      <c r="ULR10" s="97" t="s">
        <v>21</v>
      </c>
      <c r="ULS10" s="97" t="s">
        <v>21</v>
      </c>
      <c r="ULT10" s="97" t="s">
        <v>21</v>
      </c>
      <c r="ULU10" s="97" t="s">
        <v>21</v>
      </c>
      <c r="ULV10" s="97" t="s">
        <v>21</v>
      </c>
      <c r="ULW10" s="97" t="s">
        <v>21</v>
      </c>
      <c r="ULX10" s="97" t="s">
        <v>21</v>
      </c>
      <c r="ULY10" s="97" t="s">
        <v>21</v>
      </c>
      <c r="ULZ10" s="97" t="s">
        <v>21</v>
      </c>
      <c r="UMA10" s="97" t="s">
        <v>21</v>
      </c>
      <c r="UMB10" s="97" t="s">
        <v>21</v>
      </c>
      <c r="UMC10" s="97" t="s">
        <v>21</v>
      </c>
      <c r="UMD10" s="97" t="s">
        <v>21</v>
      </c>
      <c r="UME10" s="97" t="s">
        <v>21</v>
      </c>
      <c r="UMF10" s="97" t="s">
        <v>21</v>
      </c>
      <c r="UMG10" s="97" t="s">
        <v>21</v>
      </c>
      <c r="UMH10" s="97" t="s">
        <v>21</v>
      </c>
      <c r="UMI10" s="97" t="s">
        <v>21</v>
      </c>
      <c r="UMJ10" s="97" t="s">
        <v>21</v>
      </c>
      <c r="UMK10" s="97" t="s">
        <v>21</v>
      </c>
      <c r="UML10" s="97" t="s">
        <v>21</v>
      </c>
      <c r="UMM10" s="97" t="s">
        <v>21</v>
      </c>
      <c r="UMN10" s="97" t="s">
        <v>21</v>
      </c>
      <c r="UMO10" s="97" t="s">
        <v>21</v>
      </c>
      <c r="UMP10" s="97" t="s">
        <v>21</v>
      </c>
      <c r="UMQ10" s="97" t="s">
        <v>21</v>
      </c>
      <c r="UMR10" s="97" t="s">
        <v>21</v>
      </c>
      <c r="UMS10" s="97" t="s">
        <v>21</v>
      </c>
      <c r="UMT10" s="97" t="s">
        <v>21</v>
      </c>
      <c r="UMU10" s="97" t="s">
        <v>21</v>
      </c>
      <c r="UMV10" s="97" t="s">
        <v>21</v>
      </c>
      <c r="UMW10" s="97" t="s">
        <v>21</v>
      </c>
      <c r="UMX10" s="97" t="s">
        <v>21</v>
      </c>
      <c r="UMY10" s="97" t="s">
        <v>21</v>
      </c>
      <c r="UMZ10" s="97" t="s">
        <v>21</v>
      </c>
      <c r="UNA10" s="97" t="s">
        <v>21</v>
      </c>
      <c r="UNB10" s="97" t="s">
        <v>21</v>
      </c>
      <c r="UNC10" s="97" t="s">
        <v>21</v>
      </c>
      <c r="UND10" s="97" t="s">
        <v>21</v>
      </c>
      <c r="UNE10" s="97" t="s">
        <v>21</v>
      </c>
      <c r="UNF10" s="97" t="s">
        <v>21</v>
      </c>
      <c r="UNG10" s="97" t="s">
        <v>21</v>
      </c>
      <c r="UNH10" s="97" t="s">
        <v>21</v>
      </c>
      <c r="UNI10" s="97" t="s">
        <v>21</v>
      </c>
      <c r="UNJ10" s="97" t="s">
        <v>21</v>
      </c>
      <c r="UNK10" s="97" t="s">
        <v>21</v>
      </c>
      <c r="UNL10" s="97" t="s">
        <v>21</v>
      </c>
      <c r="UNM10" s="97" t="s">
        <v>21</v>
      </c>
      <c r="UNN10" s="97" t="s">
        <v>21</v>
      </c>
      <c r="UNO10" s="97" t="s">
        <v>21</v>
      </c>
      <c r="UNP10" s="97" t="s">
        <v>21</v>
      </c>
      <c r="UNQ10" s="97" t="s">
        <v>21</v>
      </c>
      <c r="UNR10" s="97" t="s">
        <v>21</v>
      </c>
      <c r="UNS10" s="97" t="s">
        <v>21</v>
      </c>
      <c r="UNT10" s="97" t="s">
        <v>21</v>
      </c>
      <c r="UNU10" s="97" t="s">
        <v>21</v>
      </c>
      <c r="UNV10" s="97" t="s">
        <v>21</v>
      </c>
      <c r="UNW10" s="97" t="s">
        <v>21</v>
      </c>
      <c r="UNX10" s="97" t="s">
        <v>21</v>
      </c>
      <c r="UNY10" s="97" t="s">
        <v>21</v>
      </c>
      <c r="UNZ10" s="97" t="s">
        <v>21</v>
      </c>
      <c r="UOA10" s="97" t="s">
        <v>21</v>
      </c>
      <c r="UOB10" s="97" t="s">
        <v>21</v>
      </c>
      <c r="UOC10" s="97" t="s">
        <v>21</v>
      </c>
      <c r="UOD10" s="97" t="s">
        <v>21</v>
      </c>
      <c r="UOE10" s="97" t="s">
        <v>21</v>
      </c>
      <c r="UOF10" s="97" t="s">
        <v>21</v>
      </c>
      <c r="UOG10" s="97" t="s">
        <v>21</v>
      </c>
      <c r="UOH10" s="97" t="s">
        <v>21</v>
      </c>
      <c r="UOI10" s="97" t="s">
        <v>21</v>
      </c>
      <c r="UOJ10" s="97" t="s">
        <v>21</v>
      </c>
      <c r="UOK10" s="97" t="s">
        <v>21</v>
      </c>
      <c r="UOL10" s="97" t="s">
        <v>21</v>
      </c>
      <c r="UOM10" s="97" t="s">
        <v>21</v>
      </c>
      <c r="UON10" s="97" t="s">
        <v>21</v>
      </c>
      <c r="UOO10" s="97" t="s">
        <v>21</v>
      </c>
      <c r="UOP10" s="97" t="s">
        <v>21</v>
      </c>
      <c r="UOQ10" s="97" t="s">
        <v>21</v>
      </c>
      <c r="UOR10" s="97" t="s">
        <v>21</v>
      </c>
      <c r="UOS10" s="97" t="s">
        <v>21</v>
      </c>
      <c r="UOT10" s="97" t="s">
        <v>21</v>
      </c>
      <c r="UOU10" s="97" t="s">
        <v>21</v>
      </c>
      <c r="UOV10" s="97" t="s">
        <v>21</v>
      </c>
      <c r="UOW10" s="97" t="s">
        <v>21</v>
      </c>
      <c r="UOX10" s="97" t="s">
        <v>21</v>
      </c>
      <c r="UOY10" s="97" t="s">
        <v>21</v>
      </c>
      <c r="UOZ10" s="97" t="s">
        <v>21</v>
      </c>
      <c r="UPA10" s="97" t="s">
        <v>21</v>
      </c>
      <c r="UPB10" s="97" t="s">
        <v>21</v>
      </c>
      <c r="UPC10" s="97" t="s">
        <v>21</v>
      </c>
      <c r="UPD10" s="97" t="s">
        <v>21</v>
      </c>
      <c r="UPE10" s="97" t="s">
        <v>21</v>
      </c>
      <c r="UPF10" s="97" t="s">
        <v>21</v>
      </c>
      <c r="UPG10" s="97" t="s">
        <v>21</v>
      </c>
      <c r="UPH10" s="97" t="s">
        <v>21</v>
      </c>
      <c r="UPI10" s="97" t="s">
        <v>21</v>
      </c>
      <c r="UPJ10" s="97" t="s">
        <v>21</v>
      </c>
      <c r="UPK10" s="97" t="s">
        <v>21</v>
      </c>
      <c r="UPL10" s="97" t="s">
        <v>21</v>
      </c>
      <c r="UPM10" s="97" t="s">
        <v>21</v>
      </c>
      <c r="UPN10" s="97" t="s">
        <v>21</v>
      </c>
      <c r="UPO10" s="97" t="s">
        <v>21</v>
      </c>
      <c r="UPP10" s="97" t="s">
        <v>21</v>
      </c>
      <c r="UPQ10" s="97" t="s">
        <v>21</v>
      </c>
      <c r="UPR10" s="97" t="s">
        <v>21</v>
      </c>
      <c r="UPS10" s="97" t="s">
        <v>21</v>
      </c>
      <c r="UPT10" s="97" t="s">
        <v>21</v>
      </c>
      <c r="UPU10" s="97" t="s">
        <v>21</v>
      </c>
      <c r="UPV10" s="97" t="s">
        <v>21</v>
      </c>
      <c r="UPW10" s="97" t="s">
        <v>21</v>
      </c>
      <c r="UPX10" s="97" t="s">
        <v>21</v>
      </c>
      <c r="UPY10" s="97" t="s">
        <v>21</v>
      </c>
      <c r="UPZ10" s="97" t="s">
        <v>21</v>
      </c>
      <c r="UQA10" s="97" t="s">
        <v>21</v>
      </c>
      <c r="UQB10" s="97" t="s">
        <v>21</v>
      </c>
      <c r="UQC10" s="97" t="s">
        <v>21</v>
      </c>
      <c r="UQD10" s="97" t="s">
        <v>21</v>
      </c>
      <c r="UQE10" s="97" t="s">
        <v>21</v>
      </c>
      <c r="UQF10" s="97" t="s">
        <v>21</v>
      </c>
      <c r="UQG10" s="97" t="s">
        <v>21</v>
      </c>
      <c r="UQH10" s="97" t="s">
        <v>21</v>
      </c>
      <c r="UQI10" s="97" t="s">
        <v>21</v>
      </c>
      <c r="UQJ10" s="97" t="s">
        <v>21</v>
      </c>
      <c r="UQK10" s="97" t="s">
        <v>21</v>
      </c>
      <c r="UQL10" s="97" t="s">
        <v>21</v>
      </c>
      <c r="UQM10" s="97" t="s">
        <v>21</v>
      </c>
      <c r="UQN10" s="97" t="s">
        <v>21</v>
      </c>
      <c r="UQO10" s="97" t="s">
        <v>21</v>
      </c>
      <c r="UQP10" s="97" t="s">
        <v>21</v>
      </c>
      <c r="UQQ10" s="97" t="s">
        <v>21</v>
      </c>
      <c r="UQR10" s="97" t="s">
        <v>21</v>
      </c>
      <c r="UQS10" s="97" t="s">
        <v>21</v>
      </c>
      <c r="UQT10" s="97" t="s">
        <v>21</v>
      </c>
      <c r="UQU10" s="97" t="s">
        <v>21</v>
      </c>
      <c r="UQV10" s="97" t="s">
        <v>21</v>
      </c>
      <c r="UQW10" s="97" t="s">
        <v>21</v>
      </c>
      <c r="UQX10" s="97" t="s">
        <v>21</v>
      </c>
      <c r="UQY10" s="97" t="s">
        <v>21</v>
      </c>
      <c r="UQZ10" s="97" t="s">
        <v>21</v>
      </c>
      <c r="URA10" s="97" t="s">
        <v>21</v>
      </c>
      <c r="URB10" s="97" t="s">
        <v>21</v>
      </c>
      <c r="URC10" s="97" t="s">
        <v>21</v>
      </c>
      <c r="URD10" s="97" t="s">
        <v>21</v>
      </c>
      <c r="URE10" s="97" t="s">
        <v>21</v>
      </c>
      <c r="URF10" s="97" t="s">
        <v>21</v>
      </c>
      <c r="URG10" s="97" t="s">
        <v>21</v>
      </c>
      <c r="URH10" s="97" t="s">
        <v>21</v>
      </c>
      <c r="URI10" s="97" t="s">
        <v>21</v>
      </c>
      <c r="URJ10" s="97" t="s">
        <v>21</v>
      </c>
      <c r="URK10" s="97" t="s">
        <v>21</v>
      </c>
      <c r="URL10" s="97" t="s">
        <v>21</v>
      </c>
      <c r="URM10" s="97" t="s">
        <v>21</v>
      </c>
      <c r="URN10" s="97" t="s">
        <v>21</v>
      </c>
      <c r="URO10" s="97" t="s">
        <v>21</v>
      </c>
      <c r="URP10" s="97" t="s">
        <v>21</v>
      </c>
      <c r="URQ10" s="97" t="s">
        <v>21</v>
      </c>
      <c r="URR10" s="97" t="s">
        <v>21</v>
      </c>
      <c r="URS10" s="97" t="s">
        <v>21</v>
      </c>
      <c r="URT10" s="97" t="s">
        <v>21</v>
      </c>
      <c r="URU10" s="97" t="s">
        <v>21</v>
      </c>
      <c r="URV10" s="97" t="s">
        <v>21</v>
      </c>
      <c r="URW10" s="97" t="s">
        <v>21</v>
      </c>
      <c r="URX10" s="97" t="s">
        <v>21</v>
      </c>
      <c r="URY10" s="97" t="s">
        <v>21</v>
      </c>
      <c r="URZ10" s="97" t="s">
        <v>21</v>
      </c>
      <c r="USA10" s="97" t="s">
        <v>21</v>
      </c>
      <c r="USB10" s="97" t="s">
        <v>21</v>
      </c>
      <c r="USC10" s="97" t="s">
        <v>21</v>
      </c>
      <c r="USD10" s="97" t="s">
        <v>21</v>
      </c>
      <c r="USE10" s="97" t="s">
        <v>21</v>
      </c>
      <c r="USF10" s="97" t="s">
        <v>21</v>
      </c>
      <c r="USG10" s="97" t="s">
        <v>21</v>
      </c>
      <c r="USH10" s="97" t="s">
        <v>21</v>
      </c>
      <c r="USI10" s="97" t="s">
        <v>21</v>
      </c>
      <c r="USJ10" s="97" t="s">
        <v>21</v>
      </c>
      <c r="USK10" s="97" t="s">
        <v>21</v>
      </c>
      <c r="USL10" s="97" t="s">
        <v>21</v>
      </c>
      <c r="USM10" s="97" t="s">
        <v>21</v>
      </c>
      <c r="USN10" s="97" t="s">
        <v>21</v>
      </c>
      <c r="USO10" s="97" t="s">
        <v>21</v>
      </c>
      <c r="USP10" s="97" t="s">
        <v>21</v>
      </c>
      <c r="USQ10" s="97" t="s">
        <v>21</v>
      </c>
      <c r="USR10" s="97" t="s">
        <v>21</v>
      </c>
      <c r="USS10" s="97" t="s">
        <v>21</v>
      </c>
      <c r="UST10" s="97" t="s">
        <v>21</v>
      </c>
      <c r="USU10" s="97" t="s">
        <v>21</v>
      </c>
      <c r="USV10" s="97" t="s">
        <v>21</v>
      </c>
      <c r="USW10" s="97" t="s">
        <v>21</v>
      </c>
      <c r="USX10" s="97" t="s">
        <v>21</v>
      </c>
      <c r="USY10" s="97" t="s">
        <v>21</v>
      </c>
      <c r="USZ10" s="97" t="s">
        <v>21</v>
      </c>
      <c r="UTA10" s="97" t="s">
        <v>21</v>
      </c>
      <c r="UTB10" s="97" t="s">
        <v>21</v>
      </c>
      <c r="UTC10" s="97" t="s">
        <v>21</v>
      </c>
      <c r="UTD10" s="97" t="s">
        <v>21</v>
      </c>
      <c r="UTE10" s="97" t="s">
        <v>21</v>
      </c>
      <c r="UTF10" s="97" t="s">
        <v>21</v>
      </c>
      <c r="UTG10" s="97" t="s">
        <v>21</v>
      </c>
      <c r="UTH10" s="97" t="s">
        <v>21</v>
      </c>
      <c r="UTI10" s="97" t="s">
        <v>21</v>
      </c>
      <c r="UTJ10" s="97" t="s">
        <v>21</v>
      </c>
      <c r="UTK10" s="97" t="s">
        <v>21</v>
      </c>
      <c r="UTL10" s="97" t="s">
        <v>21</v>
      </c>
      <c r="UTM10" s="97" t="s">
        <v>21</v>
      </c>
      <c r="UTN10" s="97" t="s">
        <v>21</v>
      </c>
      <c r="UTO10" s="97" t="s">
        <v>21</v>
      </c>
      <c r="UTP10" s="97" t="s">
        <v>21</v>
      </c>
      <c r="UTQ10" s="97" t="s">
        <v>21</v>
      </c>
      <c r="UTR10" s="97" t="s">
        <v>21</v>
      </c>
      <c r="UTS10" s="97" t="s">
        <v>21</v>
      </c>
      <c r="UTT10" s="97" t="s">
        <v>21</v>
      </c>
      <c r="UTU10" s="97" t="s">
        <v>21</v>
      </c>
      <c r="UTV10" s="97" t="s">
        <v>21</v>
      </c>
      <c r="UTW10" s="97" t="s">
        <v>21</v>
      </c>
      <c r="UTX10" s="97" t="s">
        <v>21</v>
      </c>
      <c r="UTY10" s="97" t="s">
        <v>21</v>
      </c>
      <c r="UTZ10" s="97" t="s">
        <v>21</v>
      </c>
      <c r="UUA10" s="97" t="s">
        <v>21</v>
      </c>
      <c r="UUB10" s="97" t="s">
        <v>21</v>
      </c>
      <c r="UUC10" s="97" t="s">
        <v>21</v>
      </c>
      <c r="UUD10" s="97" t="s">
        <v>21</v>
      </c>
      <c r="UUE10" s="97" t="s">
        <v>21</v>
      </c>
      <c r="UUF10" s="97" t="s">
        <v>21</v>
      </c>
      <c r="UUG10" s="97" t="s">
        <v>21</v>
      </c>
      <c r="UUH10" s="97" t="s">
        <v>21</v>
      </c>
      <c r="UUI10" s="97" t="s">
        <v>21</v>
      </c>
      <c r="UUJ10" s="97" t="s">
        <v>21</v>
      </c>
      <c r="UUK10" s="97" t="s">
        <v>21</v>
      </c>
      <c r="UUL10" s="97" t="s">
        <v>21</v>
      </c>
      <c r="UUM10" s="97" t="s">
        <v>21</v>
      </c>
      <c r="UUN10" s="97" t="s">
        <v>21</v>
      </c>
      <c r="UUO10" s="97" t="s">
        <v>21</v>
      </c>
      <c r="UUP10" s="97" t="s">
        <v>21</v>
      </c>
      <c r="UUQ10" s="97" t="s">
        <v>21</v>
      </c>
      <c r="UUR10" s="97" t="s">
        <v>21</v>
      </c>
      <c r="UUS10" s="97" t="s">
        <v>21</v>
      </c>
      <c r="UUT10" s="97" t="s">
        <v>21</v>
      </c>
      <c r="UUU10" s="97" t="s">
        <v>21</v>
      </c>
      <c r="UUV10" s="97" t="s">
        <v>21</v>
      </c>
      <c r="UUW10" s="97" t="s">
        <v>21</v>
      </c>
      <c r="UUX10" s="97" t="s">
        <v>21</v>
      </c>
      <c r="UUY10" s="97" t="s">
        <v>21</v>
      </c>
      <c r="UUZ10" s="97" t="s">
        <v>21</v>
      </c>
      <c r="UVA10" s="97" t="s">
        <v>21</v>
      </c>
      <c r="UVB10" s="97" t="s">
        <v>21</v>
      </c>
      <c r="UVC10" s="97" t="s">
        <v>21</v>
      </c>
      <c r="UVD10" s="97" t="s">
        <v>21</v>
      </c>
      <c r="UVE10" s="97" t="s">
        <v>21</v>
      </c>
      <c r="UVF10" s="97" t="s">
        <v>21</v>
      </c>
      <c r="UVG10" s="97" t="s">
        <v>21</v>
      </c>
      <c r="UVH10" s="97" t="s">
        <v>21</v>
      </c>
      <c r="UVI10" s="97" t="s">
        <v>21</v>
      </c>
      <c r="UVJ10" s="97" t="s">
        <v>21</v>
      </c>
      <c r="UVK10" s="97" t="s">
        <v>21</v>
      </c>
      <c r="UVL10" s="97" t="s">
        <v>21</v>
      </c>
      <c r="UVM10" s="97" t="s">
        <v>21</v>
      </c>
      <c r="UVN10" s="97" t="s">
        <v>21</v>
      </c>
      <c r="UVO10" s="97" t="s">
        <v>21</v>
      </c>
      <c r="UVP10" s="97" t="s">
        <v>21</v>
      </c>
      <c r="UVQ10" s="97" t="s">
        <v>21</v>
      </c>
      <c r="UVR10" s="97" t="s">
        <v>21</v>
      </c>
      <c r="UVS10" s="97" t="s">
        <v>21</v>
      </c>
      <c r="UVT10" s="97" t="s">
        <v>21</v>
      </c>
      <c r="UVU10" s="97" t="s">
        <v>21</v>
      </c>
      <c r="UVV10" s="97" t="s">
        <v>21</v>
      </c>
      <c r="UVW10" s="97" t="s">
        <v>21</v>
      </c>
      <c r="UVX10" s="97" t="s">
        <v>21</v>
      </c>
      <c r="UVY10" s="97" t="s">
        <v>21</v>
      </c>
      <c r="UVZ10" s="97" t="s">
        <v>21</v>
      </c>
      <c r="UWA10" s="97" t="s">
        <v>21</v>
      </c>
      <c r="UWB10" s="97" t="s">
        <v>21</v>
      </c>
      <c r="UWC10" s="97" t="s">
        <v>21</v>
      </c>
      <c r="UWD10" s="97" t="s">
        <v>21</v>
      </c>
      <c r="UWE10" s="97" t="s">
        <v>21</v>
      </c>
      <c r="UWF10" s="97" t="s">
        <v>21</v>
      </c>
      <c r="UWG10" s="97" t="s">
        <v>21</v>
      </c>
      <c r="UWH10" s="97" t="s">
        <v>21</v>
      </c>
      <c r="UWI10" s="97" t="s">
        <v>21</v>
      </c>
      <c r="UWJ10" s="97" t="s">
        <v>21</v>
      </c>
      <c r="UWK10" s="97" t="s">
        <v>21</v>
      </c>
      <c r="UWL10" s="97" t="s">
        <v>21</v>
      </c>
      <c r="UWM10" s="97" t="s">
        <v>21</v>
      </c>
      <c r="UWN10" s="97" t="s">
        <v>21</v>
      </c>
      <c r="UWO10" s="97" t="s">
        <v>21</v>
      </c>
      <c r="UWP10" s="97" t="s">
        <v>21</v>
      </c>
      <c r="UWQ10" s="97" t="s">
        <v>21</v>
      </c>
      <c r="UWR10" s="97" t="s">
        <v>21</v>
      </c>
      <c r="UWS10" s="97" t="s">
        <v>21</v>
      </c>
      <c r="UWT10" s="97" t="s">
        <v>21</v>
      </c>
      <c r="UWU10" s="97" t="s">
        <v>21</v>
      </c>
      <c r="UWV10" s="97" t="s">
        <v>21</v>
      </c>
      <c r="UWW10" s="97" t="s">
        <v>21</v>
      </c>
      <c r="UWX10" s="97" t="s">
        <v>21</v>
      </c>
      <c r="UWY10" s="97" t="s">
        <v>21</v>
      </c>
      <c r="UWZ10" s="97" t="s">
        <v>21</v>
      </c>
      <c r="UXA10" s="97" t="s">
        <v>21</v>
      </c>
      <c r="UXB10" s="97" t="s">
        <v>21</v>
      </c>
      <c r="UXC10" s="97" t="s">
        <v>21</v>
      </c>
      <c r="UXD10" s="97" t="s">
        <v>21</v>
      </c>
      <c r="UXE10" s="97" t="s">
        <v>21</v>
      </c>
      <c r="UXF10" s="97" t="s">
        <v>21</v>
      </c>
      <c r="UXG10" s="97" t="s">
        <v>21</v>
      </c>
      <c r="UXH10" s="97" t="s">
        <v>21</v>
      </c>
      <c r="UXI10" s="97" t="s">
        <v>21</v>
      </c>
      <c r="UXJ10" s="97" t="s">
        <v>21</v>
      </c>
      <c r="UXK10" s="97" t="s">
        <v>21</v>
      </c>
      <c r="UXL10" s="97" t="s">
        <v>21</v>
      </c>
      <c r="UXM10" s="97" t="s">
        <v>21</v>
      </c>
      <c r="UXN10" s="97" t="s">
        <v>21</v>
      </c>
      <c r="UXO10" s="97" t="s">
        <v>21</v>
      </c>
      <c r="UXP10" s="97" t="s">
        <v>21</v>
      </c>
      <c r="UXQ10" s="97" t="s">
        <v>21</v>
      </c>
      <c r="UXR10" s="97" t="s">
        <v>21</v>
      </c>
      <c r="UXS10" s="97" t="s">
        <v>21</v>
      </c>
      <c r="UXT10" s="97" t="s">
        <v>21</v>
      </c>
      <c r="UXU10" s="97" t="s">
        <v>21</v>
      </c>
      <c r="UXV10" s="97" t="s">
        <v>21</v>
      </c>
      <c r="UXW10" s="97" t="s">
        <v>21</v>
      </c>
      <c r="UXX10" s="97" t="s">
        <v>21</v>
      </c>
      <c r="UXY10" s="97" t="s">
        <v>21</v>
      </c>
      <c r="UXZ10" s="97" t="s">
        <v>21</v>
      </c>
      <c r="UYA10" s="97" t="s">
        <v>21</v>
      </c>
      <c r="UYB10" s="97" t="s">
        <v>21</v>
      </c>
      <c r="UYC10" s="97" t="s">
        <v>21</v>
      </c>
      <c r="UYD10" s="97" t="s">
        <v>21</v>
      </c>
      <c r="UYE10" s="97" t="s">
        <v>21</v>
      </c>
      <c r="UYF10" s="97" t="s">
        <v>21</v>
      </c>
      <c r="UYG10" s="97" t="s">
        <v>21</v>
      </c>
      <c r="UYH10" s="97" t="s">
        <v>21</v>
      </c>
      <c r="UYI10" s="97" t="s">
        <v>21</v>
      </c>
      <c r="UYJ10" s="97" t="s">
        <v>21</v>
      </c>
      <c r="UYK10" s="97" t="s">
        <v>21</v>
      </c>
      <c r="UYL10" s="97" t="s">
        <v>21</v>
      </c>
      <c r="UYM10" s="97" t="s">
        <v>21</v>
      </c>
      <c r="UYN10" s="97" t="s">
        <v>21</v>
      </c>
      <c r="UYO10" s="97" t="s">
        <v>21</v>
      </c>
      <c r="UYP10" s="97" t="s">
        <v>21</v>
      </c>
      <c r="UYQ10" s="97" t="s">
        <v>21</v>
      </c>
      <c r="UYR10" s="97" t="s">
        <v>21</v>
      </c>
      <c r="UYS10" s="97" t="s">
        <v>21</v>
      </c>
      <c r="UYT10" s="97" t="s">
        <v>21</v>
      </c>
      <c r="UYU10" s="97" t="s">
        <v>21</v>
      </c>
      <c r="UYV10" s="97" t="s">
        <v>21</v>
      </c>
      <c r="UYW10" s="97" t="s">
        <v>21</v>
      </c>
      <c r="UYX10" s="97" t="s">
        <v>21</v>
      </c>
      <c r="UYY10" s="97" t="s">
        <v>21</v>
      </c>
      <c r="UYZ10" s="97" t="s">
        <v>21</v>
      </c>
      <c r="UZA10" s="97" t="s">
        <v>21</v>
      </c>
      <c r="UZB10" s="97" t="s">
        <v>21</v>
      </c>
      <c r="UZC10" s="97" t="s">
        <v>21</v>
      </c>
      <c r="UZD10" s="97" t="s">
        <v>21</v>
      </c>
      <c r="UZE10" s="97" t="s">
        <v>21</v>
      </c>
      <c r="UZF10" s="97" t="s">
        <v>21</v>
      </c>
      <c r="UZG10" s="97" t="s">
        <v>21</v>
      </c>
      <c r="UZH10" s="97" t="s">
        <v>21</v>
      </c>
      <c r="UZI10" s="97" t="s">
        <v>21</v>
      </c>
      <c r="UZJ10" s="97" t="s">
        <v>21</v>
      </c>
      <c r="UZK10" s="97" t="s">
        <v>21</v>
      </c>
      <c r="UZL10" s="97" t="s">
        <v>21</v>
      </c>
      <c r="UZM10" s="97" t="s">
        <v>21</v>
      </c>
      <c r="UZN10" s="97" t="s">
        <v>21</v>
      </c>
      <c r="UZO10" s="97" t="s">
        <v>21</v>
      </c>
      <c r="UZP10" s="97" t="s">
        <v>21</v>
      </c>
      <c r="UZQ10" s="97" t="s">
        <v>21</v>
      </c>
      <c r="UZR10" s="97" t="s">
        <v>21</v>
      </c>
      <c r="UZS10" s="97" t="s">
        <v>21</v>
      </c>
      <c r="UZT10" s="97" t="s">
        <v>21</v>
      </c>
      <c r="UZU10" s="97" t="s">
        <v>21</v>
      </c>
      <c r="UZV10" s="97" t="s">
        <v>21</v>
      </c>
      <c r="UZW10" s="97" t="s">
        <v>21</v>
      </c>
      <c r="UZX10" s="97" t="s">
        <v>21</v>
      </c>
      <c r="UZY10" s="97" t="s">
        <v>21</v>
      </c>
      <c r="UZZ10" s="97" t="s">
        <v>21</v>
      </c>
      <c r="VAA10" s="97" t="s">
        <v>21</v>
      </c>
      <c r="VAB10" s="97" t="s">
        <v>21</v>
      </c>
      <c r="VAC10" s="97" t="s">
        <v>21</v>
      </c>
      <c r="VAD10" s="97" t="s">
        <v>21</v>
      </c>
      <c r="VAE10" s="97" t="s">
        <v>21</v>
      </c>
      <c r="VAF10" s="97" t="s">
        <v>21</v>
      </c>
      <c r="VAG10" s="97" t="s">
        <v>21</v>
      </c>
      <c r="VAH10" s="97" t="s">
        <v>21</v>
      </c>
      <c r="VAI10" s="97" t="s">
        <v>21</v>
      </c>
      <c r="VAJ10" s="97" t="s">
        <v>21</v>
      </c>
      <c r="VAK10" s="97" t="s">
        <v>21</v>
      </c>
      <c r="VAL10" s="97" t="s">
        <v>21</v>
      </c>
      <c r="VAM10" s="97" t="s">
        <v>21</v>
      </c>
      <c r="VAN10" s="97" t="s">
        <v>21</v>
      </c>
      <c r="VAO10" s="97" t="s">
        <v>21</v>
      </c>
      <c r="VAP10" s="97" t="s">
        <v>21</v>
      </c>
      <c r="VAQ10" s="97" t="s">
        <v>21</v>
      </c>
      <c r="VAR10" s="97" t="s">
        <v>21</v>
      </c>
      <c r="VAS10" s="97" t="s">
        <v>21</v>
      </c>
      <c r="VAT10" s="97" t="s">
        <v>21</v>
      </c>
      <c r="VAU10" s="97" t="s">
        <v>21</v>
      </c>
      <c r="VAV10" s="97" t="s">
        <v>21</v>
      </c>
      <c r="VAW10" s="97" t="s">
        <v>21</v>
      </c>
      <c r="VAX10" s="97" t="s">
        <v>21</v>
      </c>
      <c r="VAY10" s="97" t="s">
        <v>21</v>
      </c>
      <c r="VAZ10" s="97" t="s">
        <v>21</v>
      </c>
      <c r="VBA10" s="97" t="s">
        <v>21</v>
      </c>
      <c r="VBB10" s="97" t="s">
        <v>21</v>
      </c>
      <c r="VBC10" s="97" t="s">
        <v>21</v>
      </c>
      <c r="VBD10" s="97" t="s">
        <v>21</v>
      </c>
      <c r="VBE10" s="97" t="s">
        <v>21</v>
      </c>
      <c r="VBF10" s="97" t="s">
        <v>21</v>
      </c>
      <c r="VBG10" s="97" t="s">
        <v>21</v>
      </c>
      <c r="VBH10" s="97" t="s">
        <v>21</v>
      </c>
      <c r="VBI10" s="97" t="s">
        <v>21</v>
      </c>
      <c r="VBJ10" s="97" t="s">
        <v>21</v>
      </c>
      <c r="VBK10" s="97" t="s">
        <v>21</v>
      </c>
      <c r="VBL10" s="97" t="s">
        <v>21</v>
      </c>
      <c r="VBM10" s="97" t="s">
        <v>21</v>
      </c>
      <c r="VBN10" s="97" t="s">
        <v>21</v>
      </c>
      <c r="VBO10" s="97" t="s">
        <v>21</v>
      </c>
      <c r="VBP10" s="97" t="s">
        <v>21</v>
      </c>
      <c r="VBQ10" s="97" t="s">
        <v>21</v>
      </c>
      <c r="VBR10" s="97" t="s">
        <v>21</v>
      </c>
      <c r="VBS10" s="97" t="s">
        <v>21</v>
      </c>
      <c r="VBT10" s="97" t="s">
        <v>21</v>
      </c>
      <c r="VBU10" s="97" t="s">
        <v>21</v>
      </c>
      <c r="VBV10" s="97" t="s">
        <v>21</v>
      </c>
      <c r="VBW10" s="97" t="s">
        <v>21</v>
      </c>
      <c r="VBX10" s="97" t="s">
        <v>21</v>
      </c>
      <c r="VBY10" s="97" t="s">
        <v>21</v>
      </c>
      <c r="VBZ10" s="97" t="s">
        <v>21</v>
      </c>
      <c r="VCA10" s="97" t="s">
        <v>21</v>
      </c>
      <c r="VCB10" s="97" t="s">
        <v>21</v>
      </c>
      <c r="VCC10" s="97" t="s">
        <v>21</v>
      </c>
      <c r="VCD10" s="97" t="s">
        <v>21</v>
      </c>
      <c r="VCE10" s="97" t="s">
        <v>21</v>
      </c>
      <c r="VCF10" s="97" t="s">
        <v>21</v>
      </c>
      <c r="VCG10" s="97" t="s">
        <v>21</v>
      </c>
      <c r="VCH10" s="97" t="s">
        <v>21</v>
      </c>
      <c r="VCI10" s="97" t="s">
        <v>21</v>
      </c>
      <c r="VCJ10" s="97" t="s">
        <v>21</v>
      </c>
      <c r="VCK10" s="97" t="s">
        <v>21</v>
      </c>
      <c r="VCL10" s="97" t="s">
        <v>21</v>
      </c>
      <c r="VCM10" s="97" t="s">
        <v>21</v>
      </c>
      <c r="VCN10" s="97" t="s">
        <v>21</v>
      </c>
      <c r="VCO10" s="97" t="s">
        <v>21</v>
      </c>
      <c r="VCP10" s="97" t="s">
        <v>21</v>
      </c>
      <c r="VCQ10" s="97" t="s">
        <v>21</v>
      </c>
      <c r="VCR10" s="97" t="s">
        <v>21</v>
      </c>
      <c r="VCS10" s="97" t="s">
        <v>21</v>
      </c>
      <c r="VCT10" s="97" t="s">
        <v>21</v>
      </c>
      <c r="VCU10" s="97" t="s">
        <v>21</v>
      </c>
      <c r="VCV10" s="97" t="s">
        <v>21</v>
      </c>
      <c r="VCW10" s="97" t="s">
        <v>21</v>
      </c>
      <c r="VCX10" s="97" t="s">
        <v>21</v>
      </c>
      <c r="VCY10" s="97" t="s">
        <v>21</v>
      </c>
      <c r="VCZ10" s="97" t="s">
        <v>21</v>
      </c>
      <c r="VDA10" s="97" t="s">
        <v>21</v>
      </c>
      <c r="VDB10" s="97" t="s">
        <v>21</v>
      </c>
      <c r="VDC10" s="97" t="s">
        <v>21</v>
      </c>
      <c r="VDD10" s="97" t="s">
        <v>21</v>
      </c>
      <c r="VDE10" s="97" t="s">
        <v>21</v>
      </c>
      <c r="VDF10" s="97" t="s">
        <v>21</v>
      </c>
      <c r="VDG10" s="97" t="s">
        <v>21</v>
      </c>
      <c r="VDH10" s="97" t="s">
        <v>21</v>
      </c>
      <c r="VDI10" s="97" t="s">
        <v>21</v>
      </c>
      <c r="VDJ10" s="97" t="s">
        <v>21</v>
      </c>
      <c r="VDK10" s="97" t="s">
        <v>21</v>
      </c>
      <c r="VDL10" s="97" t="s">
        <v>21</v>
      </c>
      <c r="VDM10" s="97" t="s">
        <v>21</v>
      </c>
      <c r="VDN10" s="97" t="s">
        <v>21</v>
      </c>
      <c r="VDO10" s="97" t="s">
        <v>21</v>
      </c>
      <c r="VDP10" s="97" t="s">
        <v>21</v>
      </c>
      <c r="VDQ10" s="97" t="s">
        <v>21</v>
      </c>
      <c r="VDR10" s="97" t="s">
        <v>21</v>
      </c>
      <c r="VDS10" s="97" t="s">
        <v>21</v>
      </c>
      <c r="VDT10" s="97" t="s">
        <v>21</v>
      </c>
      <c r="VDU10" s="97" t="s">
        <v>21</v>
      </c>
      <c r="VDV10" s="97" t="s">
        <v>21</v>
      </c>
      <c r="VDW10" s="97" t="s">
        <v>21</v>
      </c>
      <c r="VDX10" s="97" t="s">
        <v>21</v>
      </c>
      <c r="VDY10" s="97" t="s">
        <v>21</v>
      </c>
      <c r="VDZ10" s="97" t="s">
        <v>21</v>
      </c>
      <c r="VEA10" s="97" t="s">
        <v>21</v>
      </c>
      <c r="VEB10" s="97" t="s">
        <v>21</v>
      </c>
      <c r="VEC10" s="97" t="s">
        <v>21</v>
      </c>
      <c r="VED10" s="97" t="s">
        <v>21</v>
      </c>
      <c r="VEE10" s="97" t="s">
        <v>21</v>
      </c>
      <c r="VEF10" s="97" t="s">
        <v>21</v>
      </c>
      <c r="VEG10" s="97" t="s">
        <v>21</v>
      </c>
      <c r="VEH10" s="97" t="s">
        <v>21</v>
      </c>
      <c r="VEI10" s="97" t="s">
        <v>21</v>
      </c>
      <c r="VEJ10" s="97" t="s">
        <v>21</v>
      </c>
      <c r="VEK10" s="97" t="s">
        <v>21</v>
      </c>
      <c r="VEL10" s="97" t="s">
        <v>21</v>
      </c>
      <c r="VEM10" s="97" t="s">
        <v>21</v>
      </c>
      <c r="VEN10" s="97" t="s">
        <v>21</v>
      </c>
      <c r="VEO10" s="97" t="s">
        <v>21</v>
      </c>
      <c r="VEP10" s="97" t="s">
        <v>21</v>
      </c>
      <c r="VEQ10" s="97" t="s">
        <v>21</v>
      </c>
      <c r="VER10" s="97" t="s">
        <v>21</v>
      </c>
      <c r="VES10" s="97" t="s">
        <v>21</v>
      </c>
      <c r="VET10" s="97" t="s">
        <v>21</v>
      </c>
      <c r="VEU10" s="97" t="s">
        <v>21</v>
      </c>
      <c r="VEV10" s="97" t="s">
        <v>21</v>
      </c>
      <c r="VEW10" s="97" t="s">
        <v>21</v>
      </c>
      <c r="VEX10" s="97" t="s">
        <v>21</v>
      </c>
      <c r="VEY10" s="97" t="s">
        <v>21</v>
      </c>
      <c r="VEZ10" s="97" t="s">
        <v>21</v>
      </c>
      <c r="VFA10" s="97" t="s">
        <v>21</v>
      </c>
      <c r="VFB10" s="97" t="s">
        <v>21</v>
      </c>
      <c r="VFC10" s="97" t="s">
        <v>21</v>
      </c>
      <c r="VFD10" s="97" t="s">
        <v>21</v>
      </c>
      <c r="VFE10" s="97" t="s">
        <v>21</v>
      </c>
      <c r="VFF10" s="97" t="s">
        <v>21</v>
      </c>
      <c r="VFG10" s="97" t="s">
        <v>21</v>
      </c>
      <c r="VFH10" s="97" t="s">
        <v>21</v>
      </c>
      <c r="VFI10" s="97" t="s">
        <v>21</v>
      </c>
      <c r="VFJ10" s="97" t="s">
        <v>21</v>
      </c>
      <c r="VFK10" s="97" t="s">
        <v>21</v>
      </c>
      <c r="VFL10" s="97" t="s">
        <v>21</v>
      </c>
      <c r="VFM10" s="97" t="s">
        <v>21</v>
      </c>
      <c r="VFN10" s="97" t="s">
        <v>21</v>
      </c>
      <c r="VFO10" s="97" t="s">
        <v>21</v>
      </c>
      <c r="VFP10" s="97" t="s">
        <v>21</v>
      </c>
      <c r="VFQ10" s="97" t="s">
        <v>21</v>
      </c>
      <c r="VFR10" s="97" t="s">
        <v>21</v>
      </c>
      <c r="VFS10" s="97" t="s">
        <v>21</v>
      </c>
      <c r="VFT10" s="97" t="s">
        <v>21</v>
      </c>
      <c r="VFU10" s="97" t="s">
        <v>21</v>
      </c>
      <c r="VFV10" s="97" t="s">
        <v>21</v>
      </c>
      <c r="VFW10" s="97" t="s">
        <v>21</v>
      </c>
      <c r="VFX10" s="97" t="s">
        <v>21</v>
      </c>
      <c r="VFY10" s="97" t="s">
        <v>21</v>
      </c>
      <c r="VFZ10" s="97" t="s">
        <v>21</v>
      </c>
      <c r="VGA10" s="97" t="s">
        <v>21</v>
      </c>
      <c r="VGB10" s="97" t="s">
        <v>21</v>
      </c>
      <c r="VGC10" s="97" t="s">
        <v>21</v>
      </c>
      <c r="VGD10" s="97" t="s">
        <v>21</v>
      </c>
      <c r="VGE10" s="97" t="s">
        <v>21</v>
      </c>
      <c r="VGF10" s="97" t="s">
        <v>21</v>
      </c>
      <c r="VGG10" s="97" t="s">
        <v>21</v>
      </c>
      <c r="VGH10" s="97" t="s">
        <v>21</v>
      </c>
      <c r="VGI10" s="97" t="s">
        <v>21</v>
      </c>
      <c r="VGJ10" s="97" t="s">
        <v>21</v>
      </c>
      <c r="VGK10" s="97" t="s">
        <v>21</v>
      </c>
      <c r="VGL10" s="97" t="s">
        <v>21</v>
      </c>
      <c r="VGM10" s="97" t="s">
        <v>21</v>
      </c>
      <c r="VGN10" s="97" t="s">
        <v>21</v>
      </c>
      <c r="VGO10" s="97" t="s">
        <v>21</v>
      </c>
      <c r="VGP10" s="97" t="s">
        <v>21</v>
      </c>
      <c r="VGQ10" s="97" t="s">
        <v>21</v>
      </c>
      <c r="VGR10" s="97" t="s">
        <v>21</v>
      </c>
      <c r="VGS10" s="97" t="s">
        <v>21</v>
      </c>
      <c r="VGT10" s="97" t="s">
        <v>21</v>
      </c>
      <c r="VGU10" s="97" t="s">
        <v>21</v>
      </c>
      <c r="VGV10" s="97" t="s">
        <v>21</v>
      </c>
      <c r="VGW10" s="97" t="s">
        <v>21</v>
      </c>
      <c r="VGX10" s="97" t="s">
        <v>21</v>
      </c>
      <c r="VGY10" s="97" t="s">
        <v>21</v>
      </c>
      <c r="VGZ10" s="97" t="s">
        <v>21</v>
      </c>
      <c r="VHA10" s="97" t="s">
        <v>21</v>
      </c>
      <c r="VHB10" s="97" t="s">
        <v>21</v>
      </c>
      <c r="VHC10" s="97" t="s">
        <v>21</v>
      </c>
      <c r="VHD10" s="97" t="s">
        <v>21</v>
      </c>
      <c r="VHE10" s="97" t="s">
        <v>21</v>
      </c>
      <c r="VHF10" s="97" t="s">
        <v>21</v>
      </c>
      <c r="VHG10" s="97" t="s">
        <v>21</v>
      </c>
      <c r="VHH10" s="97" t="s">
        <v>21</v>
      </c>
      <c r="VHI10" s="97" t="s">
        <v>21</v>
      </c>
      <c r="VHJ10" s="97" t="s">
        <v>21</v>
      </c>
      <c r="VHK10" s="97" t="s">
        <v>21</v>
      </c>
      <c r="VHL10" s="97" t="s">
        <v>21</v>
      </c>
      <c r="VHM10" s="97" t="s">
        <v>21</v>
      </c>
      <c r="VHN10" s="97" t="s">
        <v>21</v>
      </c>
      <c r="VHO10" s="97" t="s">
        <v>21</v>
      </c>
      <c r="VHP10" s="97" t="s">
        <v>21</v>
      </c>
      <c r="VHQ10" s="97" t="s">
        <v>21</v>
      </c>
      <c r="VHR10" s="97" t="s">
        <v>21</v>
      </c>
      <c r="VHS10" s="97" t="s">
        <v>21</v>
      </c>
      <c r="VHT10" s="97" t="s">
        <v>21</v>
      </c>
      <c r="VHU10" s="97" t="s">
        <v>21</v>
      </c>
      <c r="VHV10" s="97" t="s">
        <v>21</v>
      </c>
      <c r="VHW10" s="97" t="s">
        <v>21</v>
      </c>
      <c r="VHX10" s="97" t="s">
        <v>21</v>
      </c>
      <c r="VHY10" s="97" t="s">
        <v>21</v>
      </c>
      <c r="VHZ10" s="97" t="s">
        <v>21</v>
      </c>
      <c r="VIA10" s="97" t="s">
        <v>21</v>
      </c>
      <c r="VIB10" s="97" t="s">
        <v>21</v>
      </c>
      <c r="VIC10" s="97" t="s">
        <v>21</v>
      </c>
      <c r="VID10" s="97" t="s">
        <v>21</v>
      </c>
      <c r="VIE10" s="97" t="s">
        <v>21</v>
      </c>
      <c r="VIF10" s="97" t="s">
        <v>21</v>
      </c>
      <c r="VIG10" s="97" t="s">
        <v>21</v>
      </c>
      <c r="VIH10" s="97" t="s">
        <v>21</v>
      </c>
      <c r="VII10" s="97" t="s">
        <v>21</v>
      </c>
      <c r="VIJ10" s="97" t="s">
        <v>21</v>
      </c>
      <c r="VIK10" s="97" t="s">
        <v>21</v>
      </c>
      <c r="VIL10" s="97" t="s">
        <v>21</v>
      </c>
      <c r="VIM10" s="97" t="s">
        <v>21</v>
      </c>
      <c r="VIN10" s="97" t="s">
        <v>21</v>
      </c>
      <c r="VIO10" s="97" t="s">
        <v>21</v>
      </c>
      <c r="VIP10" s="97" t="s">
        <v>21</v>
      </c>
      <c r="VIQ10" s="97" t="s">
        <v>21</v>
      </c>
      <c r="VIR10" s="97" t="s">
        <v>21</v>
      </c>
      <c r="VIS10" s="97" t="s">
        <v>21</v>
      </c>
      <c r="VIT10" s="97" t="s">
        <v>21</v>
      </c>
      <c r="VIU10" s="97" t="s">
        <v>21</v>
      </c>
      <c r="VIV10" s="97" t="s">
        <v>21</v>
      </c>
      <c r="VIW10" s="97" t="s">
        <v>21</v>
      </c>
      <c r="VIX10" s="97" t="s">
        <v>21</v>
      </c>
      <c r="VIY10" s="97" t="s">
        <v>21</v>
      </c>
      <c r="VIZ10" s="97" t="s">
        <v>21</v>
      </c>
      <c r="VJA10" s="97" t="s">
        <v>21</v>
      </c>
      <c r="VJB10" s="97" t="s">
        <v>21</v>
      </c>
      <c r="VJC10" s="97" t="s">
        <v>21</v>
      </c>
      <c r="VJD10" s="97" t="s">
        <v>21</v>
      </c>
      <c r="VJE10" s="97" t="s">
        <v>21</v>
      </c>
      <c r="VJF10" s="97" t="s">
        <v>21</v>
      </c>
      <c r="VJG10" s="97" t="s">
        <v>21</v>
      </c>
      <c r="VJH10" s="97" t="s">
        <v>21</v>
      </c>
      <c r="VJI10" s="97" t="s">
        <v>21</v>
      </c>
      <c r="VJJ10" s="97" t="s">
        <v>21</v>
      </c>
      <c r="VJK10" s="97" t="s">
        <v>21</v>
      </c>
      <c r="VJL10" s="97" t="s">
        <v>21</v>
      </c>
      <c r="VJM10" s="97" t="s">
        <v>21</v>
      </c>
      <c r="VJN10" s="97" t="s">
        <v>21</v>
      </c>
      <c r="VJO10" s="97" t="s">
        <v>21</v>
      </c>
      <c r="VJP10" s="97" t="s">
        <v>21</v>
      </c>
      <c r="VJQ10" s="97" t="s">
        <v>21</v>
      </c>
      <c r="VJR10" s="97" t="s">
        <v>21</v>
      </c>
      <c r="VJS10" s="97" t="s">
        <v>21</v>
      </c>
      <c r="VJT10" s="97" t="s">
        <v>21</v>
      </c>
      <c r="VJU10" s="97" t="s">
        <v>21</v>
      </c>
      <c r="VJV10" s="97" t="s">
        <v>21</v>
      </c>
      <c r="VJW10" s="97" t="s">
        <v>21</v>
      </c>
      <c r="VJX10" s="97" t="s">
        <v>21</v>
      </c>
      <c r="VJY10" s="97" t="s">
        <v>21</v>
      </c>
      <c r="VJZ10" s="97" t="s">
        <v>21</v>
      </c>
      <c r="VKA10" s="97" t="s">
        <v>21</v>
      </c>
      <c r="VKB10" s="97" t="s">
        <v>21</v>
      </c>
      <c r="VKC10" s="97" t="s">
        <v>21</v>
      </c>
      <c r="VKD10" s="97" t="s">
        <v>21</v>
      </c>
      <c r="VKE10" s="97" t="s">
        <v>21</v>
      </c>
      <c r="VKF10" s="97" t="s">
        <v>21</v>
      </c>
      <c r="VKG10" s="97" t="s">
        <v>21</v>
      </c>
      <c r="VKH10" s="97" t="s">
        <v>21</v>
      </c>
      <c r="VKI10" s="97" t="s">
        <v>21</v>
      </c>
      <c r="VKJ10" s="97" t="s">
        <v>21</v>
      </c>
      <c r="VKK10" s="97" t="s">
        <v>21</v>
      </c>
      <c r="VKL10" s="97" t="s">
        <v>21</v>
      </c>
      <c r="VKM10" s="97" t="s">
        <v>21</v>
      </c>
      <c r="VKN10" s="97" t="s">
        <v>21</v>
      </c>
      <c r="VKO10" s="97" t="s">
        <v>21</v>
      </c>
      <c r="VKP10" s="97" t="s">
        <v>21</v>
      </c>
      <c r="VKQ10" s="97" t="s">
        <v>21</v>
      </c>
      <c r="VKR10" s="97" t="s">
        <v>21</v>
      </c>
      <c r="VKS10" s="97" t="s">
        <v>21</v>
      </c>
      <c r="VKT10" s="97" t="s">
        <v>21</v>
      </c>
      <c r="VKU10" s="97" t="s">
        <v>21</v>
      </c>
      <c r="VKV10" s="97" t="s">
        <v>21</v>
      </c>
      <c r="VKW10" s="97" t="s">
        <v>21</v>
      </c>
      <c r="VKX10" s="97" t="s">
        <v>21</v>
      </c>
      <c r="VKY10" s="97" t="s">
        <v>21</v>
      </c>
      <c r="VKZ10" s="97" t="s">
        <v>21</v>
      </c>
      <c r="VLA10" s="97" t="s">
        <v>21</v>
      </c>
      <c r="VLB10" s="97" t="s">
        <v>21</v>
      </c>
      <c r="VLC10" s="97" t="s">
        <v>21</v>
      </c>
      <c r="VLD10" s="97" t="s">
        <v>21</v>
      </c>
      <c r="VLE10" s="97" t="s">
        <v>21</v>
      </c>
      <c r="VLF10" s="97" t="s">
        <v>21</v>
      </c>
      <c r="VLG10" s="97" t="s">
        <v>21</v>
      </c>
      <c r="VLH10" s="97" t="s">
        <v>21</v>
      </c>
      <c r="VLI10" s="97" t="s">
        <v>21</v>
      </c>
      <c r="VLJ10" s="97" t="s">
        <v>21</v>
      </c>
      <c r="VLK10" s="97" t="s">
        <v>21</v>
      </c>
      <c r="VLL10" s="97" t="s">
        <v>21</v>
      </c>
      <c r="VLM10" s="97" t="s">
        <v>21</v>
      </c>
      <c r="VLN10" s="97" t="s">
        <v>21</v>
      </c>
      <c r="VLO10" s="97" t="s">
        <v>21</v>
      </c>
      <c r="VLP10" s="97" t="s">
        <v>21</v>
      </c>
      <c r="VLQ10" s="97" t="s">
        <v>21</v>
      </c>
      <c r="VLR10" s="97" t="s">
        <v>21</v>
      </c>
      <c r="VLS10" s="97" t="s">
        <v>21</v>
      </c>
      <c r="VLT10" s="97" t="s">
        <v>21</v>
      </c>
      <c r="VLU10" s="97" t="s">
        <v>21</v>
      </c>
      <c r="VLV10" s="97" t="s">
        <v>21</v>
      </c>
      <c r="VLW10" s="97" t="s">
        <v>21</v>
      </c>
      <c r="VLX10" s="97" t="s">
        <v>21</v>
      </c>
      <c r="VLY10" s="97" t="s">
        <v>21</v>
      </c>
      <c r="VLZ10" s="97" t="s">
        <v>21</v>
      </c>
      <c r="VMA10" s="97" t="s">
        <v>21</v>
      </c>
      <c r="VMB10" s="97" t="s">
        <v>21</v>
      </c>
      <c r="VMC10" s="97" t="s">
        <v>21</v>
      </c>
      <c r="VMD10" s="97" t="s">
        <v>21</v>
      </c>
      <c r="VME10" s="97" t="s">
        <v>21</v>
      </c>
      <c r="VMF10" s="97" t="s">
        <v>21</v>
      </c>
      <c r="VMG10" s="97" t="s">
        <v>21</v>
      </c>
      <c r="VMH10" s="97" t="s">
        <v>21</v>
      </c>
      <c r="VMI10" s="97" t="s">
        <v>21</v>
      </c>
      <c r="VMJ10" s="97" t="s">
        <v>21</v>
      </c>
      <c r="VMK10" s="97" t="s">
        <v>21</v>
      </c>
      <c r="VML10" s="97" t="s">
        <v>21</v>
      </c>
      <c r="VMM10" s="97" t="s">
        <v>21</v>
      </c>
      <c r="VMN10" s="97" t="s">
        <v>21</v>
      </c>
      <c r="VMO10" s="97" t="s">
        <v>21</v>
      </c>
      <c r="VMP10" s="97" t="s">
        <v>21</v>
      </c>
      <c r="VMQ10" s="97" t="s">
        <v>21</v>
      </c>
      <c r="VMR10" s="97" t="s">
        <v>21</v>
      </c>
      <c r="VMS10" s="97" t="s">
        <v>21</v>
      </c>
      <c r="VMT10" s="97" t="s">
        <v>21</v>
      </c>
      <c r="VMU10" s="97" t="s">
        <v>21</v>
      </c>
      <c r="VMV10" s="97" t="s">
        <v>21</v>
      </c>
      <c r="VMW10" s="97" t="s">
        <v>21</v>
      </c>
      <c r="VMX10" s="97" t="s">
        <v>21</v>
      </c>
      <c r="VMY10" s="97" t="s">
        <v>21</v>
      </c>
      <c r="VMZ10" s="97" t="s">
        <v>21</v>
      </c>
      <c r="VNA10" s="97" t="s">
        <v>21</v>
      </c>
      <c r="VNB10" s="97" t="s">
        <v>21</v>
      </c>
      <c r="VNC10" s="97" t="s">
        <v>21</v>
      </c>
      <c r="VND10" s="97" t="s">
        <v>21</v>
      </c>
      <c r="VNE10" s="97" t="s">
        <v>21</v>
      </c>
      <c r="VNF10" s="97" t="s">
        <v>21</v>
      </c>
      <c r="VNG10" s="97" t="s">
        <v>21</v>
      </c>
      <c r="VNH10" s="97" t="s">
        <v>21</v>
      </c>
      <c r="VNI10" s="97" t="s">
        <v>21</v>
      </c>
      <c r="VNJ10" s="97" t="s">
        <v>21</v>
      </c>
      <c r="VNK10" s="97" t="s">
        <v>21</v>
      </c>
      <c r="VNL10" s="97" t="s">
        <v>21</v>
      </c>
      <c r="VNM10" s="97" t="s">
        <v>21</v>
      </c>
      <c r="VNN10" s="97" t="s">
        <v>21</v>
      </c>
      <c r="VNO10" s="97" t="s">
        <v>21</v>
      </c>
      <c r="VNP10" s="97" t="s">
        <v>21</v>
      </c>
      <c r="VNQ10" s="97" t="s">
        <v>21</v>
      </c>
      <c r="VNR10" s="97" t="s">
        <v>21</v>
      </c>
      <c r="VNS10" s="97" t="s">
        <v>21</v>
      </c>
      <c r="VNT10" s="97" t="s">
        <v>21</v>
      </c>
      <c r="VNU10" s="97" t="s">
        <v>21</v>
      </c>
      <c r="VNV10" s="97" t="s">
        <v>21</v>
      </c>
      <c r="VNW10" s="97" t="s">
        <v>21</v>
      </c>
      <c r="VNX10" s="97" t="s">
        <v>21</v>
      </c>
      <c r="VNY10" s="97" t="s">
        <v>21</v>
      </c>
      <c r="VNZ10" s="97" t="s">
        <v>21</v>
      </c>
      <c r="VOA10" s="97" t="s">
        <v>21</v>
      </c>
      <c r="VOB10" s="97" t="s">
        <v>21</v>
      </c>
      <c r="VOC10" s="97" t="s">
        <v>21</v>
      </c>
      <c r="VOD10" s="97" t="s">
        <v>21</v>
      </c>
      <c r="VOE10" s="97" t="s">
        <v>21</v>
      </c>
      <c r="VOF10" s="97" t="s">
        <v>21</v>
      </c>
      <c r="VOG10" s="97" t="s">
        <v>21</v>
      </c>
      <c r="VOH10" s="97" t="s">
        <v>21</v>
      </c>
      <c r="VOI10" s="97" t="s">
        <v>21</v>
      </c>
      <c r="VOJ10" s="97" t="s">
        <v>21</v>
      </c>
      <c r="VOK10" s="97" t="s">
        <v>21</v>
      </c>
      <c r="VOL10" s="97" t="s">
        <v>21</v>
      </c>
      <c r="VOM10" s="97" t="s">
        <v>21</v>
      </c>
      <c r="VON10" s="97" t="s">
        <v>21</v>
      </c>
      <c r="VOO10" s="97" t="s">
        <v>21</v>
      </c>
      <c r="VOP10" s="97" t="s">
        <v>21</v>
      </c>
      <c r="VOQ10" s="97" t="s">
        <v>21</v>
      </c>
      <c r="VOR10" s="97" t="s">
        <v>21</v>
      </c>
      <c r="VOS10" s="97" t="s">
        <v>21</v>
      </c>
      <c r="VOT10" s="97" t="s">
        <v>21</v>
      </c>
      <c r="VOU10" s="97" t="s">
        <v>21</v>
      </c>
      <c r="VOV10" s="97" t="s">
        <v>21</v>
      </c>
      <c r="VOW10" s="97" t="s">
        <v>21</v>
      </c>
      <c r="VOX10" s="97" t="s">
        <v>21</v>
      </c>
      <c r="VOY10" s="97" t="s">
        <v>21</v>
      </c>
      <c r="VOZ10" s="97" t="s">
        <v>21</v>
      </c>
      <c r="VPA10" s="97" t="s">
        <v>21</v>
      </c>
      <c r="VPB10" s="97" t="s">
        <v>21</v>
      </c>
      <c r="VPC10" s="97" t="s">
        <v>21</v>
      </c>
      <c r="VPD10" s="97" t="s">
        <v>21</v>
      </c>
      <c r="VPE10" s="97" t="s">
        <v>21</v>
      </c>
      <c r="VPF10" s="97" t="s">
        <v>21</v>
      </c>
      <c r="VPG10" s="97" t="s">
        <v>21</v>
      </c>
      <c r="VPH10" s="97" t="s">
        <v>21</v>
      </c>
      <c r="VPI10" s="97" t="s">
        <v>21</v>
      </c>
      <c r="VPJ10" s="97" t="s">
        <v>21</v>
      </c>
      <c r="VPK10" s="97" t="s">
        <v>21</v>
      </c>
      <c r="VPL10" s="97" t="s">
        <v>21</v>
      </c>
      <c r="VPM10" s="97" t="s">
        <v>21</v>
      </c>
      <c r="VPN10" s="97" t="s">
        <v>21</v>
      </c>
      <c r="VPO10" s="97" t="s">
        <v>21</v>
      </c>
      <c r="VPP10" s="97" t="s">
        <v>21</v>
      </c>
      <c r="VPQ10" s="97" t="s">
        <v>21</v>
      </c>
      <c r="VPR10" s="97" t="s">
        <v>21</v>
      </c>
      <c r="VPS10" s="97" t="s">
        <v>21</v>
      </c>
      <c r="VPT10" s="97" t="s">
        <v>21</v>
      </c>
      <c r="VPU10" s="97" t="s">
        <v>21</v>
      </c>
      <c r="VPV10" s="97" t="s">
        <v>21</v>
      </c>
      <c r="VPW10" s="97" t="s">
        <v>21</v>
      </c>
      <c r="VPX10" s="97" t="s">
        <v>21</v>
      </c>
      <c r="VPY10" s="97" t="s">
        <v>21</v>
      </c>
      <c r="VPZ10" s="97" t="s">
        <v>21</v>
      </c>
      <c r="VQA10" s="97" t="s">
        <v>21</v>
      </c>
      <c r="VQB10" s="97" t="s">
        <v>21</v>
      </c>
      <c r="VQC10" s="97" t="s">
        <v>21</v>
      </c>
      <c r="VQD10" s="97" t="s">
        <v>21</v>
      </c>
      <c r="VQE10" s="97" t="s">
        <v>21</v>
      </c>
      <c r="VQF10" s="97" t="s">
        <v>21</v>
      </c>
      <c r="VQG10" s="97" t="s">
        <v>21</v>
      </c>
      <c r="VQH10" s="97" t="s">
        <v>21</v>
      </c>
      <c r="VQI10" s="97" t="s">
        <v>21</v>
      </c>
      <c r="VQJ10" s="97" t="s">
        <v>21</v>
      </c>
      <c r="VQK10" s="97" t="s">
        <v>21</v>
      </c>
      <c r="VQL10" s="97" t="s">
        <v>21</v>
      </c>
      <c r="VQM10" s="97" t="s">
        <v>21</v>
      </c>
      <c r="VQN10" s="97" t="s">
        <v>21</v>
      </c>
      <c r="VQO10" s="97" t="s">
        <v>21</v>
      </c>
      <c r="VQP10" s="97" t="s">
        <v>21</v>
      </c>
      <c r="VQQ10" s="97" t="s">
        <v>21</v>
      </c>
      <c r="VQR10" s="97" t="s">
        <v>21</v>
      </c>
      <c r="VQS10" s="97" t="s">
        <v>21</v>
      </c>
      <c r="VQT10" s="97" t="s">
        <v>21</v>
      </c>
      <c r="VQU10" s="97" t="s">
        <v>21</v>
      </c>
      <c r="VQV10" s="97" t="s">
        <v>21</v>
      </c>
      <c r="VQW10" s="97" t="s">
        <v>21</v>
      </c>
      <c r="VQX10" s="97" t="s">
        <v>21</v>
      </c>
      <c r="VQY10" s="97" t="s">
        <v>21</v>
      </c>
      <c r="VQZ10" s="97" t="s">
        <v>21</v>
      </c>
      <c r="VRA10" s="97" t="s">
        <v>21</v>
      </c>
      <c r="VRB10" s="97" t="s">
        <v>21</v>
      </c>
      <c r="VRC10" s="97" t="s">
        <v>21</v>
      </c>
      <c r="VRD10" s="97" t="s">
        <v>21</v>
      </c>
      <c r="VRE10" s="97" t="s">
        <v>21</v>
      </c>
      <c r="VRF10" s="97" t="s">
        <v>21</v>
      </c>
      <c r="VRG10" s="97" t="s">
        <v>21</v>
      </c>
      <c r="VRH10" s="97" t="s">
        <v>21</v>
      </c>
      <c r="VRI10" s="97" t="s">
        <v>21</v>
      </c>
      <c r="VRJ10" s="97" t="s">
        <v>21</v>
      </c>
      <c r="VRK10" s="97" t="s">
        <v>21</v>
      </c>
      <c r="VRL10" s="97" t="s">
        <v>21</v>
      </c>
      <c r="VRM10" s="97" t="s">
        <v>21</v>
      </c>
      <c r="VRN10" s="97" t="s">
        <v>21</v>
      </c>
      <c r="VRO10" s="97" t="s">
        <v>21</v>
      </c>
      <c r="VRP10" s="97" t="s">
        <v>21</v>
      </c>
      <c r="VRQ10" s="97" t="s">
        <v>21</v>
      </c>
      <c r="VRR10" s="97" t="s">
        <v>21</v>
      </c>
      <c r="VRS10" s="97" t="s">
        <v>21</v>
      </c>
      <c r="VRT10" s="97" t="s">
        <v>21</v>
      </c>
      <c r="VRU10" s="97" t="s">
        <v>21</v>
      </c>
      <c r="VRV10" s="97" t="s">
        <v>21</v>
      </c>
      <c r="VRW10" s="97" t="s">
        <v>21</v>
      </c>
      <c r="VRX10" s="97" t="s">
        <v>21</v>
      </c>
      <c r="VRY10" s="97" t="s">
        <v>21</v>
      </c>
      <c r="VRZ10" s="97" t="s">
        <v>21</v>
      </c>
      <c r="VSA10" s="97" t="s">
        <v>21</v>
      </c>
      <c r="VSB10" s="97" t="s">
        <v>21</v>
      </c>
      <c r="VSC10" s="97" t="s">
        <v>21</v>
      </c>
      <c r="VSD10" s="97" t="s">
        <v>21</v>
      </c>
      <c r="VSE10" s="97" t="s">
        <v>21</v>
      </c>
      <c r="VSF10" s="97" t="s">
        <v>21</v>
      </c>
      <c r="VSG10" s="97" t="s">
        <v>21</v>
      </c>
      <c r="VSH10" s="97" t="s">
        <v>21</v>
      </c>
      <c r="VSI10" s="97" t="s">
        <v>21</v>
      </c>
      <c r="VSJ10" s="97" t="s">
        <v>21</v>
      </c>
      <c r="VSK10" s="97" t="s">
        <v>21</v>
      </c>
      <c r="VSL10" s="97" t="s">
        <v>21</v>
      </c>
      <c r="VSM10" s="97" t="s">
        <v>21</v>
      </c>
      <c r="VSN10" s="97" t="s">
        <v>21</v>
      </c>
      <c r="VSO10" s="97" t="s">
        <v>21</v>
      </c>
      <c r="VSP10" s="97" t="s">
        <v>21</v>
      </c>
      <c r="VSQ10" s="97" t="s">
        <v>21</v>
      </c>
      <c r="VSR10" s="97" t="s">
        <v>21</v>
      </c>
      <c r="VSS10" s="97" t="s">
        <v>21</v>
      </c>
      <c r="VST10" s="97" t="s">
        <v>21</v>
      </c>
      <c r="VSU10" s="97" t="s">
        <v>21</v>
      </c>
      <c r="VSV10" s="97" t="s">
        <v>21</v>
      </c>
      <c r="VSW10" s="97" t="s">
        <v>21</v>
      </c>
      <c r="VSX10" s="97" t="s">
        <v>21</v>
      </c>
      <c r="VSY10" s="97" t="s">
        <v>21</v>
      </c>
      <c r="VSZ10" s="97" t="s">
        <v>21</v>
      </c>
      <c r="VTA10" s="97" t="s">
        <v>21</v>
      </c>
      <c r="VTB10" s="97" t="s">
        <v>21</v>
      </c>
      <c r="VTC10" s="97" t="s">
        <v>21</v>
      </c>
      <c r="VTD10" s="97" t="s">
        <v>21</v>
      </c>
      <c r="VTE10" s="97" t="s">
        <v>21</v>
      </c>
      <c r="VTF10" s="97" t="s">
        <v>21</v>
      </c>
      <c r="VTG10" s="97" t="s">
        <v>21</v>
      </c>
      <c r="VTH10" s="97" t="s">
        <v>21</v>
      </c>
      <c r="VTI10" s="97" t="s">
        <v>21</v>
      </c>
      <c r="VTJ10" s="97" t="s">
        <v>21</v>
      </c>
      <c r="VTK10" s="97" t="s">
        <v>21</v>
      </c>
      <c r="VTL10" s="97" t="s">
        <v>21</v>
      </c>
      <c r="VTM10" s="97" t="s">
        <v>21</v>
      </c>
      <c r="VTN10" s="97" t="s">
        <v>21</v>
      </c>
      <c r="VTO10" s="97" t="s">
        <v>21</v>
      </c>
      <c r="VTP10" s="97" t="s">
        <v>21</v>
      </c>
      <c r="VTQ10" s="97" t="s">
        <v>21</v>
      </c>
      <c r="VTR10" s="97" t="s">
        <v>21</v>
      </c>
      <c r="VTS10" s="97" t="s">
        <v>21</v>
      </c>
      <c r="VTT10" s="97" t="s">
        <v>21</v>
      </c>
      <c r="VTU10" s="97" t="s">
        <v>21</v>
      </c>
      <c r="VTV10" s="97" t="s">
        <v>21</v>
      </c>
      <c r="VTW10" s="97" t="s">
        <v>21</v>
      </c>
      <c r="VTX10" s="97" t="s">
        <v>21</v>
      </c>
      <c r="VTY10" s="97" t="s">
        <v>21</v>
      </c>
      <c r="VTZ10" s="97" t="s">
        <v>21</v>
      </c>
      <c r="VUA10" s="97" t="s">
        <v>21</v>
      </c>
      <c r="VUB10" s="97" t="s">
        <v>21</v>
      </c>
      <c r="VUC10" s="97" t="s">
        <v>21</v>
      </c>
      <c r="VUD10" s="97" t="s">
        <v>21</v>
      </c>
      <c r="VUE10" s="97" t="s">
        <v>21</v>
      </c>
      <c r="VUF10" s="97" t="s">
        <v>21</v>
      </c>
      <c r="VUG10" s="97" t="s">
        <v>21</v>
      </c>
      <c r="VUH10" s="97" t="s">
        <v>21</v>
      </c>
      <c r="VUI10" s="97" t="s">
        <v>21</v>
      </c>
      <c r="VUJ10" s="97" t="s">
        <v>21</v>
      </c>
      <c r="VUK10" s="97" t="s">
        <v>21</v>
      </c>
      <c r="VUL10" s="97" t="s">
        <v>21</v>
      </c>
      <c r="VUM10" s="97" t="s">
        <v>21</v>
      </c>
      <c r="VUN10" s="97" t="s">
        <v>21</v>
      </c>
      <c r="VUO10" s="97" t="s">
        <v>21</v>
      </c>
      <c r="VUP10" s="97" t="s">
        <v>21</v>
      </c>
      <c r="VUQ10" s="97" t="s">
        <v>21</v>
      </c>
      <c r="VUR10" s="97" t="s">
        <v>21</v>
      </c>
      <c r="VUS10" s="97" t="s">
        <v>21</v>
      </c>
      <c r="VUT10" s="97" t="s">
        <v>21</v>
      </c>
      <c r="VUU10" s="97" t="s">
        <v>21</v>
      </c>
      <c r="VUV10" s="97" t="s">
        <v>21</v>
      </c>
      <c r="VUW10" s="97" t="s">
        <v>21</v>
      </c>
      <c r="VUX10" s="97" t="s">
        <v>21</v>
      </c>
      <c r="VUY10" s="97" t="s">
        <v>21</v>
      </c>
      <c r="VUZ10" s="97" t="s">
        <v>21</v>
      </c>
      <c r="VVA10" s="97" t="s">
        <v>21</v>
      </c>
      <c r="VVB10" s="97" t="s">
        <v>21</v>
      </c>
      <c r="VVC10" s="97" t="s">
        <v>21</v>
      </c>
      <c r="VVD10" s="97" t="s">
        <v>21</v>
      </c>
      <c r="VVE10" s="97" t="s">
        <v>21</v>
      </c>
      <c r="VVF10" s="97" t="s">
        <v>21</v>
      </c>
      <c r="VVG10" s="97" t="s">
        <v>21</v>
      </c>
      <c r="VVH10" s="97" t="s">
        <v>21</v>
      </c>
      <c r="VVI10" s="97" t="s">
        <v>21</v>
      </c>
      <c r="VVJ10" s="97" t="s">
        <v>21</v>
      </c>
      <c r="VVK10" s="97" t="s">
        <v>21</v>
      </c>
      <c r="VVL10" s="97" t="s">
        <v>21</v>
      </c>
      <c r="VVM10" s="97" t="s">
        <v>21</v>
      </c>
      <c r="VVN10" s="97" t="s">
        <v>21</v>
      </c>
      <c r="VVO10" s="97" t="s">
        <v>21</v>
      </c>
      <c r="VVP10" s="97" t="s">
        <v>21</v>
      </c>
      <c r="VVQ10" s="97" t="s">
        <v>21</v>
      </c>
      <c r="VVR10" s="97" t="s">
        <v>21</v>
      </c>
      <c r="VVS10" s="97" t="s">
        <v>21</v>
      </c>
      <c r="VVT10" s="97" t="s">
        <v>21</v>
      </c>
      <c r="VVU10" s="97" t="s">
        <v>21</v>
      </c>
      <c r="VVV10" s="97" t="s">
        <v>21</v>
      </c>
      <c r="VVW10" s="97" t="s">
        <v>21</v>
      </c>
      <c r="VVX10" s="97" t="s">
        <v>21</v>
      </c>
      <c r="VVY10" s="97" t="s">
        <v>21</v>
      </c>
      <c r="VVZ10" s="97" t="s">
        <v>21</v>
      </c>
      <c r="VWA10" s="97" t="s">
        <v>21</v>
      </c>
      <c r="VWB10" s="97" t="s">
        <v>21</v>
      </c>
      <c r="VWC10" s="97" t="s">
        <v>21</v>
      </c>
      <c r="VWD10" s="97" t="s">
        <v>21</v>
      </c>
      <c r="VWE10" s="97" t="s">
        <v>21</v>
      </c>
      <c r="VWF10" s="97" t="s">
        <v>21</v>
      </c>
      <c r="VWG10" s="97" t="s">
        <v>21</v>
      </c>
      <c r="VWH10" s="97" t="s">
        <v>21</v>
      </c>
      <c r="VWI10" s="97" t="s">
        <v>21</v>
      </c>
      <c r="VWJ10" s="97" t="s">
        <v>21</v>
      </c>
      <c r="VWK10" s="97" t="s">
        <v>21</v>
      </c>
      <c r="VWL10" s="97" t="s">
        <v>21</v>
      </c>
      <c r="VWM10" s="97" t="s">
        <v>21</v>
      </c>
      <c r="VWN10" s="97" t="s">
        <v>21</v>
      </c>
      <c r="VWO10" s="97" t="s">
        <v>21</v>
      </c>
      <c r="VWP10" s="97" t="s">
        <v>21</v>
      </c>
      <c r="VWQ10" s="97" t="s">
        <v>21</v>
      </c>
      <c r="VWR10" s="97" t="s">
        <v>21</v>
      </c>
      <c r="VWS10" s="97" t="s">
        <v>21</v>
      </c>
      <c r="VWT10" s="97" t="s">
        <v>21</v>
      </c>
      <c r="VWU10" s="97" t="s">
        <v>21</v>
      </c>
      <c r="VWV10" s="97" t="s">
        <v>21</v>
      </c>
      <c r="VWW10" s="97" t="s">
        <v>21</v>
      </c>
      <c r="VWX10" s="97" t="s">
        <v>21</v>
      </c>
      <c r="VWY10" s="97" t="s">
        <v>21</v>
      </c>
      <c r="VWZ10" s="97" t="s">
        <v>21</v>
      </c>
      <c r="VXA10" s="97" t="s">
        <v>21</v>
      </c>
      <c r="VXB10" s="97" t="s">
        <v>21</v>
      </c>
      <c r="VXC10" s="97" t="s">
        <v>21</v>
      </c>
      <c r="VXD10" s="97" t="s">
        <v>21</v>
      </c>
      <c r="VXE10" s="97" t="s">
        <v>21</v>
      </c>
      <c r="VXF10" s="97" t="s">
        <v>21</v>
      </c>
      <c r="VXG10" s="97" t="s">
        <v>21</v>
      </c>
      <c r="VXH10" s="97" t="s">
        <v>21</v>
      </c>
      <c r="VXI10" s="97" t="s">
        <v>21</v>
      </c>
      <c r="VXJ10" s="97" t="s">
        <v>21</v>
      </c>
      <c r="VXK10" s="97" t="s">
        <v>21</v>
      </c>
      <c r="VXL10" s="97" t="s">
        <v>21</v>
      </c>
      <c r="VXM10" s="97" t="s">
        <v>21</v>
      </c>
      <c r="VXN10" s="97" t="s">
        <v>21</v>
      </c>
      <c r="VXO10" s="97" t="s">
        <v>21</v>
      </c>
      <c r="VXP10" s="97" t="s">
        <v>21</v>
      </c>
      <c r="VXQ10" s="97" t="s">
        <v>21</v>
      </c>
      <c r="VXR10" s="97" t="s">
        <v>21</v>
      </c>
      <c r="VXS10" s="97" t="s">
        <v>21</v>
      </c>
      <c r="VXT10" s="97" t="s">
        <v>21</v>
      </c>
      <c r="VXU10" s="97" t="s">
        <v>21</v>
      </c>
      <c r="VXV10" s="97" t="s">
        <v>21</v>
      </c>
      <c r="VXW10" s="97" t="s">
        <v>21</v>
      </c>
      <c r="VXX10" s="97" t="s">
        <v>21</v>
      </c>
      <c r="VXY10" s="97" t="s">
        <v>21</v>
      </c>
      <c r="VXZ10" s="97" t="s">
        <v>21</v>
      </c>
      <c r="VYA10" s="97" t="s">
        <v>21</v>
      </c>
      <c r="VYB10" s="97" t="s">
        <v>21</v>
      </c>
      <c r="VYC10" s="97" t="s">
        <v>21</v>
      </c>
      <c r="VYD10" s="97" t="s">
        <v>21</v>
      </c>
      <c r="VYE10" s="97" t="s">
        <v>21</v>
      </c>
      <c r="VYF10" s="97" t="s">
        <v>21</v>
      </c>
      <c r="VYG10" s="97" t="s">
        <v>21</v>
      </c>
      <c r="VYH10" s="97" t="s">
        <v>21</v>
      </c>
      <c r="VYI10" s="97" t="s">
        <v>21</v>
      </c>
      <c r="VYJ10" s="97" t="s">
        <v>21</v>
      </c>
      <c r="VYK10" s="97" t="s">
        <v>21</v>
      </c>
      <c r="VYL10" s="97" t="s">
        <v>21</v>
      </c>
      <c r="VYM10" s="97" t="s">
        <v>21</v>
      </c>
      <c r="VYN10" s="97" t="s">
        <v>21</v>
      </c>
      <c r="VYO10" s="97" t="s">
        <v>21</v>
      </c>
      <c r="VYP10" s="97" t="s">
        <v>21</v>
      </c>
      <c r="VYQ10" s="97" t="s">
        <v>21</v>
      </c>
      <c r="VYR10" s="97" t="s">
        <v>21</v>
      </c>
      <c r="VYS10" s="97" t="s">
        <v>21</v>
      </c>
      <c r="VYT10" s="97" t="s">
        <v>21</v>
      </c>
      <c r="VYU10" s="97" t="s">
        <v>21</v>
      </c>
      <c r="VYV10" s="97" t="s">
        <v>21</v>
      </c>
      <c r="VYW10" s="97" t="s">
        <v>21</v>
      </c>
      <c r="VYX10" s="97" t="s">
        <v>21</v>
      </c>
      <c r="VYY10" s="97" t="s">
        <v>21</v>
      </c>
      <c r="VYZ10" s="97" t="s">
        <v>21</v>
      </c>
      <c r="VZA10" s="97" t="s">
        <v>21</v>
      </c>
      <c r="VZB10" s="97" t="s">
        <v>21</v>
      </c>
      <c r="VZC10" s="97" t="s">
        <v>21</v>
      </c>
      <c r="VZD10" s="97" t="s">
        <v>21</v>
      </c>
      <c r="VZE10" s="97" t="s">
        <v>21</v>
      </c>
      <c r="VZF10" s="97" t="s">
        <v>21</v>
      </c>
      <c r="VZG10" s="97" t="s">
        <v>21</v>
      </c>
      <c r="VZH10" s="97" t="s">
        <v>21</v>
      </c>
      <c r="VZI10" s="97" t="s">
        <v>21</v>
      </c>
      <c r="VZJ10" s="97" t="s">
        <v>21</v>
      </c>
      <c r="VZK10" s="97" t="s">
        <v>21</v>
      </c>
      <c r="VZL10" s="97" t="s">
        <v>21</v>
      </c>
      <c r="VZM10" s="97" t="s">
        <v>21</v>
      </c>
      <c r="VZN10" s="97" t="s">
        <v>21</v>
      </c>
      <c r="VZO10" s="97" t="s">
        <v>21</v>
      </c>
      <c r="VZP10" s="97" t="s">
        <v>21</v>
      </c>
      <c r="VZQ10" s="97" t="s">
        <v>21</v>
      </c>
      <c r="VZR10" s="97" t="s">
        <v>21</v>
      </c>
      <c r="VZS10" s="97" t="s">
        <v>21</v>
      </c>
      <c r="VZT10" s="97" t="s">
        <v>21</v>
      </c>
      <c r="VZU10" s="97" t="s">
        <v>21</v>
      </c>
      <c r="VZV10" s="97" t="s">
        <v>21</v>
      </c>
      <c r="VZW10" s="97" t="s">
        <v>21</v>
      </c>
      <c r="VZX10" s="97" t="s">
        <v>21</v>
      </c>
      <c r="VZY10" s="97" t="s">
        <v>21</v>
      </c>
      <c r="VZZ10" s="97" t="s">
        <v>21</v>
      </c>
      <c r="WAA10" s="97" t="s">
        <v>21</v>
      </c>
      <c r="WAB10" s="97" t="s">
        <v>21</v>
      </c>
      <c r="WAC10" s="97" t="s">
        <v>21</v>
      </c>
      <c r="WAD10" s="97" t="s">
        <v>21</v>
      </c>
      <c r="WAE10" s="97" t="s">
        <v>21</v>
      </c>
      <c r="WAF10" s="97" t="s">
        <v>21</v>
      </c>
      <c r="WAG10" s="97" t="s">
        <v>21</v>
      </c>
      <c r="WAH10" s="97" t="s">
        <v>21</v>
      </c>
      <c r="WAI10" s="97" t="s">
        <v>21</v>
      </c>
      <c r="WAJ10" s="97" t="s">
        <v>21</v>
      </c>
      <c r="WAK10" s="97" t="s">
        <v>21</v>
      </c>
      <c r="WAL10" s="97" t="s">
        <v>21</v>
      </c>
      <c r="WAM10" s="97" t="s">
        <v>21</v>
      </c>
      <c r="WAN10" s="97" t="s">
        <v>21</v>
      </c>
      <c r="WAO10" s="97" t="s">
        <v>21</v>
      </c>
      <c r="WAP10" s="97" t="s">
        <v>21</v>
      </c>
      <c r="WAQ10" s="97" t="s">
        <v>21</v>
      </c>
      <c r="WAR10" s="97" t="s">
        <v>21</v>
      </c>
      <c r="WAS10" s="97" t="s">
        <v>21</v>
      </c>
      <c r="WAT10" s="97" t="s">
        <v>21</v>
      </c>
      <c r="WAU10" s="97" t="s">
        <v>21</v>
      </c>
      <c r="WAV10" s="97" t="s">
        <v>21</v>
      </c>
      <c r="WAW10" s="97" t="s">
        <v>21</v>
      </c>
      <c r="WAX10" s="97" t="s">
        <v>21</v>
      </c>
      <c r="WAY10" s="97" t="s">
        <v>21</v>
      </c>
      <c r="WAZ10" s="97" t="s">
        <v>21</v>
      </c>
      <c r="WBA10" s="97" t="s">
        <v>21</v>
      </c>
      <c r="WBB10" s="97" t="s">
        <v>21</v>
      </c>
      <c r="WBC10" s="97" t="s">
        <v>21</v>
      </c>
      <c r="WBD10" s="97" t="s">
        <v>21</v>
      </c>
      <c r="WBE10" s="97" t="s">
        <v>21</v>
      </c>
      <c r="WBF10" s="97" t="s">
        <v>21</v>
      </c>
      <c r="WBG10" s="97" t="s">
        <v>21</v>
      </c>
      <c r="WBH10" s="97" t="s">
        <v>21</v>
      </c>
      <c r="WBI10" s="97" t="s">
        <v>21</v>
      </c>
      <c r="WBJ10" s="97" t="s">
        <v>21</v>
      </c>
      <c r="WBK10" s="97" t="s">
        <v>21</v>
      </c>
      <c r="WBL10" s="97" t="s">
        <v>21</v>
      </c>
      <c r="WBM10" s="97" t="s">
        <v>21</v>
      </c>
      <c r="WBN10" s="97" t="s">
        <v>21</v>
      </c>
      <c r="WBO10" s="97" t="s">
        <v>21</v>
      </c>
      <c r="WBP10" s="97" t="s">
        <v>21</v>
      </c>
      <c r="WBQ10" s="97" t="s">
        <v>21</v>
      </c>
      <c r="WBR10" s="97" t="s">
        <v>21</v>
      </c>
      <c r="WBS10" s="97" t="s">
        <v>21</v>
      </c>
      <c r="WBT10" s="97" t="s">
        <v>21</v>
      </c>
      <c r="WBU10" s="97" t="s">
        <v>21</v>
      </c>
      <c r="WBV10" s="97" t="s">
        <v>21</v>
      </c>
      <c r="WBW10" s="97" t="s">
        <v>21</v>
      </c>
      <c r="WBX10" s="97" t="s">
        <v>21</v>
      </c>
      <c r="WBY10" s="97" t="s">
        <v>21</v>
      </c>
      <c r="WBZ10" s="97" t="s">
        <v>21</v>
      </c>
      <c r="WCA10" s="97" t="s">
        <v>21</v>
      </c>
      <c r="WCB10" s="97" t="s">
        <v>21</v>
      </c>
      <c r="WCC10" s="97" t="s">
        <v>21</v>
      </c>
      <c r="WCD10" s="97" t="s">
        <v>21</v>
      </c>
      <c r="WCE10" s="97" t="s">
        <v>21</v>
      </c>
      <c r="WCF10" s="97" t="s">
        <v>21</v>
      </c>
      <c r="WCG10" s="97" t="s">
        <v>21</v>
      </c>
      <c r="WCH10" s="97" t="s">
        <v>21</v>
      </c>
      <c r="WCI10" s="97" t="s">
        <v>21</v>
      </c>
      <c r="WCJ10" s="97" t="s">
        <v>21</v>
      </c>
      <c r="WCK10" s="97" t="s">
        <v>21</v>
      </c>
      <c r="WCL10" s="97" t="s">
        <v>21</v>
      </c>
      <c r="WCM10" s="97" t="s">
        <v>21</v>
      </c>
      <c r="WCN10" s="97" t="s">
        <v>21</v>
      </c>
      <c r="WCO10" s="97" t="s">
        <v>21</v>
      </c>
      <c r="WCP10" s="97" t="s">
        <v>21</v>
      </c>
      <c r="WCQ10" s="97" t="s">
        <v>21</v>
      </c>
      <c r="WCR10" s="97" t="s">
        <v>21</v>
      </c>
      <c r="WCS10" s="97" t="s">
        <v>21</v>
      </c>
      <c r="WCT10" s="97" t="s">
        <v>21</v>
      </c>
      <c r="WCU10" s="97" t="s">
        <v>21</v>
      </c>
      <c r="WCV10" s="97" t="s">
        <v>21</v>
      </c>
      <c r="WCW10" s="97" t="s">
        <v>21</v>
      </c>
      <c r="WCX10" s="97" t="s">
        <v>21</v>
      </c>
      <c r="WCY10" s="97" t="s">
        <v>21</v>
      </c>
      <c r="WCZ10" s="97" t="s">
        <v>21</v>
      </c>
      <c r="WDA10" s="97" t="s">
        <v>21</v>
      </c>
      <c r="WDB10" s="97" t="s">
        <v>21</v>
      </c>
      <c r="WDC10" s="97" t="s">
        <v>21</v>
      </c>
      <c r="WDD10" s="97" t="s">
        <v>21</v>
      </c>
      <c r="WDE10" s="97" t="s">
        <v>21</v>
      </c>
      <c r="WDF10" s="97" t="s">
        <v>21</v>
      </c>
      <c r="WDG10" s="97" t="s">
        <v>21</v>
      </c>
      <c r="WDH10" s="97" t="s">
        <v>21</v>
      </c>
      <c r="WDI10" s="97" t="s">
        <v>21</v>
      </c>
      <c r="WDJ10" s="97" t="s">
        <v>21</v>
      </c>
      <c r="WDK10" s="97" t="s">
        <v>21</v>
      </c>
      <c r="WDL10" s="97" t="s">
        <v>21</v>
      </c>
      <c r="WDM10" s="97" t="s">
        <v>21</v>
      </c>
      <c r="WDN10" s="97" t="s">
        <v>21</v>
      </c>
      <c r="WDO10" s="97" t="s">
        <v>21</v>
      </c>
      <c r="WDP10" s="97" t="s">
        <v>21</v>
      </c>
      <c r="WDQ10" s="97" t="s">
        <v>21</v>
      </c>
      <c r="WDR10" s="97" t="s">
        <v>21</v>
      </c>
      <c r="WDS10" s="97" t="s">
        <v>21</v>
      </c>
      <c r="WDT10" s="97" t="s">
        <v>21</v>
      </c>
      <c r="WDU10" s="97" t="s">
        <v>21</v>
      </c>
      <c r="WDV10" s="97" t="s">
        <v>21</v>
      </c>
      <c r="WDW10" s="97" t="s">
        <v>21</v>
      </c>
      <c r="WDX10" s="97" t="s">
        <v>21</v>
      </c>
      <c r="WDY10" s="97" t="s">
        <v>21</v>
      </c>
      <c r="WDZ10" s="97" t="s">
        <v>21</v>
      </c>
      <c r="WEA10" s="97" t="s">
        <v>21</v>
      </c>
      <c r="WEB10" s="97" t="s">
        <v>21</v>
      </c>
      <c r="WEC10" s="97" t="s">
        <v>21</v>
      </c>
      <c r="WED10" s="97" t="s">
        <v>21</v>
      </c>
      <c r="WEE10" s="97" t="s">
        <v>21</v>
      </c>
      <c r="WEF10" s="97" t="s">
        <v>21</v>
      </c>
      <c r="WEG10" s="97" t="s">
        <v>21</v>
      </c>
      <c r="WEH10" s="97" t="s">
        <v>21</v>
      </c>
      <c r="WEI10" s="97" t="s">
        <v>21</v>
      </c>
      <c r="WEJ10" s="97" t="s">
        <v>21</v>
      </c>
      <c r="WEK10" s="97" t="s">
        <v>21</v>
      </c>
      <c r="WEL10" s="97" t="s">
        <v>21</v>
      </c>
      <c r="WEM10" s="97" t="s">
        <v>21</v>
      </c>
      <c r="WEN10" s="97" t="s">
        <v>21</v>
      </c>
      <c r="WEO10" s="97" t="s">
        <v>21</v>
      </c>
      <c r="WEP10" s="97" t="s">
        <v>21</v>
      </c>
      <c r="WEQ10" s="97" t="s">
        <v>21</v>
      </c>
      <c r="WER10" s="97" t="s">
        <v>21</v>
      </c>
      <c r="WES10" s="97" t="s">
        <v>21</v>
      </c>
      <c r="WET10" s="97" t="s">
        <v>21</v>
      </c>
      <c r="WEU10" s="97" t="s">
        <v>21</v>
      </c>
      <c r="WEV10" s="97" t="s">
        <v>21</v>
      </c>
      <c r="WEW10" s="97" t="s">
        <v>21</v>
      </c>
      <c r="WEX10" s="97" t="s">
        <v>21</v>
      </c>
      <c r="WEY10" s="97" t="s">
        <v>21</v>
      </c>
      <c r="WEZ10" s="97" t="s">
        <v>21</v>
      </c>
      <c r="WFA10" s="97" t="s">
        <v>21</v>
      </c>
      <c r="WFB10" s="97" t="s">
        <v>21</v>
      </c>
      <c r="WFC10" s="97" t="s">
        <v>21</v>
      </c>
      <c r="WFD10" s="97" t="s">
        <v>21</v>
      </c>
      <c r="WFE10" s="97" t="s">
        <v>21</v>
      </c>
      <c r="WFF10" s="97" t="s">
        <v>21</v>
      </c>
      <c r="WFG10" s="97" t="s">
        <v>21</v>
      </c>
      <c r="WFH10" s="97" t="s">
        <v>21</v>
      </c>
      <c r="WFI10" s="97" t="s">
        <v>21</v>
      </c>
      <c r="WFJ10" s="97" t="s">
        <v>21</v>
      </c>
      <c r="WFK10" s="97" t="s">
        <v>21</v>
      </c>
      <c r="WFL10" s="97" t="s">
        <v>21</v>
      </c>
      <c r="WFM10" s="97" t="s">
        <v>21</v>
      </c>
      <c r="WFN10" s="97" t="s">
        <v>21</v>
      </c>
      <c r="WFO10" s="97" t="s">
        <v>21</v>
      </c>
      <c r="WFP10" s="97" t="s">
        <v>21</v>
      </c>
      <c r="WFQ10" s="97" t="s">
        <v>21</v>
      </c>
      <c r="WFR10" s="97" t="s">
        <v>21</v>
      </c>
      <c r="WFS10" s="97" t="s">
        <v>21</v>
      </c>
      <c r="WFT10" s="97" t="s">
        <v>21</v>
      </c>
      <c r="WFU10" s="97" t="s">
        <v>21</v>
      </c>
      <c r="WFV10" s="97" t="s">
        <v>21</v>
      </c>
      <c r="WFW10" s="97" t="s">
        <v>21</v>
      </c>
      <c r="WFX10" s="97" t="s">
        <v>21</v>
      </c>
      <c r="WFY10" s="97" t="s">
        <v>21</v>
      </c>
      <c r="WFZ10" s="97" t="s">
        <v>21</v>
      </c>
      <c r="WGA10" s="97" t="s">
        <v>21</v>
      </c>
      <c r="WGB10" s="97" t="s">
        <v>21</v>
      </c>
      <c r="WGC10" s="97" t="s">
        <v>21</v>
      </c>
      <c r="WGD10" s="97" t="s">
        <v>21</v>
      </c>
      <c r="WGE10" s="97" t="s">
        <v>21</v>
      </c>
      <c r="WGF10" s="97" t="s">
        <v>21</v>
      </c>
      <c r="WGG10" s="97" t="s">
        <v>21</v>
      </c>
      <c r="WGH10" s="97" t="s">
        <v>21</v>
      </c>
      <c r="WGI10" s="97" t="s">
        <v>21</v>
      </c>
      <c r="WGJ10" s="97" t="s">
        <v>21</v>
      </c>
      <c r="WGK10" s="97" t="s">
        <v>21</v>
      </c>
      <c r="WGL10" s="97" t="s">
        <v>21</v>
      </c>
      <c r="WGM10" s="97" t="s">
        <v>21</v>
      </c>
      <c r="WGN10" s="97" t="s">
        <v>21</v>
      </c>
      <c r="WGO10" s="97" t="s">
        <v>21</v>
      </c>
      <c r="WGP10" s="97" t="s">
        <v>21</v>
      </c>
      <c r="WGQ10" s="97" t="s">
        <v>21</v>
      </c>
      <c r="WGR10" s="97" t="s">
        <v>21</v>
      </c>
      <c r="WGS10" s="97" t="s">
        <v>21</v>
      </c>
      <c r="WGT10" s="97" t="s">
        <v>21</v>
      </c>
      <c r="WGU10" s="97" t="s">
        <v>21</v>
      </c>
      <c r="WGV10" s="97" t="s">
        <v>21</v>
      </c>
      <c r="WGW10" s="97" t="s">
        <v>21</v>
      </c>
      <c r="WGX10" s="97" t="s">
        <v>21</v>
      </c>
      <c r="WGY10" s="97" t="s">
        <v>21</v>
      </c>
      <c r="WGZ10" s="97" t="s">
        <v>21</v>
      </c>
      <c r="WHA10" s="97" t="s">
        <v>21</v>
      </c>
      <c r="WHB10" s="97" t="s">
        <v>21</v>
      </c>
      <c r="WHC10" s="97" t="s">
        <v>21</v>
      </c>
      <c r="WHD10" s="97" t="s">
        <v>21</v>
      </c>
      <c r="WHE10" s="97" t="s">
        <v>21</v>
      </c>
      <c r="WHF10" s="97" t="s">
        <v>21</v>
      </c>
      <c r="WHG10" s="97" t="s">
        <v>21</v>
      </c>
      <c r="WHH10" s="97" t="s">
        <v>21</v>
      </c>
      <c r="WHI10" s="97" t="s">
        <v>21</v>
      </c>
      <c r="WHJ10" s="97" t="s">
        <v>21</v>
      </c>
      <c r="WHK10" s="97" t="s">
        <v>21</v>
      </c>
      <c r="WHL10" s="97" t="s">
        <v>21</v>
      </c>
      <c r="WHM10" s="97" t="s">
        <v>21</v>
      </c>
      <c r="WHN10" s="97" t="s">
        <v>21</v>
      </c>
      <c r="WHO10" s="97" t="s">
        <v>21</v>
      </c>
      <c r="WHP10" s="97" t="s">
        <v>21</v>
      </c>
      <c r="WHQ10" s="97" t="s">
        <v>21</v>
      </c>
      <c r="WHR10" s="97" t="s">
        <v>21</v>
      </c>
      <c r="WHS10" s="97" t="s">
        <v>21</v>
      </c>
      <c r="WHT10" s="97" t="s">
        <v>21</v>
      </c>
      <c r="WHU10" s="97" t="s">
        <v>21</v>
      </c>
      <c r="WHV10" s="97" t="s">
        <v>21</v>
      </c>
      <c r="WHW10" s="97" t="s">
        <v>21</v>
      </c>
      <c r="WHX10" s="97" t="s">
        <v>21</v>
      </c>
      <c r="WHY10" s="97" t="s">
        <v>21</v>
      </c>
      <c r="WHZ10" s="97" t="s">
        <v>21</v>
      </c>
      <c r="WIA10" s="97" t="s">
        <v>21</v>
      </c>
      <c r="WIB10" s="97" t="s">
        <v>21</v>
      </c>
      <c r="WIC10" s="97" t="s">
        <v>21</v>
      </c>
      <c r="WID10" s="97" t="s">
        <v>21</v>
      </c>
      <c r="WIE10" s="97" t="s">
        <v>21</v>
      </c>
      <c r="WIF10" s="97" t="s">
        <v>21</v>
      </c>
      <c r="WIG10" s="97" t="s">
        <v>21</v>
      </c>
      <c r="WIH10" s="97" t="s">
        <v>21</v>
      </c>
      <c r="WII10" s="97" t="s">
        <v>21</v>
      </c>
      <c r="WIJ10" s="97" t="s">
        <v>21</v>
      </c>
      <c r="WIK10" s="97" t="s">
        <v>21</v>
      </c>
      <c r="WIL10" s="97" t="s">
        <v>21</v>
      </c>
      <c r="WIM10" s="97" t="s">
        <v>21</v>
      </c>
      <c r="WIN10" s="97" t="s">
        <v>21</v>
      </c>
      <c r="WIO10" s="97" t="s">
        <v>21</v>
      </c>
      <c r="WIP10" s="97" t="s">
        <v>21</v>
      </c>
      <c r="WIQ10" s="97" t="s">
        <v>21</v>
      </c>
      <c r="WIR10" s="97" t="s">
        <v>21</v>
      </c>
      <c r="WIS10" s="97" t="s">
        <v>21</v>
      </c>
      <c r="WIT10" s="97" t="s">
        <v>21</v>
      </c>
      <c r="WIU10" s="97" t="s">
        <v>21</v>
      </c>
      <c r="WIV10" s="97" t="s">
        <v>21</v>
      </c>
      <c r="WIW10" s="97" t="s">
        <v>21</v>
      </c>
      <c r="WIX10" s="97" t="s">
        <v>21</v>
      </c>
      <c r="WIY10" s="97" t="s">
        <v>21</v>
      </c>
      <c r="WIZ10" s="97" t="s">
        <v>21</v>
      </c>
      <c r="WJA10" s="97" t="s">
        <v>21</v>
      </c>
      <c r="WJB10" s="97" t="s">
        <v>21</v>
      </c>
      <c r="WJC10" s="97" t="s">
        <v>21</v>
      </c>
      <c r="WJD10" s="97" t="s">
        <v>21</v>
      </c>
      <c r="WJE10" s="97" t="s">
        <v>21</v>
      </c>
      <c r="WJF10" s="97" t="s">
        <v>21</v>
      </c>
      <c r="WJG10" s="97" t="s">
        <v>21</v>
      </c>
      <c r="WJH10" s="97" t="s">
        <v>21</v>
      </c>
      <c r="WJI10" s="97" t="s">
        <v>21</v>
      </c>
      <c r="WJJ10" s="97" t="s">
        <v>21</v>
      </c>
      <c r="WJK10" s="97" t="s">
        <v>21</v>
      </c>
      <c r="WJL10" s="97" t="s">
        <v>21</v>
      </c>
      <c r="WJM10" s="97" t="s">
        <v>21</v>
      </c>
      <c r="WJN10" s="97" t="s">
        <v>21</v>
      </c>
      <c r="WJO10" s="97" t="s">
        <v>21</v>
      </c>
      <c r="WJP10" s="97" t="s">
        <v>21</v>
      </c>
      <c r="WJQ10" s="97" t="s">
        <v>21</v>
      </c>
      <c r="WJR10" s="97" t="s">
        <v>21</v>
      </c>
      <c r="WJS10" s="97" t="s">
        <v>21</v>
      </c>
      <c r="WJT10" s="97" t="s">
        <v>21</v>
      </c>
      <c r="WJU10" s="97" t="s">
        <v>21</v>
      </c>
      <c r="WJV10" s="97" t="s">
        <v>21</v>
      </c>
      <c r="WJW10" s="97" t="s">
        <v>21</v>
      </c>
      <c r="WJX10" s="97" t="s">
        <v>21</v>
      </c>
      <c r="WJY10" s="97" t="s">
        <v>21</v>
      </c>
      <c r="WJZ10" s="97" t="s">
        <v>21</v>
      </c>
      <c r="WKA10" s="97" t="s">
        <v>21</v>
      </c>
      <c r="WKB10" s="97" t="s">
        <v>21</v>
      </c>
      <c r="WKC10" s="97" t="s">
        <v>21</v>
      </c>
      <c r="WKD10" s="97" t="s">
        <v>21</v>
      </c>
      <c r="WKE10" s="97" t="s">
        <v>21</v>
      </c>
      <c r="WKF10" s="97" t="s">
        <v>21</v>
      </c>
      <c r="WKG10" s="97" t="s">
        <v>21</v>
      </c>
      <c r="WKH10" s="97" t="s">
        <v>21</v>
      </c>
      <c r="WKI10" s="97" t="s">
        <v>21</v>
      </c>
      <c r="WKJ10" s="97" t="s">
        <v>21</v>
      </c>
      <c r="WKK10" s="97" t="s">
        <v>21</v>
      </c>
      <c r="WKL10" s="97" t="s">
        <v>21</v>
      </c>
      <c r="WKM10" s="97" t="s">
        <v>21</v>
      </c>
      <c r="WKN10" s="97" t="s">
        <v>21</v>
      </c>
      <c r="WKO10" s="97" t="s">
        <v>21</v>
      </c>
      <c r="WKP10" s="97" t="s">
        <v>21</v>
      </c>
      <c r="WKQ10" s="97" t="s">
        <v>21</v>
      </c>
      <c r="WKR10" s="97" t="s">
        <v>21</v>
      </c>
      <c r="WKS10" s="97" t="s">
        <v>21</v>
      </c>
      <c r="WKT10" s="97" t="s">
        <v>21</v>
      </c>
      <c r="WKU10" s="97" t="s">
        <v>21</v>
      </c>
      <c r="WKV10" s="97" t="s">
        <v>21</v>
      </c>
      <c r="WKW10" s="97" t="s">
        <v>21</v>
      </c>
      <c r="WKX10" s="97" t="s">
        <v>21</v>
      </c>
      <c r="WKY10" s="97" t="s">
        <v>21</v>
      </c>
      <c r="WKZ10" s="97" t="s">
        <v>21</v>
      </c>
      <c r="WLA10" s="97" t="s">
        <v>21</v>
      </c>
      <c r="WLB10" s="97" t="s">
        <v>21</v>
      </c>
      <c r="WLC10" s="97" t="s">
        <v>21</v>
      </c>
      <c r="WLD10" s="97" t="s">
        <v>21</v>
      </c>
      <c r="WLE10" s="97" t="s">
        <v>21</v>
      </c>
      <c r="WLF10" s="97" t="s">
        <v>21</v>
      </c>
      <c r="WLG10" s="97" t="s">
        <v>21</v>
      </c>
      <c r="WLH10" s="97" t="s">
        <v>21</v>
      </c>
      <c r="WLI10" s="97" t="s">
        <v>21</v>
      </c>
      <c r="WLJ10" s="97" t="s">
        <v>21</v>
      </c>
      <c r="WLK10" s="97" t="s">
        <v>21</v>
      </c>
      <c r="WLL10" s="97" t="s">
        <v>21</v>
      </c>
      <c r="WLM10" s="97" t="s">
        <v>21</v>
      </c>
      <c r="WLN10" s="97" t="s">
        <v>21</v>
      </c>
      <c r="WLO10" s="97" t="s">
        <v>21</v>
      </c>
      <c r="WLP10" s="97" t="s">
        <v>21</v>
      </c>
      <c r="WLQ10" s="97" t="s">
        <v>21</v>
      </c>
      <c r="WLR10" s="97" t="s">
        <v>21</v>
      </c>
      <c r="WLS10" s="97" t="s">
        <v>21</v>
      </c>
      <c r="WLT10" s="97" t="s">
        <v>21</v>
      </c>
      <c r="WLU10" s="97" t="s">
        <v>21</v>
      </c>
      <c r="WLV10" s="97" t="s">
        <v>21</v>
      </c>
      <c r="WLW10" s="97" t="s">
        <v>21</v>
      </c>
      <c r="WLX10" s="97" t="s">
        <v>21</v>
      </c>
      <c r="WLY10" s="97" t="s">
        <v>21</v>
      </c>
      <c r="WLZ10" s="97" t="s">
        <v>21</v>
      </c>
      <c r="WMA10" s="97" t="s">
        <v>21</v>
      </c>
      <c r="WMB10" s="97" t="s">
        <v>21</v>
      </c>
      <c r="WMC10" s="97" t="s">
        <v>21</v>
      </c>
      <c r="WMD10" s="97" t="s">
        <v>21</v>
      </c>
      <c r="WME10" s="97" t="s">
        <v>21</v>
      </c>
      <c r="WMF10" s="97" t="s">
        <v>21</v>
      </c>
      <c r="WMG10" s="97" t="s">
        <v>21</v>
      </c>
      <c r="WMH10" s="97" t="s">
        <v>21</v>
      </c>
      <c r="WMI10" s="97" t="s">
        <v>21</v>
      </c>
      <c r="WMJ10" s="97" t="s">
        <v>21</v>
      </c>
      <c r="WMK10" s="97" t="s">
        <v>21</v>
      </c>
      <c r="WML10" s="97" t="s">
        <v>21</v>
      </c>
      <c r="WMM10" s="97" t="s">
        <v>21</v>
      </c>
      <c r="WMN10" s="97" t="s">
        <v>21</v>
      </c>
      <c r="WMO10" s="97" t="s">
        <v>21</v>
      </c>
      <c r="WMP10" s="97" t="s">
        <v>21</v>
      </c>
      <c r="WMQ10" s="97" t="s">
        <v>21</v>
      </c>
      <c r="WMR10" s="97" t="s">
        <v>21</v>
      </c>
      <c r="WMS10" s="97" t="s">
        <v>21</v>
      </c>
      <c r="WMT10" s="97" t="s">
        <v>21</v>
      </c>
      <c r="WMU10" s="97" t="s">
        <v>21</v>
      </c>
      <c r="WMV10" s="97" t="s">
        <v>21</v>
      </c>
      <c r="WMW10" s="97" t="s">
        <v>21</v>
      </c>
      <c r="WMX10" s="97" t="s">
        <v>21</v>
      </c>
      <c r="WMY10" s="97" t="s">
        <v>21</v>
      </c>
      <c r="WMZ10" s="97" t="s">
        <v>21</v>
      </c>
      <c r="WNA10" s="97" t="s">
        <v>21</v>
      </c>
      <c r="WNB10" s="97" t="s">
        <v>21</v>
      </c>
      <c r="WNC10" s="97" t="s">
        <v>21</v>
      </c>
      <c r="WND10" s="97" t="s">
        <v>21</v>
      </c>
      <c r="WNE10" s="97" t="s">
        <v>21</v>
      </c>
      <c r="WNF10" s="97" t="s">
        <v>21</v>
      </c>
      <c r="WNG10" s="97" t="s">
        <v>21</v>
      </c>
      <c r="WNH10" s="97" t="s">
        <v>21</v>
      </c>
      <c r="WNI10" s="97" t="s">
        <v>21</v>
      </c>
      <c r="WNJ10" s="97" t="s">
        <v>21</v>
      </c>
      <c r="WNK10" s="97" t="s">
        <v>21</v>
      </c>
      <c r="WNL10" s="97" t="s">
        <v>21</v>
      </c>
      <c r="WNM10" s="97" t="s">
        <v>21</v>
      </c>
      <c r="WNN10" s="97" t="s">
        <v>21</v>
      </c>
      <c r="WNO10" s="97" t="s">
        <v>21</v>
      </c>
      <c r="WNP10" s="97" t="s">
        <v>21</v>
      </c>
      <c r="WNQ10" s="97" t="s">
        <v>21</v>
      </c>
      <c r="WNR10" s="97" t="s">
        <v>21</v>
      </c>
      <c r="WNS10" s="97" t="s">
        <v>21</v>
      </c>
      <c r="WNT10" s="97" t="s">
        <v>21</v>
      </c>
      <c r="WNU10" s="97" t="s">
        <v>21</v>
      </c>
      <c r="WNV10" s="97" t="s">
        <v>21</v>
      </c>
      <c r="WNW10" s="97" t="s">
        <v>21</v>
      </c>
      <c r="WNX10" s="97" t="s">
        <v>21</v>
      </c>
      <c r="WNY10" s="97" t="s">
        <v>21</v>
      </c>
      <c r="WNZ10" s="97" t="s">
        <v>21</v>
      </c>
      <c r="WOA10" s="97" t="s">
        <v>21</v>
      </c>
      <c r="WOB10" s="97" t="s">
        <v>21</v>
      </c>
      <c r="WOC10" s="97" t="s">
        <v>21</v>
      </c>
      <c r="WOD10" s="97" t="s">
        <v>21</v>
      </c>
      <c r="WOE10" s="97" t="s">
        <v>21</v>
      </c>
      <c r="WOF10" s="97" t="s">
        <v>21</v>
      </c>
      <c r="WOG10" s="97" t="s">
        <v>21</v>
      </c>
      <c r="WOH10" s="97" t="s">
        <v>21</v>
      </c>
      <c r="WOI10" s="97" t="s">
        <v>21</v>
      </c>
      <c r="WOJ10" s="97" t="s">
        <v>21</v>
      </c>
      <c r="WOK10" s="97" t="s">
        <v>21</v>
      </c>
      <c r="WOL10" s="97" t="s">
        <v>21</v>
      </c>
      <c r="WOM10" s="97" t="s">
        <v>21</v>
      </c>
      <c r="WON10" s="97" t="s">
        <v>21</v>
      </c>
      <c r="WOO10" s="97" t="s">
        <v>21</v>
      </c>
      <c r="WOP10" s="97" t="s">
        <v>21</v>
      </c>
      <c r="WOQ10" s="97" t="s">
        <v>21</v>
      </c>
      <c r="WOR10" s="97" t="s">
        <v>21</v>
      </c>
      <c r="WOS10" s="97" t="s">
        <v>21</v>
      </c>
      <c r="WOT10" s="97" t="s">
        <v>21</v>
      </c>
      <c r="WOU10" s="97" t="s">
        <v>21</v>
      </c>
      <c r="WOV10" s="97" t="s">
        <v>21</v>
      </c>
      <c r="WOW10" s="97" t="s">
        <v>21</v>
      </c>
      <c r="WOX10" s="97" t="s">
        <v>21</v>
      </c>
      <c r="WOY10" s="97" t="s">
        <v>21</v>
      </c>
      <c r="WOZ10" s="97" t="s">
        <v>21</v>
      </c>
      <c r="WPA10" s="97" t="s">
        <v>21</v>
      </c>
      <c r="WPB10" s="97" t="s">
        <v>21</v>
      </c>
      <c r="WPC10" s="97" t="s">
        <v>21</v>
      </c>
      <c r="WPD10" s="97" t="s">
        <v>21</v>
      </c>
      <c r="WPE10" s="97" t="s">
        <v>21</v>
      </c>
      <c r="WPF10" s="97" t="s">
        <v>21</v>
      </c>
      <c r="WPG10" s="97" t="s">
        <v>21</v>
      </c>
      <c r="WPH10" s="97" t="s">
        <v>21</v>
      </c>
      <c r="WPI10" s="97" t="s">
        <v>21</v>
      </c>
      <c r="WPJ10" s="97" t="s">
        <v>21</v>
      </c>
      <c r="WPK10" s="97" t="s">
        <v>21</v>
      </c>
      <c r="WPL10" s="97" t="s">
        <v>21</v>
      </c>
      <c r="WPM10" s="97" t="s">
        <v>21</v>
      </c>
      <c r="WPN10" s="97" t="s">
        <v>21</v>
      </c>
      <c r="WPO10" s="97" t="s">
        <v>21</v>
      </c>
      <c r="WPP10" s="97" t="s">
        <v>21</v>
      </c>
      <c r="WPQ10" s="97" t="s">
        <v>21</v>
      </c>
      <c r="WPR10" s="97" t="s">
        <v>21</v>
      </c>
      <c r="WPS10" s="97" t="s">
        <v>21</v>
      </c>
      <c r="WPT10" s="97" t="s">
        <v>21</v>
      </c>
      <c r="WPU10" s="97" t="s">
        <v>21</v>
      </c>
      <c r="WPV10" s="97" t="s">
        <v>21</v>
      </c>
      <c r="WPW10" s="97" t="s">
        <v>21</v>
      </c>
      <c r="WPX10" s="97" t="s">
        <v>21</v>
      </c>
      <c r="WPY10" s="97" t="s">
        <v>21</v>
      </c>
      <c r="WPZ10" s="97" t="s">
        <v>21</v>
      </c>
      <c r="WQA10" s="97" t="s">
        <v>21</v>
      </c>
      <c r="WQB10" s="97" t="s">
        <v>21</v>
      </c>
      <c r="WQC10" s="97" t="s">
        <v>21</v>
      </c>
      <c r="WQD10" s="97" t="s">
        <v>21</v>
      </c>
      <c r="WQE10" s="97" t="s">
        <v>21</v>
      </c>
      <c r="WQF10" s="97" t="s">
        <v>21</v>
      </c>
      <c r="WQG10" s="97" t="s">
        <v>21</v>
      </c>
      <c r="WQH10" s="97" t="s">
        <v>21</v>
      </c>
      <c r="WQI10" s="97" t="s">
        <v>21</v>
      </c>
      <c r="WQJ10" s="97" t="s">
        <v>21</v>
      </c>
      <c r="WQK10" s="97" t="s">
        <v>21</v>
      </c>
      <c r="WQL10" s="97" t="s">
        <v>21</v>
      </c>
      <c r="WQM10" s="97" t="s">
        <v>21</v>
      </c>
      <c r="WQN10" s="97" t="s">
        <v>21</v>
      </c>
      <c r="WQO10" s="97" t="s">
        <v>21</v>
      </c>
      <c r="WQP10" s="97" t="s">
        <v>21</v>
      </c>
      <c r="WQQ10" s="97" t="s">
        <v>21</v>
      </c>
      <c r="WQR10" s="97" t="s">
        <v>21</v>
      </c>
      <c r="WQS10" s="97" t="s">
        <v>21</v>
      </c>
      <c r="WQT10" s="97" t="s">
        <v>21</v>
      </c>
      <c r="WQU10" s="97" t="s">
        <v>21</v>
      </c>
      <c r="WQV10" s="97" t="s">
        <v>21</v>
      </c>
      <c r="WQW10" s="97" t="s">
        <v>21</v>
      </c>
      <c r="WQX10" s="97" t="s">
        <v>21</v>
      </c>
      <c r="WQY10" s="97" t="s">
        <v>21</v>
      </c>
      <c r="WQZ10" s="97" t="s">
        <v>21</v>
      </c>
      <c r="WRA10" s="97" t="s">
        <v>21</v>
      </c>
      <c r="WRB10" s="97" t="s">
        <v>21</v>
      </c>
      <c r="WRC10" s="97" t="s">
        <v>21</v>
      </c>
      <c r="WRD10" s="97" t="s">
        <v>21</v>
      </c>
      <c r="WRE10" s="97" t="s">
        <v>21</v>
      </c>
      <c r="WRF10" s="97" t="s">
        <v>21</v>
      </c>
      <c r="WRG10" s="97" t="s">
        <v>21</v>
      </c>
      <c r="WRH10" s="97" t="s">
        <v>21</v>
      </c>
      <c r="WRI10" s="97" t="s">
        <v>21</v>
      </c>
      <c r="WRJ10" s="97" t="s">
        <v>21</v>
      </c>
      <c r="WRK10" s="97" t="s">
        <v>21</v>
      </c>
      <c r="WRL10" s="97" t="s">
        <v>21</v>
      </c>
      <c r="WRM10" s="97" t="s">
        <v>21</v>
      </c>
      <c r="WRN10" s="97" t="s">
        <v>21</v>
      </c>
      <c r="WRO10" s="97" t="s">
        <v>21</v>
      </c>
      <c r="WRP10" s="97" t="s">
        <v>21</v>
      </c>
      <c r="WRQ10" s="97" t="s">
        <v>21</v>
      </c>
      <c r="WRR10" s="97" t="s">
        <v>21</v>
      </c>
      <c r="WRS10" s="97" t="s">
        <v>21</v>
      </c>
      <c r="WRT10" s="97" t="s">
        <v>21</v>
      </c>
      <c r="WRU10" s="97" t="s">
        <v>21</v>
      </c>
      <c r="WRV10" s="97" t="s">
        <v>21</v>
      </c>
      <c r="WRW10" s="97" t="s">
        <v>21</v>
      </c>
      <c r="WRX10" s="97" t="s">
        <v>21</v>
      </c>
      <c r="WRY10" s="97" t="s">
        <v>21</v>
      </c>
      <c r="WRZ10" s="97" t="s">
        <v>21</v>
      </c>
      <c r="WSA10" s="97" t="s">
        <v>21</v>
      </c>
      <c r="WSB10" s="97" t="s">
        <v>21</v>
      </c>
      <c r="WSC10" s="97" t="s">
        <v>21</v>
      </c>
      <c r="WSD10" s="97" t="s">
        <v>21</v>
      </c>
      <c r="WSE10" s="97" t="s">
        <v>21</v>
      </c>
      <c r="WSF10" s="97" t="s">
        <v>21</v>
      </c>
      <c r="WSG10" s="97" t="s">
        <v>21</v>
      </c>
      <c r="WSH10" s="97" t="s">
        <v>21</v>
      </c>
      <c r="WSI10" s="97" t="s">
        <v>21</v>
      </c>
      <c r="WSJ10" s="97" t="s">
        <v>21</v>
      </c>
      <c r="WSK10" s="97" t="s">
        <v>21</v>
      </c>
      <c r="WSL10" s="97" t="s">
        <v>21</v>
      </c>
      <c r="WSM10" s="97" t="s">
        <v>21</v>
      </c>
      <c r="WSN10" s="97" t="s">
        <v>21</v>
      </c>
      <c r="WSO10" s="97" t="s">
        <v>21</v>
      </c>
      <c r="WSP10" s="97" t="s">
        <v>21</v>
      </c>
      <c r="WSQ10" s="97" t="s">
        <v>21</v>
      </c>
      <c r="WSR10" s="97" t="s">
        <v>21</v>
      </c>
      <c r="WSS10" s="97" t="s">
        <v>21</v>
      </c>
      <c r="WST10" s="97" t="s">
        <v>21</v>
      </c>
      <c r="WSU10" s="97" t="s">
        <v>21</v>
      </c>
      <c r="WSV10" s="97" t="s">
        <v>21</v>
      </c>
      <c r="WSW10" s="97" t="s">
        <v>21</v>
      </c>
      <c r="WSX10" s="97" t="s">
        <v>21</v>
      </c>
      <c r="WSY10" s="97" t="s">
        <v>21</v>
      </c>
      <c r="WSZ10" s="97" t="s">
        <v>21</v>
      </c>
      <c r="WTA10" s="97" t="s">
        <v>21</v>
      </c>
      <c r="WTB10" s="97" t="s">
        <v>21</v>
      </c>
      <c r="WTC10" s="97" t="s">
        <v>21</v>
      </c>
      <c r="WTD10" s="97" t="s">
        <v>21</v>
      </c>
      <c r="WTE10" s="97" t="s">
        <v>21</v>
      </c>
      <c r="WTF10" s="97" t="s">
        <v>21</v>
      </c>
      <c r="WTG10" s="97" t="s">
        <v>21</v>
      </c>
      <c r="WTH10" s="97" t="s">
        <v>21</v>
      </c>
      <c r="WTI10" s="97" t="s">
        <v>21</v>
      </c>
      <c r="WTJ10" s="97" t="s">
        <v>21</v>
      </c>
      <c r="WTK10" s="97" t="s">
        <v>21</v>
      </c>
      <c r="WTL10" s="97" t="s">
        <v>21</v>
      </c>
      <c r="WTM10" s="97" t="s">
        <v>21</v>
      </c>
      <c r="WTN10" s="97" t="s">
        <v>21</v>
      </c>
      <c r="WTO10" s="97" t="s">
        <v>21</v>
      </c>
      <c r="WTP10" s="97" t="s">
        <v>21</v>
      </c>
      <c r="WTQ10" s="97" t="s">
        <v>21</v>
      </c>
      <c r="WTR10" s="97" t="s">
        <v>21</v>
      </c>
      <c r="WTS10" s="97" t="s">
        <v>21</v>
      </c>
      <c r="WTT10" s="97" t="s">
        <v>21</v>
      </c>
      <c r="WTU10" s="97" t="s">
        <v>21</v>
      </c>
      <c r="WTV10" s="97" t="s">
        <v>21</v>
      </c>
      <c r="WTW10" s="97" t="s">
        <v>21</v>
      </c>
      <c r="WTX10" s="97" t="s">
        <v>21</v>
      </c>
      <c r="WTY10" s="97" t="s">
        <v>21</v>
      </c>
      <c r="WTZ10" s="97" t="s">
        <v>21</v>
      </c>
      <c r="WUA10" s="97" t="s">
        <v>21</v>
      </c>
      <c r="WUB10" s="97" t="s">
        <v>21</v>
      </c>
      <c r="WUC10" s="97" t="s">
        <v>21</v>
      </c>
      <c r="WUD10" s="97" t="s">
        <v>21</v>
      </c>
      <c r="WUE10" s="97" t="s">
        <v>21</v>
      </c>
      <c r="WUF10" s="97" t="s">
        <v>21</v>
      </c>
      <c r="WUG10" s="97" t="s">
        <v>21</v>
      </c>
      <c r="WUH10" s="97" t="s">
        <v>21</v>
      </c>
      <c r="WUI10" s="97" t="s">
        <v>21</v>
      </c>
      <c r="WUJ10" s="97" t="s">
        <v>21</v>
      </c>
      <c r="WUK10" s="97" t="s">
        <v>21</v>
      </c>
      <c r="WUL10" s="97" t="s">
        <v>21</v>
      </c>
      <c r="WUM10" s="97" t="s">
        <v>21</v>
      </c>
      <c r="WUN10" s="97" t="s">
        <v>21</v>
      </c>
      <c r="WUO10" s="97" t="s">
        <v>21</v>
      </c>
      <c r="WUP10" s="97" t="s">
        <v>21</v>
      </c>
      <c r="WUQ10" s="97" t="s">
        <v>21</v>
      </c>
      <c r="WUR10" s="97" t="s">
        <v>21</v>
      </c>
      <c r="WUS10" s="97" t="s">
        <v>21</v>
      </c>
      <c r="WUT10" s="97" t="s">
        <v>21</v>
      </c>
      <c r="WUU10" s="97" t="s">
        <v>21</v>
      </c>
      <c r="WUV10" s="97" t="s">
        <v>21</v>
      </c>
      <c r="WUW10" s="97" t="s">
        <v>21</v>
      </c>
      <c r="WUX10" s="97" t="s">
        <v>21</v>
      </c>
      <c r="WUY10" s="97" t="s">
        <v>21</v>
      </c>
      <c r="WUZ10" s="97" t="s">
        <v>21</v>
      </c>
      <c r="WVA10" s="97" t="s">
        <v>21</v>
      </c>
      <c r="WVB10" s="97" t="s">
        <v>21</v>
      </c>
      <c r="WVC10" s="97" t="s">
        <v>21</v>
      </c>
      <c r="WVD10" s="97" t="s">
        <v>21</v>
      </c>
      <c r="WVE10" s="97" t="s">
        <v>21</v>
      </c>
      <c r="WVF10" s="97" t="s">
        <v>21</v>
      </c>
      <c r="WVG10" s="97" t="s">
        <v>21</v>
      </c>
      <c r="WVH10" s="97" t="s">
        <v>21</v>
      </c>
      <c r="WVI10" s="97" t="s">
        <v>21</v>
      </c>
      <c r="WVJ10" s="97" t="s">
        <v>21</v>
      </c>
      <c r="WVK10" s="97" t="s">
        <v>21</v>
      </c>
      <c r="WVL10" s="97" t="s">
        <v>21</v>
      </c>
      <c r="WVM10" s="97" t="s">
        <v>21</v>
      </c>
      <c r="WVN10" s="97" t="s">
        <v>21</v>
      </c>
      <c r="WVO10" s="97" t="s">
        <v>21</v>
      </c>
      <c r="WVP10" s="97" t="s">
        <v>21</v>
      </c>
      <c r="WVQ10" s="97" t="s">
        <v>21</v>
      </c>
      <c r="WVR10" s="97" t="s">
        <v>21</v>
      </c>
      <c r="WVS10" s="97" t="s">
        <v>21</v>
      </c>
      <c r="WVT10" s="97" t="s">
        <v>21</v>
      </c>
      <c r="WVU10" s="97" t="s">
        <v>21</v>
      </c>
      <c r="WVV10" s="97" t="s">
        <v>21</v>
      </c>
      <c r="WVW10" s="97" t="s">
        <v>21</v>
      </c>
      <c r="WVX10" s="97" t="s">
        <v>21</v>
      </c>
      <c r="WVY10" s="97" t="s">
        <v>21</v>
      </c>
      <c r="WVZ10" s="97" t="s">
        <v>21</v>
      </c>
      <c r="WWA10" s="97" t="s">
        <v>21</v>
      </c>
      <c r="WWB10" s="97" t="s">
        <v>21</v>
      </c>
      <c r="WWC10" s="97" t="s">
        <v>21</v>
      </c>
      <c r="WWD10" s="97" t="s">
        <v>21</v>
      </c>
      <c r="WWE10" s="97" t="s">
        <v>21</v>
      </c>
      <c r="WWF10" s="97" t="s">
        <v>21</v>
      </c>
      <c r="WWG10" s="97" t="s">
        <v>21</v>
      </c>
      <c r="WWH10" s="97" t="s">
        <v>21</v>
      </c>
      <c r="WWI10" s="97" t="s">
        <v>21</v>
      </c>
      <c r="WWJ10" s="97" t="s">
        <v>21</v>
      </c>
      <c r="WWK10" s="97" t="s">
        <v>21</v>
      </c>
      <c r="WWL10" s="97" t="s">
        <v>21</v>
      </c>
      <c r="WWM10" s="97" t="s">
        <v>21</v>
      </c>
      <c r="WWN10" s="97" t="s">
        <v>21</v>
      </c>
      <c r="WWO10" s="97" t="s">
        <v>21</v>
      </c>
      <c r="WWP10" s="97" t="s">
        <v>21</v>
      </c>
      <c r="WWQ10" s="97" t="s">
        <v>21</v>
      </c>
      <c r="WWR10" s="97" t="s">
        <v>21</v>
      </c>
      <c r="WWS10" s="97" t="s">
        <v>21</v>
      </c>
      <c r="WWT10" s="97" t="s">
        <v>21</v>
      </c>
      <c r="WWU10" s="97" t="s">
        <v>21</v>
      </c>
      <c r="WWV10" s="97" t="s">
        <v>21</v>
      </c>
      <c r="WWW10" s="97" t="s">
        <v>21</v>
      </c>
      <c r="WWX10" s="97" t="s">
        <v>21</v>
      </c>
      <c r="WWY10" s="97" t="s">
        <v>21</v>
      </c>
      <c r="WWZ10" s="97" t="s">
        <v>21</v>
      </c>
      <c r="WXA10" s="97" t="s">
        <v>21</v>
      </c>
      <c r="WXB10" s="97" t="s">
        <v>21</v>
      </c>
      <c r="WXC10" s="97" t="s">
        <v>21</v>
      </c>
      <c r="WXD10" s="97" t="s">
        <v>21</v>
      </c>
      <c r="WXE10" s="97" t="s">
        <v>21</v>
      </c>
      <c r="WXF10" s="97" t="s">
        <v>21</v>
      </c>
      <c r="WXG10" s="97" t="s">
        <v>21</v>
      </c>
      <c r="WXH10" s="97" t="s">
        <v>21</v>
      </c>
      <c r="WXI10" s="97" t="s">
        <v>21</v>
      </c>
      <c r="WXJ10" s="97" t="s">
        <v>21</v>
      </c>
      <c r="WXK10" s="97" t="s">
        <v>21</v>
      </c>
      <c r="WXL10" s="97" t="s">
        <v>21</v>
      </c>
      <c r="WXM10" s="97" t="s">
        <v>21</v>
      </c>
      <c r="WXN10" s="97" t="s">
        <v>21</v>
      </c>
      <c r="WXO10" s="97" t="s">
        <v>21</v>
      </c>
      <c r="WXP10" s="97" t="s">
        <v>21</v>
      </c>
      <c r="WXQ10" s="97" t="s">
        <v>21</v>
      </c>
      <c r="WXR10" s="97" t="s">
        <v>21</v>
      </c>
      <c r="WXS10" s="97" t="s">
        <v>21</v>
      </c>
      <c r="WXT10" s="97" t="s">
        <v>21</v>
      </c>
      <c r="WXU10" s="97" t="s">
        <v>21</v>
      </c>
      <c r="WXV10" s="97" t="s">
        <v>21</v>
      </c>
      <c r="WXW10" s="97" t="s">
        <v>21</v>
      </c>
      <c r="WXX10" s="97" t="s">
        <v>21</v>
      </c>
      <c r="WXY10" s="97" t="s">
        <v>21</v>
      </c>
      <c r="WXZ10" s="97" t="s">
        <v>21</v>
      </c>
      <c r="WYA10" s="97" t="s">
        <v>21</v>
      </c>
      <c r="WYB10" s="97" t="s">
        <v>21</v>
      </c>
      <c r="WYC10" s="97" t="s">
        <v>21</v>
      </c>
      <c r="WYD10" s="97" t="s">
        <v>21</v>
      </c>
      <c r="WYE10" s="97" t="s">
        <v>21</v>
      </c>
      <c r="WYF10" s="97" t="s">
        <v>21</v>
      </c>
      <c r="WYG10" s="97" t="s">
        <v>21</v>
      </c>
      <c r="WYH10" s="97" t="s">
        <v>21</v>
      </c>
      <c r="WYI10" s="97" t="s">
        <v>21</v>
      </c>
      <c r="WYJ10" s="97" t="s">
        <v>21</v>
      </c>
      <c r="WYK10" s="97" t="s">
        <v>21</v>
      </c>
      <c r="WYL10" s="97" t="s">
        <v>21</v>
      </c>
      <c r="WYM10" s="97" t="s">
        <v>21</v>
      </c>
      <c r="WYN10" s="97" t="s">
        <v>21</v>
      </c>
      <c r="WYO10" s="97" t="s">
        <v>21</v>
      </c>
      <c r="WYP10" s="97" t="s">
        <v>21</v>
      </c>
      <c r="WYQ10" s="97" t="s">
        <v>21</v>
      </c>
      <c r="WYR10" s="97" t="s">
        <v>21</v>
      </c>
      <c r="WYS10" s="97" t="s">
        <v>21</v>
      </c>
      <c r="WYT10" s="97" t="s">
        <v>21</v>
      </c>
      <c r="WYU10" s="97" t="s">
        <v>21</v>
      </c>
      <c r="WYV10" s="97" t="s">
        <v>21</v>
      </c>
      <c r="WYW10" s="97" t="s">
        <v>21</v>
      </c>
      <c r="WYX10" s="97" t="s">
        <v>21</v>
      </c>
      <c r="WYY10" s="97" t="s">
        <v>21</v>
      </c>
      <c r="WYZ10" s="97" t="s">
        <v>21</v>
      </c>
      <c r="WZA10" s="97" t="s">
        <v>21</v>
      </c>
      <c r="WZB10" s="97" t="s">
        <v>21</v>
      </c>
      <c r="WZC10" s="97" t="s">
        <v>21</v>
      </c>
      <c r="WZD10" s="97" t="s">
        <v>21</v>
      </c>
      <c r="WZE10" s="97" t="s">
        <v>21</v>
      </c>
      <c r="WZF10" s="97" t="s">
        <v>21</v>
      </c>
      <c r="WZG10" s="97" t="s">
        <v>21</v>
      </c>
      <c r="WZH10" s="97" t="s">
        <v>21</v>
      </c>
      <c r="WZI10" s="97" t="s">
        <v>21</v>
      </c>
      <c r="WZJ10" s="97" t="s">
        <v>21</v>
      </c>
      <c r="WZK10" s="97" t="s">
        <v>21</v>
      </c>
      <c r="WZL10" s="97" t="s">
        <v>21</v>
      </c>
      <c r="WZM10" s="97" t="s">
        <v>21</v>
      </c>
      <c r="WZN10" s="97" t="s">
        <v>21</v>
      </c>
      <c r="WZO10" s="97" t="s">
        <v>21</v>
      </c>
      <c r="WZP10" s="97" t="s">
        <v>21</v>
      </c>
      <c r="WZQ10" s="97" t="s">
        <v>21</v>
      </c>
      <c r="WZR10" s="97" t="s">
        <v>21</v>
      </c>
      <c r="WZS10" s="97" t="s">
        <v>21</v>
      </c>
      <c r="WZT10" s="97" t="s">
        <v>21</v>
      </c>
      <c r="WZU10" s="97" t="s">
        <v>21</v>
      </c>
      <c r="WZV10" s="97" t="s">
        <v>21</v>
      </c>
      <c r="WZW10" s="97" t="s">
        <v>21</v>
      </c>
      <c r="WZX10" s="97" t="s">
        <v>21</v>
      </c>
      <c r="WZY10" s="97" t="s">
        <v>21</v>
      </c>
      <c r="WZZ10" s="97" t="s">
        <v>21</v>
      </c>
      <c r="XAA10" s="97" t="s">
        <v>21</v>
      </c>
      <c r="XAB10" s="97" t="s">
        <v>21</v>
      </c>
      <c r="XAC10" s="97" t="s">
        <v>21</v>
      </c>
      <c r="XAD10" s="97" t="s">
        <v>21</v>
      </c>
      <c r="XAE10" s="97" t="s">
        <v>21</v>
      </c>
      <c r="XAF10" s="97" t="s">
        <v>21</v>
      </c>
      <c r="XAG10" s="97" t="s">
        <v>21</v>
      </c>
      <c r="XAH10" s="97" t="s">
        <v>21</v>
      </c>
      <c r="XAI10" s="97" t="s">
        <v>21</v>
      </c>
      <c r="XAJ10" s="97" t="s">
        <v>21</v>
      </c>
      <c r="XAK10" s="97" t="s">
        <v>21</v>
      </c>
      <c r="XAL10" s="97" t="s">
        <v>21</v>
      </c>
      <c r="XAM10" s="97" t="s">
        <v>21</v>
      </c>
      <c r="XAN10" s="97" t="s">
        <v>21</v>
      </c>
      <c r="XAO10" s="97" t="s">
        <v>21</v>
      </c>
      <c r="XAP10" s="97" t="s">
        <v>21</v>
      </c>
      <c r="XAQ10" s="97" t="s">
        <v>21</v>
      </c>
      <c r="XAR10" s="97" t="s">
        <v>21</v>
      </c>
      <c r="XAS10" s="97" t="s">
        <v>21</v>
      </c>
      <c r="XAT10" s="97" t="s">
        <v>21</v>
      </c>
      <c r="XAU10" s="97" t="s">
        <v>21</v>
      </c>
      <c r="XAV10" s="97" t="s">
        <v>21</v>
      </c>
      <c r="XAW10" s="97" t="s">
        <v>21</v>
      </c>
      <c r="XAX10" s="97" t="s">
        <v>21</v>
      </c>
      <c r="XAY10" s="97" t="s">
        <v>21</v>
      </c>
      <c r="XAZ10" s="97" t="s">
        <v>21</v>
      </c>
      <c r="XBA10" s="97" t="s">
        <v>21</v>
      </c>
      <c r="XBB10" s="97" t="s">
        <v>21</v>
      </c>
      <c r="XBC10" s="97" t="s">
        <v>21</v>
      </c>
      <c r="XBD10" s="97" t="s">
        <v>21</v>
      </c>
      <c r="XBE10" s="97" t="s">
        <v>21</v>
      </c>
      <c r="XBF10" s="97" t="s">
        <v>21</v>
      </c>
      <c r="XBG10" s="97" t="s">
        <v>21</v>
      </c>
      <c r="XBH10" s="97" t="s">
        <v>21</v>
      </c>
      <c r="XBI10" s="97" t="s">
        <v>21</v>
      </c>
      <c r="XBJ10" s="97" t="s">
        <v>21</v>
      </c>
      <c r="XBK10" s="97" t="s">
        <v>21</v>
      </c>
      <c r="XBL10" s="97" t="s">
        <v>21</v>
      </c>
      <c r="XBM10" s="97" t="s">
        <v>21</v>
      </c>
      <c r="XBN10" s="97" t="s">
        <v>21</v>
      </c>
      <c r="XBO10" s="97" t="s">
        <v>21</v>
      </c>
      <c r="XBP10" s="97" t="s">
        <v>21</v>
      </c>
      <c r="XBQ10" s="97" t="s">
        <v>21</v>
      </c>
      <c r="XBR10" s="97" t="s">
        <v>21</v>
      </c>
      <c r="XBS10" s="97" t="s">
        <v>21</v>
      </c>
      <c r="XBT10" s="97" t="s">
        <v>21</v>
      </c>
      <c r="XBU10" s="97" t="s">
        <v>21</v>
      </c>
      <c r="XBV10" s="97" t="s">
        <v>21</v>
      </c>
      <c r="XBW10" s="97" t="s">
        <v>21</v>
      </c>
      <c r="XBX10" s="97" t="s">
        <v>21</v>
      </c>
      <c r="XBY10" s="97" t="s">
        <v>21</v>
      </c>
      <c r="XBZ10" s="97" t="s">
        <v>21</v>
      </c>
      <c r="XCA10" s="97" t="s">
        <v>21</v>
      </c>
      <c r="XCB10" s="97" t="s">
        <v>21</v>
      </c>
      <c r="XCC10" s="97" t="s">
        <v>21</v>
      </c>
      <c r="XCD10" s="97" t="s">
        <v>21</v>
      </c>
      <c r="XCE10" s="97" t="s">
        <v>21</v>
      </c>
      <c r="XCF10" s="97" t="s">
        <v>21</v>
      </c>
      <c r="XCG10" s="97" t="s">
        <v>21</v>
      </c>
      <c r="XCH10" s="97" t="s">
        <v>21</v>
      </c>
      <c r="XCI10" s="97" t="s">
        <v>21</v>
      </c>
      <c r="XCJ10" s="97" t="s">
        <v>21</v>
      </c>
      <c r="XCK10" s="97" t="s">
        <v>21</v>
      </c>
      <c r="XCL10" s="97" t="s">
        <v>21</v>
      </c>
      <c r="XCM10" s="97" t="s">
        <v>21</v>
      </c>
      <c r="XCN10" s="97" t="s">
        <v>21</v>
      </c>
      <c r="XCO10" s="97" t="s">
        <v>21</v>
      </c>
      <c r="XCP10" s="97" t="s">
        <v>21</v>
      </c>
      <c r="XCQ10" s="97" t="s">
        <v>21</v>
      </c>
      <c r="XCR10" s="97" t="s">
        <v>21</v>
      </c>
      <c r="XCS10" s="97" t="s">
        <v>21</v>
      </c>
      <c r="XCT10" s="97" t="s">
        <v>21</v>
      </c>
      <c r="XCU10" s="97" t="s">
        <v>21</v>
      </c>
      <c r="XCV10" s="97" t="s">
        <v>21</v>
      </c>
      <c r="XCW10" s="97" t="s">
        <v>21</v>
      </c>
      <c r="XCX10" s="97" t="s">
        <v>21</v>
      </c>
      <c r="XCY10" s="97" t="s">
        <v>21</v>
      </c>
      <c r="XCZ10" s="97" t="s">
        <v>21</v>
      </c>
      <c r="XDA10" s="97" t="s">
        <v>21</v>
      </c>
      <c r="XDB10" s="97" t="s">
        <v>21</v>
      </c>
      <c r="XDC10" s="97" t="s">
        <v>21</v>
      </c>
      <c r="XDD10" s="97" t="s">
        <v>21</v>
      </c>
      <c r="XDE10" s="97" t="s">
        <v>21</v>
      </c>
      <c r="XDF10" s="97" t="s">
        <v>21</v>
      </c>
      <c r="XDG10" s="97" t="s">
        <v>21</v>
      </c>
      <c r="XDH10" s="97" t="s">
        <v>21</v>
      </c>
      <c r="XDI10" s="97" t="s">
        <v>21</v>
      </c>
      <c r="XDJ10" s="97" t="s">
        <v>21</v>
      </c>
      <c r="XDK10" s="97" t="s">
        <v>21</v>
      </c>
      <c r="XDL10" s="97" t="s">
        <v>21</v>
      </c>
      <c r="XDM10" s="97" t="s">
        <v>21</v>
      </c>
      <c r="XDN10" s="97" t="s">
        <v>21</v>
      </c>
      <c r="XDO10" s="97" t="s">
        <v>21</v>
      </c>
      <c r="XDP10" s="97" t="s">
        <v>21</v>
      </c>
      <c r="XDQ10" s="97" t="s">
        <v>21</v>
      </c>
      <c r="XDR10" s="97" t="s">
        <v>21</v>
      </c>
      <c r="XDS10" s="97" t="s">
        <v>21</v>
      </c>
      <c r="XDT10" s="97" t="s">
        <v>21</v>
      </c>
      <c r="XDU10" s="97" t="s">
        <v>21</v>
      </c>
      <c r="XDV10" s="97" t="s">
        <v>21</v>
      </c>
      <c r="XDW10" s="97" t="s">
        <v>21</v>
      </c>
      <c r="XDX10" s="97" t="s">
        <v>21</v>
      </c>
      <c r="XDY10" s="97" t="s">
        <v>21</v>
      </c>
      <c r="XDZ10" s="97" t="s">
        <v>21</v>
      </c>
      <c r="XEA10" s="97" t="s">
        <v>21</v>
      </c>
      <c r="XEB10" s="97" t="s">
        <v>21</v>
      </c>
      <c r="XEC10" s="97" t="s">
        <v>21</v>
      </c>
      <c r="XED10" s="97" t="s">
        <v>21</v>
      </c>
      <c r="XEE10" s="97" t="s">
        <v>21</v>
      </c>
      <c r="XEF10" s="97" t="s">
        <v>21</v>
      </c>
      <c r="XEG10" s="97" t="s">
        <v>21</v>
      </c>
      <c r="XEH10" s="97" t="s">
        <v>21</v>
      </c>
      <c r="XEI10" s="97" t="s">
        <v>21</v>
      </c>
      <c r="XEJ10" s="97" t="s">
        <v>21</v>
      </c>
      <c r="XEK10" s="97" t="s">
        <v>21</v>
      </c>
      <c r="XEL10" s="97" t="s">
        <v>21</v>
      </c>
      <c r="XEM10" s="97" t="s">
        <v>21</v>
      </c>
      <c r="XEN10" s="97" t="s">
        <v>21</v>
      </c>
      <c r="XEO10" s="97" t="s">
        <v>21</v>
      </c>
      <c r="XEP10" s="97" t="s">
        <v>21</v>
      </c>
      <c r="XEQ10" s="97" t="s">
        <v>21</v>
      </c>
      <c r="XER10" s="97" t="s">
        <v>21</v>
      </c>
      <c r="XES10" s="97" t="s">
        <v>21</v>
      </c>
      <c r="XET10" s="97" t="s">
        <v>21</v>
      </c>
      <c r="XEU10" s="97" t="s">
        <v>21</v>
      </c>
      <c r="XEV10" s="97" t="s">
        <v>21</v>
      </c>
      <c r="XEW10" s="97" t="s">
        <v>21</v>
      </c>
      <c r="XEX10" s="97" t="s">
        <v>21</v>
      </c>
      <c r="XEY10" s="97" t="s">
        <v>21</v>
      </c>
      <c r="XEZ10" s="97" t="s">
        <v>21</v>
      </c>
      <c r="XFA10" s="97" t="s">
        <v>21</v>
      </c>
      <c r="XFB10" s="97" t="s">
        <v>21</v>
      </c>
      <c r="XFC10" s="97" t="s">
        <v>21</v>
      </c>
      <c r="XFD10" s="97" t="s">
        <v>21</v>
      </c>
    </row>
    <row r="11" spans="1:16384" customFormat="1" ht="21.75" customHeight="1" x14ac:dyDescent="0.3">
      <c r="G11" s="516"/>
      <c r="H11" s="517"/>
      <c r="I11" s="518"/>
      <c r="O11" s="192" t="s">
        <v>287</v>
      </c>
    </row>
    <row r="12" spans="1:16384" customFormat="1" x14ac:dyDescent="0.3">
      <c r="B12" t="s">
        <v>288</v>
      </c>
      <c r="E12" s="283"/>
      <c r="G12" s="7"/>
      <c r="H12" s="7"/>
      <c r="I12" s="6"/>
      <c r="O12" s="192" t="s">
        <v>48</v>
      </c>
    </row>
    <row r="13" spans="1:16384" customFormat="1" x14ac:dyDescent="0.3">
      <c r="B13" t="s">
        <v>289</v>
      </c>
      <c r="E13" s="283"/>
      <c r="G13" s="516"/>
      <c r="H13" s="519"/>
      <c r="I13" s="6"/>
      <c r="O13" s="192" t="s">
        <v>51</v>
      </c>
    </row>
    <row r="14" spans="1:16384" customFormat="1" x14ac:dyDescent="0.3">
      <c r="G14" s="7"/>
      <c r="H14" s="7"/>
      <c r="I14" s="6"/>
    </row>
    <row r="15" spans="1:16384" customFormat="1" x14ac:dyDescent="0.3"/>
    <row r="16" spans="1:16384" customFormat="1" x14ac:dyDescent="0.3">
      <c r="C16" s="195" t="s">
        <v>290</v>
      </c>
      <c r="D16" s="196"/>
      <c r="E16" s="197"/>
      <c r="F16" s="195" t="s">
        <v>291</v>
      </c>
      <c r="G16" s="196"/>
      <c r="H16" s="197"/>
    </row>
    <row r="17" spans="2:8" x14ac:dyDescent="0.3">
      <c r="B17" s="195" t="s">
        <v>292</v>
      </c>
      <c r="C17" s="205" t="s">
        <v>293</v>
      </c>
      <c r="D17" s="205" t="s">
        <v>294</v>
      </c>
      <c r="E17" s="205" t="s">
        <v>295</v>
      </c>
      <c r="F17" s="205" t="s">
        <v>293</v>
      </c>
      <c r="G17" s="205" t="s">
        <v>294</v>
      </c>
      <c r="H17" s="205" t="s">
        <v>295</v>
      </c>
    </row>
    <row r="18" spans="2:8" x14ac:dyDescent="0.3">
      <c r="B18" t="s">
        <v>296</v>
      </c>
      <c r="C18" s="361"/>
      <c r="D18" s="362"/>
      <c r="E18" s="359"/>
      <c r="F18" s="363"/>
      <c r="G18" s="362"/>
      <c r="H18" s="359"/>
    </row>
    <row r="19" spans="2:8" x14ac:dyDescent="0.3">
      <c r="B19" t="s">
        <v>297</v>
      </c>
      <c r="C19" s="364"/>
      <c r="D19" s="365"/>
      <c r="E19" s="366"/>
      <c r="F19" s="367"/>
      <c r="G19" s="365"/>
      <c r="H19" s="366"/>
    </row>
    <row r="20" spans="2:8" x14ac:dyDescent="0.3">
      <c r="B20" t="s">
        <v>298</v>
      </c>
      <c r="C20" s="368"/>
      <c r="D20" s="369"/>
      <c r="E20" s="370"/>
      <c r="F20" s="371"/>
      <c r="G20" s="369"/>
      <c r="H20" s="370"/>
    </row>
    <row r="21" spans="2:8" x14ac:dyDescent="0.3">
      <c r="B21" s="2" t="s">
        <v>299</v>
      </c>
      <c r="C21" s="201">
        <f t="shared" ref="C21:H21" si="0">+C18+C19+C20</f>
        <v>0</v>
      </c>
      <c r="D21" s="202">
        <f t="shared" si="0"/>
        <v>0</v>
      </c>
      <c r="E21" s="203">
        <f t="shared" si="0"/>
        <v>0</v>
      </c>
      <c r="F21" s="204">
        <f t="shared" si="0"/>
        <v>0</v>
      </c>
      <c r="G21" s="202">
        <f t="shared" si="0"/>
        <v>0</v>
      </c>
      <c r="H21" s="203">
        <f t="shared" si="0"/>
        <v>0</v>
      </c>
    </row>
    <row r="22" spans="2:8" x14ac:dyDescent="0.3"/>
    <row r="23" spans="2:8" x14ac:dyDescent="0.3"/>
    <row r="24" spans="2:8" x14ac:dyDescent="0.3"/>
    <row r="25" spans="2:8" x14ac:dyDescent="0.3"/>
  </sheetData>
  <sheetProtection algorithmName="SHA-512" hashValue="XSSXYFqpi+5h2/ot7s0jdG2XaLsg88XVfc2aSmP5anQrHDgjMfrMHg3smUzP4lIgfLoo/3+mM6C1uuN5Y8N04w==" saltValue="dwy8iQ7i2hvM+NM6GYRumA==" spinCount="100000" sheet="1" objects="1" scenario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'Data Validation'!$B$37:$B$38</xm:f>
          </x14:formula1>
          <xm:sqref>E13</xm:sqref>
        </x14:dataValidation>
        <x14:dataValidation type="list" allowBlank="1" showInputMessage="1" showErrorMessage="1" xr:uid="{00000000-0002-0000-0800-000001000000}">
          <x14:formula1>
            <xm:f>'Data Validation'!$B$33:$B$34</xm:f>
          </x14:formula1>
          <xm:sqref>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5" tint="0.79998168889431442"/>
  </sheetPr>
  <dimension ref="A1"/>
  <sheetViews>
    <sheetView showGridLines="0" zoomScale="85" zoomScaleNormal="85" workbookViewId="0">
      <selection activeCell="L17" sqref="L17"/>
    </sheetView>
  </sheetViews>
  <sheetFormatPr baseColWidth="10" defaultColWidth="8.88671875" defaultRowHeight="14.4" x14ac:dyDescent="0.3"/>
  <cols>
    <col min="1" max="1" width="3.44140625" customWidth="1"/>
  </cols>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L49"/>
  <sheetViews>
    <sheetView showGridLines="0" tabSelected="1" topLeftCell="A7" zoomScaleNormal="100" workbookViewId="0">
      <selection activeCell="C14" sqref="C14"/>
    </sheetView>
  </sheetViews>
  <sheetFormatPr baseColWidth="10" defaultColWidth="0" defaultRowHeight="14.4" zeroHeight="1" x14ac:dyDescent="0.3"/>
  <cols>
    <col min="1" max="1" width="3.33203125" customWidth="1"/>
    <col min="2" max="2" width="50.5546875" bestFit="1" customWidth="1"/>
    <col min="3" max="3" width="21.109375" customWidth="1"/>
    <col min="4" max="4" width="28.88671875" customWidth="1"/>
    <col min="5" max="5" width="12.88671875" customWidth="1"/>
    <col min="6" max="6" width="12.5546875" customWidth="1"/>
    <col min="7" max="7" width="43.33203125" customWidth="1"/>
    <col min="8" max="8" width="22.88671875" customWidth="1"/>
    <col min="9" max="9" width="23.5546875" customWidth="1"/>
    <col min="10" max="10" width="19.88671875" customWidth="1"/>
    <col min="11" max="11" width="18.33203125" customWidth="1"/>
    <col min="12" max="12" width="8.88671875" customWidth="1"/>
    <col min="13" max="16" width="8.88671875" hidden="1" customWidth="1"/>
    <col min="17" max="16384" width="8.88671875" hidden="1"/>
  </cols>
  <sheetData>
    <row r="1" spans="2:12" s="6" customFormat="1" x14ac:dyDescent="0.3"/>
    <row r="2" spans="2:12" s="6" customFormat="1" x14ac:dyDescent="0.3"/>
    <row r="3" spans="2:12" s="6" customFormat="1" x14ac:dyDescent="0.3">
      <c r="G3" s="6" t="s">
        <v>0</v>
      </c>
      <c r="H3" s="199" t="str">
        <f>+IF('0. Instrucciones'!$O$3="","",'0. Instrucciones'!$O$3)</f>
        <v/>
      </c>
      <c r="I3" s="200"/>
    </row>
    <row r="4" spans="2:12" s="6" customFormat="1" x14ac:dyDescent="0.3"/>
    <row r="5" spans="2:12" s="6" customFormat="1" x14ac:dyDescent="0.3"/>
    <row r="6" spans="2:12" s="6" customFormat="1" x14ac:dyDescent="0.3"/>
    <row r="7" spans="2:12" s="6" customFormat="1" ht="15.6" x14ac:dyDescent="0.3">
      <c r="B7" s="97" t="s">
        <v>21</v>
      </c>
    </row>
    <row r="8" spans="2:12" s="5" customFormat="1" ht="21" x14ac:dyDescent="0.3">
      <c r="B8" s="23" t="s">
        <v>300</v>
      </c>
      <c r="C8" s="24"/>
      <c r="D8" s="24"/>
      <c r="E8" s="24"/>
      <c r="F8" s="24"/>
      <c r="G8" s="24"/>
      <c r="H8" s="24"/>
      <c r="I8" s="24"/>
      <c r="J8" s="24"/>
      <c r="K8" s="24"/>
      <c r="L8" s="24"/>
    </row>
    <row r="9" spans="2:12" x14ac:dyDescent="0.3"/>
    <row r="10" spans="2:12" x14ac:dyDescent="0.3"/>
    <row r="11" spans="2:12" ht="15" thickBot="1" x14ac:dyDescent="0.35">
      <c r="B11" s="2" t="s">
        <v>301</v>
      </c>
      <c r="C11" s="181"/>
      <c r="E11" s="591" t="s">
        <v>471</v>
      </c>
      <c r="F11" s="592"/>
    </row>
    <row r="12" spans="2:12" ht="27" thickTop="1" thickBot="1" x14ac:dyDescent="0.55000000000000004">
      <c r="B12" s="180" t="s">
        <v>302</v>
      </c>
      <c r="C12" s="523">
        <f>+'2.a Pres_Total_ProdyDist'!E83+'2.b Pres_Total_Demanda'!I67</f>
        <v>0</v>
      </c>
      <c r="E12" s="593" t="s">
        <v>303</v>
      </c>
      <c r="F12" s="594"/>
      <c r="G12" s="590"/>
      <c r="H12" s="590"/>
    </row>
    <row r="13" spans="2:12" ht="15.6" thickTop="1" thickBot="1" x14ac:dyDescent="0.35">
      <c r="B13" s="180" t="s">
        <v>304</v>
      </c>
      <c r="C13" s="524">
        <f>('2.a Pres_Total_ProdyDist'!E38+'2.a Pres_Total_ProdyDist'!E49+'2.a Pres_Total_ProdyDist'!E62)+'2.b Pres_Total_Demanda'!I59</f>
        <v>0</v>
      </c>
      <c r="G13" s="531"/>
      <c r="H13" s="532" t="s">
        <v>473</v>
      </c>
      <c r="I13" s="532" t="s">
        <v>474</v>
      </c>
      <c r="J13" s="532" t="s">
        <v>475</v>
      </c>
      <c r="K13" s="532" t="s">
        <v>476</v>
      </c>
    </row>
    <row r="14" spans="2:12" ht="15.6" thickTop="1" thickBot="1" x14ac:dyDescent="0.35">
      <c r="B14" s="180" t="s">
        <v>306</v>
      </c>
      <c r="C14" s="524">
        <f>('2.a Pres_Total_ProdyDist'!G38+'2.a Pres_Total_ProdyDist'!G49+'2.a Pres_Total_ProdyDist'!G62)+'2.b Pres_Total_Demanda'!I63</f>
        <v>0</v>
      </c>
      <c r="G14" s="533" t="s">
        <v>478</v>
      </c>
      <c r="H14" s="535"/>
      <c r="I14" s="535"/>
      <c r="J14" s="535"/>
      <c r="K14" s="535"/>
    </row>
    <row r="15" spans="2:12" ht="15.6" thickTop="1" thickBot="1" x14ac:dyDescent="0.35">
      <c r="B15" s="180" t="s">
        <v>307</v>
      </c>
      <c r="C15" s="379" t="str">
        <f>+IFERROR(C12/C14,"-   %")</f>
        <v>-   %</v>
      </c>
      <c r="D15" s="379" t="s">
        <v>308</v>
      </c>
      <c r="E15" s="379" t="str">
        <f>+IFERROR(C12/C13,"-   %")</f>
        <v>-   %</v>
      </c>
      <c r="G15" s="533" t="s">
        <v>479</v>
      </c>
      <c r="H15" s="535"/>
      <c r="I15" s="535"/>
      <c r="J15" s="535"/>
      <c r="K15" s="535"/>
    </row>
    <row r="16" spans="2:12" ht="15.6" thickTop="1" thickBot="1" x14ac:dyDescent="0.35">
      <c r="B16" s="180" t="s">
        <v>309</v>
      </c>
      <c r="C16" s="379">
        <f>'2.a Pres_Total_ProdyDist'!E87</f>
        <v>0</v>
      </c>
      <c r="G16" s="533" t="s">
        <v>480</v>
      </c>
      <c r="H16" s="535"/>
      <c r="I16" s="535"/>
      <c r="J16" s="535"/>
      <c r="K16" s="536"/>
    </row>
    <row r="17" spans="2:11" ht="15.6" thickTop="1" thickBot="1" x14ac:dyDescent="0.35">
      <c r="G17" s="533" t="s">
        <v>481</v>
      </c>
      <c r="H17" s="535"/>
      <c r="I17" s="535"/>
      <c r="J17" s="535"/>
      <c r="K17" s="536"/>
    </row>
    <row r="18" spans="2:11" ht="15" thickBot="1" x14ac:dyDescent="0.35">
      <c r="B18" s="2" t="s">
        <v>310</v>
      </c>
      <c r="G18" s="533" t="s">
        <v>482</v>
      </c>
      <c r="H18" s="535"/>
      <c r="I18" s="535"/>
      <c r="J18" s="535"/>
      <c r="K18" s="535"/>
    </row>
    <row r="19" spans="2:11" ht="15.6" thickTop="1" thickBot="1" x14ac:dyDescent="0.35">
      <c r="B19" s="180" t="s">
        <v>305</v>
      </c>
      <c r="C19" s="380" t="e">
        <f>+AVERAGE('3.b Plan Negocio-P&amp;D (ConAyuda)'!M36:BN36)</f>
        <v>#DIV/0!</v>
      </c>
      <c r="G19" s="533" t="s">
        <v>483</v>
      </c>
      <c r="H19" s="535"/>
      <c r="I19" s="535"/>
      <c r="J19" s="535"/>
      <c r="K19" s="535"/>
    </row>
    <row r="20" spans="2:11" ht="15.6" thickTop="1" thickBot="1" x14ac:dyDescent="0.35">
      <c r="B20" s="180" t="s">
        <v>312</v>
      </c>
      <c r="C20" s="380">
        <f>+SUM('3.c Hipótesis Demanda'!H22:H31,'3.c Hipótesis Demanda'!H36:H45,'3.c Hipótesis Demanda'!D52:D61,'3.c Hipótesis Demanda'!D66:D75,'3.c Hipótesis Demanda'!D81:D90)/1000</f>
        <v>0</v>
      </c>
      <c r="G20" s="533" t="s">
        <v>484</v>
      </c>
      <c r="H20" s="537"/>
      <c r="I20" s="537"/>
      <c r="J20" s="537"/>
      <c r="K20" s="537"/>
    </row>
    <row r="21" spans="2:11" ht="16.8" thickTop="1" thickBot="1" x14ac:dyDescent="0.35">
      <c r="B21" s="180" t="s">
        <v>235</v>
      </c>
      <c r="C21" s="381">
        <f>+'2.a Pres_Total_ProdyDist'!D69</f>
        <v>0</v>
      </c>
      <c r="G21" s="533" t="s">
        <v>472</v>
      </c>
      <c r="H21" s="534">
        <f>SUM(H14:H20)</f>
        <v>0</v>
      </c>
      <c r="I21" s="534">
        <f t="shared" ref="I21:K21" si="0">SUM(I14:I20)</f>
        <v>0</v>
      </c>
      <c r="J21" s="534">
        <f t="shared" si="0"/>
        <v>0</v>
      </c>
      <c r="K21" s="534">
        <f t="shared" si="0"/>
        <v>0</v>
      </c>
    </row>
    <row r="22" spans="2:11" ht="15.6" thickTop="1" thickBot="1" x14ac:dyDescent="0.35">
      <c r="B22" s="180" t="s">
        <v>313</v>
      </c>
      <c r="C22" s="381">
        <f>+'2.a Pres_Total_ProdyDist'!D70</f>
        <v>0</v>
      </c>
      <c r="G22" s="7"/>
      <c r="H22" s="520"/>
    </row>
    <row r="23" spans="2:11" ht="15.6" thickTop="1" thickBot="1" x14ac:dyDescent="0.35">
      <c r="B23" s="180" t="s">
        <v>314</v>
      </c>
      <c r="C23" s="381">
        <f>+'2.a Pres_Total_ProdyDist'!D71</f>
        <v>1</v>
      </c>
      <c r="G23" s="7"/>
      <c r="H23" s="7"/>
    </row>
    <row r="24" spans="2:11" ht="15" thickTop="1" x14ac:dyDescent="0.3">
      <c r="H24" s="521"/>
    </row>
    <row r="25" spans="2:11" ht="15" thickBot="1" x14ac:dyDescent="0.35">
      <c r="B25" s="2" t="s">
        <v>315</v>
      </c>
      <c r="C25" s="181"/>
      <c r="H25" s="63"/>
    </row>
    <row r="26" spans="2:11" ht="15.6" thickTop="1" thickBot="1" x14ac:dyDescent="0.35">
      <c r="B26" s="180" t="s">
        <v>316</v>
      </c>
      <c r="C26" s="382">
        <f>+COUNT('1. Plan de Financiación'!C16:C30)</f>
        <v>0</v>
      </c>
      <c r="H26" s="63"/>
    </row>
    <row r="27" spans="2:11" ht="15.6" thickTop="1" thickBot="1" x14ac:dyDescent="0.35">
      <c r="B27" s="194" t="s">
        <v>317</v>
      </c>
      <c r="C27" s="382">
        <f>+COUNTIF('1. Plan de Financiación'!E16:E30,"España")</f>
        <v>0</v>
      </c>
    </row>
    <row r="28" spans="2:11" ht="15.6" thickTop="1" thickBot="1" x14ac:dyDescent="0.35">
      <c r="B28" s="194" t="s">
        <v>318</v>
      </c>
      <c r="C28" s="382">
        <f>+COUNTIF('1. Plan de Financiación'!C16:C30,"Pequeña empresa")+COUNTIF('1. Plan de Financiación'!C16:C30,"Mediana empresa")</f>
        <v>0</v>
      </c>
    </row>
    <row r="29" spans="2:11" ht="15.6" thickTop="1" thickBot="1" x14ac:dyDescent="0.35">
      <c r="B29" s="194" t="s">
        <v>311</v>
      </c>
      <c r="C29" s="382">
        <f>+COUNTIF('1. Plan de Financiación'!F16:F30,"Sí")</f>
        <v>0</v>
      </c>
    </row>
    <row r="30" spans="2:11" ht="15" thickTop="1" x14ac:dyDescent="0.3"/>
    <row r="31" spans="2:11" ht="15" thickBot="1" x14ac:dyDescent="0.35">
      <c r="B31" s="2" t="s">
        <v>319</v>
      </c>
      <c r="C31" s="181"/>
    </row>
    <row r="32" spans="2:11" ht="15.6" thickTop="1" thickBot="1" x14ac:dyDescent="0.35">
      <c r="B32" s="180" t="s">
        <v>320</v>
      </c>
      <c r="C32" s="383">
        <f>+'4. Impacto Medioambiental'!F12</f>
        <v>0</v>
      </c>
    </row>
    <row r="33" spans="2:4" ht="15.6" thickTop="1" thickBot="1" x14ac:dyDescent="0.35">
      <c r="B33" s="180" t="s">
        <v>269</v>
      </c>
      <c r="C33" s="384">
        <f>+'4. Impacto Medioambiental'!F13</f>
        <v>0</v>
      </c>
    </row>
    <row r="34" spans="2:4" ht="15" thickTop="1" x14ac:dyDescent="0.3"/>
    <row r="35" spans="2:4" x14ac:dyDescent="0.3">
      <c r="B35" s="2" t="s">
        <v>321</v>
      </c>
    </row>
    <row r="36" spans="2:4" ht="29.4" thickBot="1" x14ac:dyDescent="0.35">
      <c r="C36" s="220" t="s">
        <v>290</v>
      </c>
      <c r="D36" s="221" t="s">
        <v>322</v>
      </c>
    </row>
    <row r="37" spans="2:4" ht="15.6" thickTop="1" thickBot="1" x14ac:dyDescent="0.35">
      <c r="B37" s="180" t="s">
        <v>296</v>
      </c>
      <c r="C37" s="382">
        <f>+SUM('5. Impacto en Empleo'!C18:E18)</f>
        <v>0</v>
      </c>
      <c r="D37" s="382">
        <f>+SUM('5. Impacto en Empleo'!F18:H18)</f>
        <v>0</v>
      </c>
    </row>
    <row r="38" spans="2:4" ht="15.6" thickTop="1" thickBot="1" x14ac:dyDescent="0.35">
      <c r="B38" s="180" t="s">
        <v>297</v>
      </c>
      <c r="C38" s="382">
        <f>+SUM('5. Impacto en Empleo'!C19:E19)</f>
        <v>0</v>
      </c>
      <c r="D38" s="382">
        <f>+SUM('5. Impacto en Empleo'!F19:H19)</f>
        <v>0</v>
      </c>
    </row>
    <row r="39" spans="2:4" ht="15.6" thickTop="1" thickBot="1" x14ac:dyDescent="0.35">
      <c r="B39" s="180" t="s">
        <v>298</v>
      </c>
      <c r="C39" s="385">
        <f>+SUM('5. Impacto en Empleo'!C20:E20)</f>
        <v>0</v>
      </c>
      <c r="D39" s="385">
        <f>+SUM('5. Impacto en Empleo'!F20:H20)</f>
        <v>0</v>
      </c>
    </row>
    <row r="40" spans="2:4" ht="15" thickBot="1" x14ac:dyDescent="0.35">
      <c r="B40" s="198" t="s">
        <v>299</v>
      </c>
      <c r="C40" s="386">
        <f>+C37+C38</f>
        <v>0</v>
      </c>
      <c r="D40" s="387">
        <f>+D37+D38</f>
        <v>0</v>
      </c>
    </row>
    <row r="41" spans="2:4" x14ac:dyDescent="0.3"/>
    <row r="42" spans="2:4" ht="15" thickBot="1" x14ac:dyDescent="0.35">
      <c r="B42" s="2" t="s">
        <v>323</v>
      </c>
      <c r="C42" s="181"/>
    </row>
    <row r="43" spans="2:4" ht="15.6" thickTop="1" thickBot="1" x14ac:dyDescent="0.35">
      <c r="B43" s="180" t="s">
        <v>324</v>
      </c>
      <c r="C43" s="382">
        <f>+IF('5. Impacto en Empleo'!E12="Insular",1,0)</f>
        <v>0</v>
      </c>
    </row>
    <row r="44" spans="2:4" ht="15.6" thickTop="1" thickBot="1" x14ac:dyDescent="0.35">
      <c r="B44" s="180" t="s">
        <v>325</v>
      </c>
      <c r="C44" s="382">
        <f>+IF('5. Impacto en Empleo'!E13="Sí",1,0)</f>
        <v>0</v>
      </c>
    </row>
    <row r="45" spans="2:4" ht="15" thickTop="1" x14ac:dyDescent="0.3"/>
    <row r="46" spans="2:4" x14ac:dyDescent="0.3"/>
    <row r="47" spans="2:4" x14ac:dyDescent="0.3"/>
    <row r="48" spans="2:4" x14ac:dyDescent="0.3"/>
    <row r="49" x14ac:dyDescent="0.3"/>
  </sheetData>
  <sheetProtection algorithmName="SHA-512" hashValue="WlJUS7xLdVAEvxWyokD68+e6ftpCUWNc4XGdykQEJNIK7k5NUN4o0EKrbH6GhLWT73WN7MYaazRGrPh6RiB0CA==" saltValue="/Byo6PAQToRWTO4gP8xhIg==" spinCount="100000" sheet="1" objects="1" scenarios="1"/>
  <protectedRanges>
    <protectedRange sqref="H14:K20" name="Consorcios"/>
  </protectedRanges>
  <mergeCells count="3">
    <mergeCell ref="G12:H12"/>
    <mergeCell ref="E11:F11"/>
    <mergeCell ref="E12:F12"/>
  </mergeCells>
  <phoneticPr fontId="30" type="noConversion"/>
  <conditionalFormatting sqref="C12">
    <cfRule type="cellIs" dxfId="1" priority="1" operator="lessThan">
      <formula>15000000</formula>
    </cfRule>
    <cfRule type="cellIs" dxfId="0" priority="2" operator="greaterThan">
      <formula>15000000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5" tint="0.79998168889431442"/>
  </sheetPr>
  <dimension ref="A1:H45"/>
  <sheetViews>
    <sheetView showGridLines="0" zoomScale="80" zoomScaleNormal="80" workbookViewId="0">
      <selection activeCell="B24" sqref="B24:B26"/>
    </sheetView>
  </sheetViews>
  <sheetFormatPr baseColWidth="10" defaultColWidth="0" defaultRowHeight="14.4" zeroHeight="1" x14ac:dyDescent="0.3"/>
  <cols>
    <col min="1" max="1" width="3.33203125" customWidth="1"/>
    <col min="2" max="2" width="22.33203125" customWidth="1"/>
    <col min="3" max="3" width="8.88671875" customWidth="1"/>
    <col min="4" max="6" width="16.5546875" customWidth="1"/>
    <col min="7" max="8" width="8.88671875" customWidth="1"/>
    <col min="9" max="16384" width="8.88671875" hidden="1"/>
  </cols>
  <sheetData>
    <row r="1" spans="2:6" s="6" customFormat="1" x14ac:dyDescent="0.3"/>
    <row r="2" spans="2:6" s="6" customFormat="1" x14ac:dyDescent="0.3"/>
    <row r="3" spans="2:6" s="6" customFormat="1" x14ac:dyDescent="0.3"/>
    <row r="4" spans="2:6" s="6" customFormat="1" x14ac:dyDescent="0.3"/>
    <row r="5" spans="2:6" s="6" customFormat="1" x14ac:dyDescent="0.3"/>
    <row r="6" spans="2:6" s="6" customFormat="1" x14ac:dyDescent="0.3"/>
    <row r="7" spans="2:6" s="6" customFormat="1" x14ac:dyDescent="0.3"/>
    <row r="8" spans="2:6" s="5" customFormat="1" ht="21" x14ac:dyDescent="0.3">
      <c r="B8" s="23" t="s">
        <v>326</v>
      </c>
      <c r="C8" s="24"/>
      <c r="D8" s="24"/>
      <c r="E8" s="24"/>
      <c r="F8" s="24"/>
    </row>
    <row r="9" spans="2:6" x14ac:dyDescent="0.3"/>
    <row r="10" spans="2:6" x14ac:dyDescent="0.3"/>
    <row r="11" spans="2:6" x14ac:dyDescent="0.3">
      <c r="B11" s="141" t="s">
        <v>327</v>
      </c>
      <c r="C11" s="225"/>
    </row>
    <row r="12" spans="2:6" x14ac:dyDescent="0.3">
      <c r="B12" s="372" t="s">
        <v>50</v>
      </c>
      <c r="C12" s="373">
        <v>0.15</v>
      </c>
    </row>
    <row r="13" spans="2:6" x14ac:dyDescent="0.3">
      <c r="B13" s="374" t="s">
        <v>49</v>
      </c>
      <c r="C13" s="375">
        <f>+C12+5%</f>
        <v>0.2</v>
      </c>
    </row>
    <row r="14" spans="2:6" x14ac:dyDescent="0.3">
      <c r="B14" s="374" t="s">
        <v>47</v>
      </c>
      <c r="C14" s="375">
        <f>+C13+10%</f>
        <v>0.30000000000000004</v>
      </c>
    </row>
    <row r="15" spans="2:6" x14ac:dyDescent="0.3">
      <c r="C15" s="376"/>
    </row>
    <row r="16" spans="2:6" x14ac:dyDescent="0.3">
      <c r="C16" s="376"/>
    </row>
    <row r="17" spans="2:3" x14ac:dyDescent="0.3">
      <c r="B17" s="141" t="s">
        <v>328</v>
      </c>
      <c r="C17" s="141"/>
    </row>
    <row r="18" spans="2:3" x14ac:dyDescent="0.3">
      <c r="B18" s="372" t="s">
        <v>50</v>
      </c>
      <c r="C18" s="376">
        <v>0.4</v>
      </c>
    </row>
    <row r="19" spans="2:3" x14ac:dyDescent="0.3">
      <c r="B19" s="374" t="s">
        <v>49</v>
      </c>
      <c r="C19" s="376">
        <f>+C18+10%</f>
        <v>0.5</v>
      </c>
    </row>
    <row r="20" spans="2:3" x14ac:dyDescent="0.3">
      <c r="B20" s="374" t="s">
        <v>47</v>
      </c>
      <c r="C20" s="376">
        <f>+C19+10%</f>
        <v>0.6</v>
      </c>
    </row>
    <row r="21" spans="2:3" x14ac:dyDescent="0.3"/>
    <row r="22" spans="2:3" x14ac:dyDescent="0.3"/>
    <row r="23" spans="2:3" x14ac:dyDescent="0.3">
      <c r="B23" s="141" t="s">
        <v>329</v>
      </c>
      <c r="C23" s="141"/>
    </row>
    <row r="24" spans="2:3" x14ac:dyDescent="0.3">
      <c r="B24" s="372" t="s">
        <v>50</v>
      </c>
      <c r="C24" s="376">
        <v>0.35</v>
      </c>
    </row>
    <row r="25" spans="2:3" x14ac:dyDescent="0.3">
      <c r="B25" s="374" t="s">
        <v>49</v>
      </c>
      <c r="C25" s="376">
        <f>+C24+10%</f>
        <v>0.44999999999999996</v>
      </c>
    </row>
    <row r="26" spans="2:3" x14ac:dyDescent="0.3">
      <c r="B26" s="374" t="s">
        <v>47</v>
      </c>
      <c r="C26" s="376">
        <f>+C25+10%</f>
        <v>0.54999999999999993</v>
      </c>
    </row>
    <row r="27" spans="2:3" x14ac:dyDescent="0.3"/>
    <row r="28" spans="2:3" x14ac:dyDescent="0.3">
      <c r="B28" s="141" t="s">
        <v>330</v>
      </c>
      <c r="C28" s="141"/>
    </row>
    <row r="29" spans="2:3" x14ac:dyDescent="0.3">
      <c r="B29" s="372" t="s">
        <v>50</v>
      </c>
      <c r="C29" s="376">
        <v>0.3</v>
      </c>
    </row>
    <row r="30" spans="2:3" x14ac:dyDescent="0.3">
      <c r="B30" s="374" t="s">
        <v>49</v>
      </c>
      <c r="C30" s="376">
        <f>+C29+10%</f>
        <v>0.4</v>
      </c>
    </row>
    <row r="31" spans="2:3" x14ac:dyDescent="0.3">
      <c r="B31" s="374" t="s">
        <v>47</v>
      </c>
      <c r="C31" s="376">
        <f>+C30+10%</f>
        <v>0.5</v>
      </c>
    </row>
    <row r="32" spans="2:3" x14ac:dyDescent="0.3"/>
    <row r="33" spans="2:6" x14ac:dyDescent="0.3"/>
    <row r="34" spans="2:6" x14ac:dyDescent="0.3"/>
    <row r="35" spans="2:6" x14ac:dyDescent="0.3">
      <c r="B35" s="141" t="s">
        <v>331</v>
      </c>
      <c r="C35" s="141"/>
      <c r="D35" s="141" t="s">
        <v>47</v>
      </c>
      <c r="E35" s="141" t="s">
        <v>49</v>
      </c>
      <c r="F35" s="141" t="s">
        <v>50</v>
      </c>
    </row>
    <row r="36" spans="2:6" x14ac:dyDescent="0.3">
      <c r="B36" s="377" t="s">
        <v>120</v>
      </c>
      <c r="C36" s="374"/>
      <c r="D36" s="378">
        <v>90000</v>
      </c>
      <c r="E36" s="378">
        <v>110000</v>
      </c>
      <c r="F36" s="378">
        <v>130000</v>
      </c>
    </row>
    <row r="37" spans="2:6" x14ac:dyDescent="0.3">
      <c r="B37" s="377" t="s">
        <v>121</v>
      </c>
      <c r="C37" s="374"/>
      <c r="D37" s="378">
        <v>120000</v>
      </c>
      <c r="E37" s="378">
        <v>145000</v>
      </c>
      <c r="F37" s="378">
        <v>170000</v>
      </c>
    </row>
    <row r="38" spans="2:6" x14ac:dyDescent="0.3">
      <c r="B38" s="377" t="s">
        <v>122</v>
      </c>
      <c r="C38" s="374"/>
      <c r="D38" s="378">
        <v>150000</v>
      </c>
      <c r="E38" s="378">
        <v>175000</v>
      </c>
      <c r="F38" s="378">
        <v>200000</v>
      </c>
    </row>
    <row r="39" spans="2:6" x14ac:dyDescent="0.3">
      <c r="B39" s="377" t="s">
        <v>123</v>
      </c>
      <c r="C39" s="374"/>
      <c r="D39" s="378">
        <v>130000</v>
      </c>
      <c r="E39" s="378">
        <v>155000</v>
      </c>
      <c r="F39" s="378">
        <v>180000</v>
      </c>
    </row>
    <row r="40" spans="2:6" x14ac:dyDescent="0.3">
      <c r="B40" s="377" t="s">
        <v>124</v>
      </c>
      <c r="C40" s="374"/>
      <c r="D40" s="378">
        <v>120000</v>
      </c>
      <c r="E40" s="378">
        <v>145000</v>
      </c>
      <c r="F40" s="378">
        <v>170000</v>
      </c>
    </row>
    <row r="41" spans="2:6" x14ac:dyDescent="0.3">
      <c r="B41" s="377" t="s">
        <v>125</v>
      </c>
      <c r="C41" s="374"/>
      <c r="D41" s="378">
        <v>130000</v>
      </c>
      <c r="E41" s="378">
        <v>160000</v>
      </c>
      <c r="F41" s="378">
        <v>190000</v>
      </c>
    </row>
    <row r="42" spans="2:6" x14ac:dyDescent="0.3"/>
    <row r="43" spans="2:6" x14ac:dyDescent="0.3"/>
    <row r="44" spans="2:6" x14ac:dyDescent="0.3"/>
    <row r="45" spans="2:6" x14ac:dyDescent="0.3"/>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79998168889431442"/>
  </sheetPr>
  <dimension ref="B1:XFD130"/>
  <sheetViews>
    <sheetView showGridLines="0" zoomScaleNormal="100" workbookViewId="0">
      <selection activeCell="B24" sqref="B24:B26"/>
    </sheetView>
  </sheetViews>
  <sheetFormatPr baseColWidth="10" defaultColWidth="0" defaultRowHeight="14.4" zeroHeight="1" x14ac:dyDescent="0.3"/>
  <cols>
    <col min="1" max="1" width="3.33203125" customWidth="1"/>
    <col min="2" max="2" width="45.6640625" customWidth="1"/>
    <col min="3" max="3" width="27.5546875" customWidth="1"/>
    <col min="4" max="4" width="26.33203125" bestFit="1" customWidth="1"/>
    <col min="5" max="5" width="21.33203125" bestFit="1" customWidth="1"/>
    <col min="6" max="6" width="25.88671875" customWidth="1"/>
    <col min="7" max="7" width="34.88671875" customWidth="1"/>
    <col min="8" max="8" width="11.5546875" customWidth="1"/>
    <col min="9" max="11" width="11.5546875" hidden="1" customWidth="1"/>
    <col min="12" max="18" width="0" hidden="1" customWidth="1"/>
  </cols>
  <sheetData>
    <row r="1" spans="2:7" s="6" customFormat="1" x14ac:dyDescent="0.3"/>
    <row r="2" spans="2:7" s="6" customFormat="1" x14ac:dyDescent="0.3"/>
    <row r="3" spans="2:7" s="6" customFormat="1" x14ac:dyDescent="0.3"/>
    <row r="4" spans="2:7" s="6" customFormat="1" x14ac:dyDescent="0.3"/>
    <row r="5" spans="2:7" s="6" customFormat="1" x14ac:dyDescent="0.3"/>
    <row r="6" spans="2:7" s="6" customFormat="1" x14ac:dyDescent="0.3"/>
    <row r="7" spans="2:7" s="6" customFormat="1" x14ac:dyDescent="0.3"/>
    <row r="8" spans="2:7" s="5" customFormat="1" ht="21" x14ac:dyDescent="0.3">
      <c r="B8" s="23" t="s">
        <v>332</v>
      </c>
      <c r="C8" s="24"/>
      <c r="D8" s="24"/>
      <c r="E8" s="24"/>
      <c r="F8" s="24"/>
      <c r="G8" s="24"/>
    </row>
    <row r="9" spans="2:7" x14ac:dyDescent="0.3"/>
    <row r="10" spans="2:7" x14ac:dyDescent="0.3"/>
    <row r="11" spans="2:7" x14ac:dyDescent="0.3">
      <c r="B11" s="70" t="s">
        <v>333</v>
      </c>
      <c r="C11" s="71"/>
      <c r="D11" s="71"/>
      <c r="E11" s="71"/>
      <c r="F11" s="71"/>
    </row>
    <row r="12" spans="2:7" x14ac:dyDescent="0.3"/>
    <row r="13" spans="2:7" x14ac:dyDescent="0.3">
      <c r="B13" s="64" t="s">
        <v>334</v>
      </c>
      <c r="C13" s="65" t="s">
        <v>335</v>
      </c>
      <c r="D13" s="65" t="s">
        <v>336</v>
      </c>
      <c r="E13" s="601" t="s">
        <v>337</v>
      </c>
      <c r="F13" s="601"/>
    </row>
    <row r="14" spans="2:7" x14ac:dyDescent="0.3">
      <c r="B14" s="54" t="s">
        <v>338</v>
      </c>
      <c r="C14" s="114" t="s">
        <v>339</v>
      </c>
      <c r="D14" s="67">
        <v>250000</v>
      </c>
      <c r="E14" s="604" t="s">
        <v>340</v>
      </c>
      <c r="F14" s="604"/>
    </row>
    <row r="15" spans="2:7" x14ac:dyDescent="0.3">
      <c r="B15" s="54" t="s">
        <v>341</v>
      </c>
      <c r="C15" s="114" t="s">
        <v>339</v>
      </c>
      <c r="D15" s="67">
        <v>91000</v>
      </c>
      <c r="E15" s="604" t="s">
        <v>342</v>
      </c>
      <c r="F15" s="604"/>
    </row>
    <row r="16" spans="2:7" x14ac:dyDescent="0.3">
      <c r="C16" s="63"/>
      <c r="D16" s="63"/>
      <c r="E16" s="63"/>
    </row>
    <row r="17" spans="2:16384" x14ac:dyDescent="0.3">
      <c r="B17" s="70" t="s">
        <v>343</v>
      </c>
      <c r="C17" s="71"/>
      <c r="D17" s="71"/>
      <c r="E17" s="71"/>
      <c r="F17" s="71"/>
    </row>
    <row r="18" spans="2:16384" x14ac:dyDescent="0.3">
      <c r="C18" s="63"/>
      <c r="D18" s="63"/>
      <c r="E18" s="63"/>
    </row>
    <row r="19" spans="2:16384" x14ac:dyDescent="0.3">
      <c r="B19" s="64" t="s">
        <v>334</v>
      </c>
      <c r="C19" s="65" t="s">
        <v>335</v>
      </c>
      <c r="D19" s="65" t="s">
        <v>344</v>
      </c>
      <c r="E19" s="601" t="s">
        <v>337</v>
      </c>
      <c r="F19" s="601"/>
    </row>
    <row r="20" spans="2:16384" ht="43.95" customHeight="1" x14ac:dyDescent="0.3">
      <c r="B20" s="68" t="s">
        <v>345</v>
      </c>
      <c r="C20" s="247" t="s">
        <v>346</v>
      </c>
      <c r="D20" s="73">
        <v>450000</v>
      </c>
      <c r="E20" s="602" t="s">
        <v>347</v>
      </c>
      <c r="F20" s="602"/>
    </row>
    <row r="21" spans="2:16384" x14ac:dyDescent="0.3">
      <c r="C21" s="63"/>
      <c r="D21" s="63"/>
      <c r="E21" s="63"/>
    </row>
    <row r="22" spans="2:16384" x14ac:dyDescent="0.3">
      <c r="B22" s="70" t="s">
        <v>348</v>
      </c>
      <c r="C22" s="71"/>
      <c r="D22" s="71"/>
      <c r="E22" s="71"/>
      <c r="F22" s="71"/>
    </row>
    <row r="23" spans="2:16384" x14ac:dyDescent="0.3">
      <c r="C23" s="63"/>
      <c r="D23" s="253" t="s">
        <v>349</v>
      </c>
      <c r="E23" s="63"/>
    </row>
    <row r="24" spans="2:16384" x14ac:dyDescent="0.3">
      <c r="B24" s="64" t="s">
        <v>350</v>
      </c>
      <c r="C24" s="65" t="s">
        <v>335</v>
      </c>
      <c r="D24" s="270" t="s">
        <v>50</v>
      </c>
      <c r="E24" s="270" t="s">
        <v>49</v>
      </c>
      <c r="F24" s="270" t="s">
        <v>47</v>
      </c>
      <c r="G24" s="64" t="s">
        <v>337</v>
      </c>
      <c r="I24">
        <f>E25/0.45</f>
        <v>244444.44444444444</v>
      </c>
      <c r="J24">
        <f>F25/0.45</f>
        <v>288888.88888888888</v>
      </c>
      <c r="K24" t="e">
        <f>G25/0.45</f>
        <v>#VALUE!</v>
      </c>
      <c r="L24">
        <f>H28/0.45</f>
        <v>0</v>
      </c>
      <c r="M24">
        <f t="shared" ref="M24:AQ24" si="0">I24/0.45</f>
        <v>543209.87654320989</v>
      </c>
      <c r="N24">
        <f t="shared" si="0"/>
        <v>641975.30864197528</v>
      </c>
      <c r="O24" t="e">
        <f t="shared" si="0"/>
        <v>#VALUE!</v>
      </c>
      <c r="P24">
        <f t="shared" si="0"/>
        <v>0</v>
      </c>
      <c r="Q24">
        <f t="shared" si="0"/>
        <v>1207133.0589849108</v>
      </c>
      <c r="R24">
        <f t="shared" si="0"/>
        <v>1426611.7969821673</v>
      </c>
      <c r="S24" t="e">
        <f t="shared" si="0"/>
        <v>#VALUE!</v>
      </c>
      <c r="T24">
        <f t="shared" si="0"/>
        <v>0</v>
      </c>
      <c r="U24">
        <f t="shared" si="0"/>
        <v>2682517.9088553572</v>
      </c>
      <c r="V24">
        <f t="shared" si="0"/>
        <v>3170248.4377381494</v>
      </c>
      <c r="W24" t="e">
        <f t="shared" si="0"/>
        <v>#VALUE!</v>
      </c>
      <c r="X24">
        <f t="shared" si="0"/>
        <v>0</v>
      </c>
      <c r="Y24">
        <f t="shared" si="0"/>
        <v>5961150.9085674603</v>
      </c>
      <c r="Z24">
        <f t="shared" si="0"/>
        <v>7044996.5283069983</v>
      </c>
      <c r="AA24" t="e">
        <f t="shared" si="0"/>
        <v>#VALUE!</v>
      </c>
      <c r="AB24">
        <f t="shared" si="0"/>
        <v>0</v>
      </c>
      <c r="AC24">
        <f t="shared" si="0"/>
        <v>13247002.0190388</v>
      </c>
      <c r="AD24">
        <f t="shared" si="0"/>
        <v>15655547.840682218</v>
      </c>
      <c r="AE24" t="e">
        <f t="shared" si="0"/>
        <v>#VALUE!</v>
      </c>
      <c r="AF24">
        <f t="shared" si="0"/>
        <v>0</v>
      </c>
      <c r="AG24">
        <f t="shared" si="0"/>
        <v>29437782.264530666</v>
      </c>
      <c r="AH24">
        <f t="shared" si="0"/>
        <v>34790106.312627152</v>
      </c>
      <c r="AI24" t="e">
        <f t="shared" si="0"/>
        <v>#VALUE!</v>
      </c>
      <c r="AJ24">
        <f t="shared" si="0"/>
        <v>0</v>
      </c>
      <c r="AK24">
        <f t="shared" si="0"/>
        <v>65417293.921179257</v>
      </c>
      <c r="AL24">
        <f t="shared" si="0"/>
        <v>77311347.361393675</v>
      </c>
      <c r="AM24" t="e">
        <f t="shared" si="0"/>
        <v>#VALUE!</v>
      </c>
      <c r="AN24">
        <f t="shared" si="0"/>
        <v>0</v>
      </c>
      <c r="AO24">
        <f t="shared" si="0"/>
        <v>145371764.26928723</v>
      </c>
      <c r="AP24">
        <f t="shared" si="0"/>
        <v>171802994.13643038</v>
      </c>
      <c r="AQ24" t="e">
        <f t="shared" si="0"/>
        <v>#VALUE!</v>
      </c>
      <c r="AR24">
        <f t="shared" ref="AR24:BT24" si="1">AN24/0.45</f>
        <v>0</v>
      </c>
      <c r="AS24">
        <f t="shared" si="1"/>
        <v>323048365.04286051</v>
      </c>
      <c r="AT24">
        <f t="shared" si="1"/>
        <v>381784431.41428971</v>
      </c>
      <c r="AU24" t="e">
        <f t="shared" si="1"/>
        <v>#VALUE!</v>
      </c>
      <c r="AV24">
        <f t="shared" si="1"/>
        <v>0</v>
      </c>
      <c r="AW24">
        <f t="shared" si="1"/>
        <v>717885255.65080106</v>
      </c>
      <c r="AX24">
        <f t="shared" si="1"/>
        <v>848409847.58731043</v>
      </c>
      <c r="AY24" t="e">
        <f t="shared" si="1"/>
        <v>#VALUE!</v>
      </c>
      <c r="AZ24">
        <f t="shared" si="1"/>
        <v>0</v>
      </c>
      <c r="BA24">
        <f t="shared" si="1"/>
        <v>1595300568.1128912</v>
      </c>
      <c r="BB24">
        <f t="shared" si="1"/>
        <v>1885355216.8606899</v>
      </c>
      <c r="BC24" t="e">
        <f t="shared" si="1"/>
        <v>#VALUE!</v>
      </c>
      <c r="BD24">
        <f t="shared" si="1"/>
        <v>0</v>
      </c>
      <c r="BE24">
        <f t="shared" si="1"/>
        <v>3545112373.5842028</v>
      </c>
      <c r="BF24">
        <f t="shared" si="1"/>
        <v>4189678259.6904221</v>
      </c>
      <c r="BG24" t="e">
        <f t="shared" si="1"/>
        <v>#VALUE!</v>
      </c>
      <c r="BH24">
        <f t="shared" si="1"/>
        <v>0</v>
      </c>
      <c r="BI24">
        <f t="shared" si="1"/>
        <v>7878027496.8537836</v>
      </c>
      <c r="BJ24">
        <f t="shared" si="1"/>
        <v>9310396132.6453819</v>
      </c>
      <c r="BK24" t="e">
        <f t="shared" si="1"/>
        <v>#VALUE!</v>
      </c>
      <c r="BL24">
        <f t="shared" si="1"/>
        <v>0</v>
      </c>
      <c r="BM24">
        <f t="shared" si="1"/>
        <v>17506727770.786186</v>
      </c>
      <c r="BN24">
        <f t="shared" si="1"/>
        <v>20689769183.656403</v>
      </c>
      <c r="BO24" t="e">
        <f t="shared" si="1"/>
        <v>#VALUE!</v>
      </c>
      <c r="BP24">
        <f t="shared" si="1"/>
        <v>0</v>
      </c>
      <c r="BQ24">
        <f t="shared" si="1"/>
        <v>38903839490.635971</v>
      </c>
      <c r="BR24">
        <f t="shared" si="1"/>
        <v>45977264852.569786</v>
      </c>
      <c r="BS24" t="e">
        <f t="shared" si="1"/>
        <v>#VALUE!</v>
      </c>
      <c r="BT24">
        <f t="shared" si="1"/>
        <v>0</v>
      </c>
      <c r="BU24">
        <f t="shared" ref="BU24:EF24" si="2">BQ24/0.45</f>
        <v>86452976645.857712</v>
      </c>
      <c r="BV24">
        <f t="shared" si="2"/>
        <v>102171699672.3773</v>
      </c>
      <c r="BW24" t="e">
        <f t="shared" si="2"/>
        <v>#VALUE!</v>
      </c>
      <c r="BX24">
        <f t="shared" si="2"/>
        <v>0</v>
      </c>
      <c r="BY24">
        <f t="shared" si="2"/>
        <v>192117725879.68381</v>
      </c>
      <c r="BZ24">
        <f t="shared" si="2"/>
        <v>227048221494.17178</v>
      </c>
      <c r="CA24" t="e">
        <f t="shared" si="2"/>
        <v>#VALUE!</v>
      </c>
      <c r="CB24">
        <f t="shared" si="2"/>
        <v>0</v>
      </c>
      <c r="CC24">
        <f t="shared" si="2"/>
        <v>426928279732.63068</v>
      </c>
      <c r="CD24">
        <f t="shared" si="2"/>
        <v>504551603320.38171</v>
      </c>
      <c r="CE24" t="e">
        <f t="shared" si="2"/>
        <v>#VALUE!</v>
      </c>
      <c r="CF24">
        <f t="shared" si="2"/>
        <v>0</v>
      </c>
      <c r="CG24">
        <f t="shared" si="2"/>
        <v>948729510516.95703</v>
      </c>
      <c r="CH24">
        <f t="shared" si="2"/>
        <v>1121225785156.4038</v>
      </c>
      <c r="CI24" t="e">
        <f t="shared" si="2"/>
        <v>#VALUE!</v>
      </c>
      <c r="CJ24">
        <f t="shared" si="2"/>
        <v>0</v>
      </c>
      <c r="CK24">
        <f t="shared" si="2"/>
        <v>2108287801148.7935</v>
      </c>
      <c r="CL24">
        <f t="shared" si="2"/>
        <v>2491612855903.1196</v>
      </c>
      <c r="CM24" t="e">
        <f t="shared" si="2"/>
        <v>#VALUE!</v>
      </c>
      <c r="CN24">
        <f t="shared" si="2"/>
        <v>0</v>
      </c>
      <c r="CO24">
        <f t="shared" si="2"/>
        <v>4685084002552.874</v>
      </c>
      <c r="CP24">
        <f t="shared" si="2"/>
        <v>5536917457562.4883</v>
      </c>
      <c r="CQ24" t="e">
        <f t="shared" si="2"/>
        <v>#VALUE!</v>
      </c>
      <c r="CR24">
        <f t="shared" si="2"/>
        <v>0</v>
      </c>
      <c r="CS24">
        <f t="shared" si="2"/>
        <v>10411297783450.83</v>
      </c>
      <c r="CT24">
        <f t="shared" si="2"/>
        <v>12304261016805.529</v>
      </c>
      <c r="CU24" t="e">
        <f t="shared" si="2"/>
        <v>#VALUE!</v>
      </c>
      <c r="CV24">
        <f t="shared" si="2"/>
        <v>0</v>
      </c>
      <c r="CW24">
        <f t="shared" si="2"/>
        <v>23136217296557.398</v>
      </c>
      <c r="CX24">
        <f t="shared" si="2"/>
        <v>27342802259567.844</v>
      </c>
      <c r="CY24" t="e">
        <f t="shared" si="2"/>
        <v>#VALUE!</v>
      </c>
      <c r="CZ24">
        <f t="shared" si="2"/>
        <v>0</v>
      </c>
      <c r="DA24">
        <f t="shared" si="2"/>
        <v>51413816214571.992</v>
      </c>
      <c r="DB24">
        <f t="shared" si="2"/>
        <v>60761782799039.648</v>
      </c>
      <c r="DC24" t="e">
        <f t="shared" si="2"/>
        <v>#VALUE!</v>
      </c>
      <c r="DD24">
        <f t="shared" si="2"/>
        <v>0</v>
      </c>
      <c r="DE24">
        <f t="shared" si="2"/>
        <v>114252924921271.09</v>
      </c>
      <c r="DF24">
        <f t="shared" si="2"/>
        <v>135026183997865.88</v>
      </c>
      <c r="DG24" t="e">
        <f t="shared" si="2"/>
        <v>#VALUE!</v>
      </c>
      <c r="DH24">
        <f t="shared" si="2"/>
        <v>0</v>
      </c>
      <c r="DI24">
        <f t="shared" si="2"/>
        <v>253895388713935.75</v>
      </c>
      <c r="DJ24">
        <f t="shared" si="2"/>
        <v>300058186661924.19</v>
      </c>
      <c r="DK24" t="e">
        <f t="shared" si="2"/>
        <v>#VALUE!</v>
      </c>
      <c r="DL24">
        <f t="shared" si="2"/>
        <v>0</v>
      </c>
      <c r="DM24">
        <f t="shared" si="2"/>
        <v>564211974919857.25</v>
      </c>
      <c r="DN24">
        <f t="shared" si="2"/>
        <v>666795970359831.5</v>
      </c>
      <c r="DO24" t="e">
        <f t="shared" si="2"/>
        <v>#VALUE!</v>
      </c>
      <c r="DP24">
        <f t="shared" si="2"/>
        <v>0</v>
      </c>
      <c r="DQ24">
        <f t="shared" si="2"/>
        <v>1253804388710793.8</v>
      </c>
      <c r="DR24">
        <f t="shared" si="2"/>
        <v>1481768823021847.8</v>
      </c>
      <c r="DS24" t="e">
        <f t="shared" si="2"/>
        <v>#VALUE!</v>
      </c>
      <c r="DT24">
        <f t="shared" si="2"/>
        <v>0</v>
      </c>
      <c r="DU24">
        <f t="shared" si="2"/>
        <v>2786231974912875</v>
      </c>
      <c r="DV24">
        <f t="shared" si="2"/>
        <v>3292819606715217</v>
      </c>
      <c r="DW24" t="e">
        <f t="shared" si="2"/>
        <v>#VALUE!</v>
      </c>
      <c r="DX24">
        <f t="shared" si="2"/>
        <v>0</v>
      </c>
      <c r="DY24">
        <f t="shared" si="2"/>
        <v>6191626610917500</v>
      </c>
      <c r="DZ24">
        <f t="shared" si="2"/>
        <v>7317376903811593</v>
      </c>
      <c r="EA24" t="e">
        <f t="shared" si="2"/>
        <v>#VALUE!</v>
      </c>
      <c r="EB24">
        <f t="shared" si="2"/>
        <v>0</v>
      </c>
      <c r="EC24">
        <f t="shared" si="2"/>
        <v>1.3759170246483332E+16</v>
      </c>
      <c r="ED24">
        <f t="shared" si="2"/>
        <v>1.6260837564025762E+16</v>
      </c>
      <c r="EE24" t="e">
        <f t="shared" si="2"/>
        <v>#VALUE!</v>
      </c>
      <c r="EF24">
        <f t="shared" si="2"/>
        <v>0</v>
      </c>
      <c r="EG24">
        <f t="shared" ref="EG24:GR24" si="3">EC24/0.45</f>
        <v>3.0575933881074072E+16</v>
      </c>
      <c r="EH24">
        <f t="shared" si="3"/>
        <v>3.6135194586723912E+16</v>
      </c>
      <c r="EI24" t="e">
        <f t="shared" si="3"/>
        <v>#VALUE!</v>
      </c>
      <c r="EJ24">
        <f t="shared" si="3"/>
        <v>0</v>
      </c>
      <c r="EK24">
        <f t="shared" si="3"/>
        <v>6.794651973572016E+16</v>
      </c>
      <c r="EL24">
        <f t="shared" si="3"/>
        <v>8.0300432414942032E+16</v>
      </c>
      <c r="EM24" t="e">
        <f t="shared" si="3"/>
        <v>#VALUE!</v>
      </c>
      <c r="EN24">
        <f t="shared" si="3"/>
        <v>0</v>
      </c>
      <c r="EO24">
        <f t="shared" si="3"/>
        <v>1.5099226607937814E+17</v>
      </c>
      <c r="EP24">
        <f t="shared" si="3"/>
        <v>1.7844540536653786E+17</v>
      </c>
      <c r="EQ24" t="e">
        <f t="shared" si="3"/>
        <v>#VALUE!</v>
      </c>
      <c r="ER24">
        <f t="shared" si="3"/>
        <v>0</v>
      </c>
      <c r="ES24">
        <f t="shared" si="3"/>
        <v>3.3553836906528474E+17</v>
      </c>
      <c r="ET24">
        <f t="shared" si="3"/>
        <v>3.9654534525897299E+17</v>
      </c>
      <c r="EU24" t="e">
        <f t="shared" si="3"/>
        <v>#VALUE!</v>
      </c>
      <c r="EV24">
        <f t="shared" si="3"/>
        <v>0</v>
      </c>
      <c r="EW24">
        <f t="shared" si="3"/>
        <v>7.4564082014507712E+17</v>
      </c>
      <c r="EX24">
        <f t="shared" si="3"/>
        <v>8.8121187835327334E+17</v>
      </c>
      <c r="EY24" t="e">
        <f t="shared" si="3"/>
        <v>#VALUE!</v>
      </c>
      <c r="EZ24">
        <f t="shared" si="3"/>
        <v>0</v>
      </c>
      <c r="FA24">
        <f t="shared" si="3"/>
        <v>1.6569796003223936E+18</v>
      </c>
      <c r="FB24">
        <f t="shared" si="3"/>
        <v>1.9582486185628296E+18</v>
      </c>
      <c r="FC24" t="e">
        <f t="shared" si="3"/>
        <v>#VALUE!</v>
      </c>
      <c r="FD24">
        <f t="shared" si="3"/>
        <v>0</v>
      </c>
      <c r="FE24">
        <f t="shared" si="3"/>
        <v>3.6821768896053192E+18</v>
      </c>
      <c r="FF24">
        <f t="shared" si="3"/>
        <v>4.3516635968062879E+18</v>
      </c>
      <c r="FG24" t="e">
        <f t="shared" si="3"/>
        <v>#VALUE!</v>
      </c>
      <c r="FH24">
        <f t="shared" si="3"/>
        <v>0</v>
      </c>
      <c r="FI24">
        <f t="shared" si="3"/>
        <v>8.1826153102340424E+18</v>
      </c>
      <c r="FJ24">
        <f t="shared" si="3"/>
        <v>9.6703635484584182E+18</v>
      </c>
      <c r="FK24" t="e">
        <f t="shared" si="3"/>
        <v>#VALUE!</v>
      </c>
      <c r="FL24">
        <f t="shared" si="3"/>
        <v>0</v>
      </c>
      <c r="FM24">
        <f t="shared" si="3"/>
        <v>1.8183589578297872E+19</v>
      </c>
      <c r="FN24">
        <f t="shared" si="3"/>
        <v>2.148969677435204E+19</v>
      </c>
      <c r="FO24" t="e">
        <f t="shared" si="3"/>
        <v>#VALUE!</v>
      </c>
      <c r="FP24">
        <f t="shared" si="3"/>
        <v>0</v>
      </c>
      <c r="FQ24">
        <f t="shared" si="3"/>
        <v>4.0407976840661934E+19</v>
      </c>
      <c r="FR24">
        <f t="shared" si="3"/>
        <v>4.7754881720782307E+19</v>
      </c>
      <c r="FS24" t="e">
        <f t="shared" si="3"/>
        <v>#VALUE!</v>
      </c>
      <c r="FT24">
        <f t="shared" si="3"/>
        <v>0</v>
      </c>
      <c r="FU24">
        <f t="shared" si="3"/>
        <v>8.9795504090359857E+19</v>
      </c>
      <c r="FV24">
        <f t="shared" si="3"/>
        <v>1.0612195937951624E+20</v>
      </c>
      <c r="FW24" t="e">
        <f t="shared" si="3"/>
        <v>#VALUE!</v>
      </c>
      <c r="FX24">
        <f t="shared" si="3"/>
        <v>0</v>
      </c>
      <c r="FY24">
        <f t="shared" si="3"/>
        <v>1.9954556464524411E+20</v>
      </c>
      <c r="FZ24">
        <f t="shared" si="3"/>
        <v>2.3582657639892497E+20</v>
      </c>
      <c r="GA24" t="e">
        <f t="shared" si="3"/>
        <v>#VALUE!</v>
      </c>
      <c r="GB24">
        <f t="shared" si="3"/>
        <v>0</v>
      </c>
      <c r="GC24">
        <f t="shared" si="3"/>
        <v>4.4343458810054246E+20</v>
      </c>
      <c r="GD24">
        <f t="shared" si="3"/>
        <v>5.2405905866427767E+20</v>
      </c>
      <c r="GE24" t="e">
        <f t="shared" si="3"/>
        <v>#VALUE!</v>
      </c>
      <c r="GF24">
        <f t="shared" si="3"/>
        <v>0</v>
      </c>
      <c r="GG24">
        <f t="shared" si="3"/>
        <v>9.8541019577898317E+20</v>
      </c>
      <c r="GH24">
        <f t="shared" si="3"/>
        <v>1.164575685920617E+21</v>
      </c>
      <c r="GI24" t="e">
        <f t="shared" si="3"/>
        <v>#VALUE!</v>
      </c>
      <c r="GJ24">
        <f t="shared" si="3"/>
        <v>0</v>
      </c>
      <c r="GK24">
        <f t="shared" si="3"/>
        <v>2.1898004350644071E+21</v>
      </c>
      <c r="GL24">
        <f t="shared" si="3"/>
        <v>2.5879459687124823E+21</v>
      </c>
      <c r="GM24" t="e">
        <f t="shared" si="3"/>
        <v>#VALUE!</v>
      </c>
      <c r="GN24">
        <f t="shared" si="3"/>
        <v>0</v>
      </c>
      <c r="GO24">
        <f t="shared" si="3"/>
        <v>4.8662231890320152E+21</v>
      </c>
      <c r="GP24">
        <f t="shared" si="3"/>
        <v>5.7509910415832934E+21</v>
      </c>
      <c r="GQ24" t="e">
        <f t="shared" si="3"/>
        <v>#VALUE!</v>
      </c>
      <c r="GR24">
        <f t="shared" si="3"/>
        <v>0</v>
      </c>
      <c r="GS24">
        <f t="shared" ref="GS24:JD24" si="4">GO24/0.45</f>
        <v>1.0813829308960033E+22</v>
      </c>
      <c r="GT24">
        <f t="shared" si="4"/>
        <v>1.2779980092407319E+22</v>
      </c>
      <c r="GU24" t="e">
        <f t="shared" si="4"/>
        <v>#VALUE!</v>
      </c>
      <c r="GV24">
        <f t="shared" si="4"/>
        <v>0</v>
      </c>
      <c r="GW24">
        <f t="shared" si="4"/>
        <v>2.4030731797688962E+22</v>
      </c>
      <c r="GX24">
        <f t="shared" si="4"/>
        <v>2.8399955760905154E+22</v>
      </c>
      <c r="GY24" t="e">
        <f t="shared" si="4"/>
        <v>#VALUE!</v>
      </c>
      <c r="GZ24">
        <f t="shared" si="4"/>
        <v>0</v>
      </c>
      <c r="HA24">
        <f t="shared" si="4"/>
        <v>5.3401626217086578E+22</v>
      </c>
      <c r="HB24">
        <f t="shared" si="4"/>
        <v>6.3111012802011448E+22</v>
      </c>
      <c r="HC24" t="e">
        <f t="shared" si="4"/>
        <v>#VALUE!</v>
      </c>
      <c r="HD24">
        <f t="shared" si="4"/>
        <v>0</v>
      </c>
      <c r="HE24">
        <f t="shared" si="4"/>
        <v>1.1867028048241461E+23</v>
      </c>
      <c r="HF24">
        <f t="shared" si="4"/>
        <v>1.4024669511558098E+23</v>
      </c>
      <c r="HG24" t="e">
        <f t="shared" si="4"/>
        <v>#VALUE!</v>
      </c>
      <c r="HH24">
        <f t="shared" si="4"/>
        <v>0</v>
      </c>
      <c r="HI24">
        <f t="shared" si="4"/>
        <v>2.6371173440536579E+23</v>
      </c>
      <c r="HJ24">
        <f t="shared" si="4"/>
        <v>3.1165932247906883E+23</v>
      </c>
      <c r="HK24" t="e">
        <f t="shared" si="4"/>
        <v>#VALUE!</v>
      </c>
      <c r="HL24">
        <f t="shared" si="4"/>
        <v>0</v>
      </c>
      <c r="HM24">
        <f t="shared" si="4"/>
        <v>5.8602607645636837E+23</v>
      </c>
      <c r="HN24">
        <f t="shared" si="4"/>
        <v>6.9257627217570851E+23</v>
      </c>
      <c r="HO24" t="e">
        <f t="shared" si="4"/>
        <v>#VALUE!</v>
      </c>
      <c r="HP24">
        <f t="shared" si="4"/>
        <v>0</v>
      </c>
      <c r="HQ24">
        <f t="shared" si="4"/>
        <v>1.3022801699030408E+24</v>
      </c>
      <c r="HR24">
        <f t="shared" si="4"/>
        <v>1.5390583826126855E+24</v>
      </c>
      <c r="HS24" t="e">
        <f t="shared" si="4"/>
        <v>#VALUE!</v>
      </c>
      <c r="HT24">
        <f t="shared" si="4"/>
        <v>0</v>
      </c>
      <c r="HU24">
        <f t="shared" si="4"/>
        <v>2.8939559331178681E+24</v>
      </c>
      <c r="HV24">
        <f t="shared" si="4"/>
        <v>3.4201297391393013E+24</v>
      </c>
      <c r="HW24" t="e">
        <f t="shared" si="4"/>
        <v>#VALUE!</v>
      </c>
      <c r="HX24">
        <f t="shared" si="4"/>
        <v>0</v>
      </c>
      <c r="HY24">
        <f t="shared" si="4"/>
        <v>6.4310131847063739E+24</v>
      </c>
      <c r="HZ24">
        <f t="shared" si="4"/>
        <v>7.6002883091984473E+24</v>
      </c>
      <c r="IA24" t="e">
        <f t="shared" si="4"/>
        <v>#VALUE!</v>
      </c>
      <c r="IB24">
        <f t="shared" si="4"/>
        <v>0</v>
      </c>
      <c r="IC24">
        <f t="shared" si="4"/>
        <v>1.4291140410458609E+25</v>
      </c>
      <c r="ID24">
        <f t="shared" si="4"/>
        <v>1.688952957599655E+25</v>
      </c>
      <c r="IE24" t="e">
        <f t="shared" si="4"/>
        <v>#VALUE!</v>
      </c>
      <c r="IF24">
        <f t="shared" si="4"/>
        <v>0</v>
      </c>
      <c r="IG24">
        <f t="shared" si="4"/>
        <v>3.1758089801019128E+25</v>
      </c>
      <c r="IH24">
        <f t="shared" si="4"/>
        <v>3.7532287946659001E+25</v>
      </c>
      <c r="II24" t="e">
        <f t="shared" si="4"/>
        <v>#VALUE!</v>
      </c>
      <c r="IJ24">
        <f t="shared" si="4"/>
        <v>0</v>
      </c>
      <c r="IK24">
        <f t="shared" si="4"/>
        <v>7.0573532891153619E+25</v>
      </c>
      <c r="IL24">
        <f t="shared" si="4"/>
        <v>8.340508432590889E+25</v>
      </c>
      <c r="IM24" t="e">
        <f t="shared" si="4"/>
        <v>#VALUE!</v>
      </c>
      <c r="IN24">
        <f t="shared" si="4"/>
        <v>0</v>
      </c>
      <c r="IO24">
        <f t="shared" si="4"/>
        <v>1.568300730914525E+26</v>
      </c>
      <c r="IP24">
        <f t="shared" si="4"/>
        <v>1.8534463183535307E+26</v>
      </c>
      <c r="IQ24" t="e">
        <f t="shared" si="4"/>
        <v>#VALUE!</v>
      </c>
      <c r="IR24">
        <f t="shared" si="4"/>
        <v>0</v>
      </c>
      <c r="IS24">
        <f t="shared" si="4"/>
        <v>3.4851127353656111E+26</v>
      </c>
      <c r="IT24">
        <f t="shared" si="4"/>
        <v>4.1187695963411794E+26</v>
      </c>
      <c r="IU24" t="e">
        <f t="shared" si="4"/>
        <v>#VALUE!</v>
      </c>
      <c r="IV24">
        <f t="shared" si="4"/>
        <v>0</v>
      </c>
      <c r="IW24">
        <f t="shared" si="4"/>
        <v>7.7446949674791361E+26</v>
      </c>
      <c r="IX24">
        <f t="shared" si="4"/>
        <v>9.1528213252026203E+26</v>
      </c>
      <c r="IY24" t="e">
        <f t="shared" si="4"/>
        <v>#VALUE!</v>
      </c>
      <c r="IZ24">
        <f t="shared" si="4"/>
        <v>0</v>
      </c>
      <c r="JA24">
        <f t="shared" si="4"/>
        <v>1.7210433261064748E+27</v>
      </c>
      <c r="JB24">
        <f t="shared" si="4"/>
        <v>2.033960294489471E+27</v>
      </c>
      <c r="JC24" t="e">
        <f t="shared" si="4"/>
        <v>#VALUE!</v>
      </c>
      <c r="JD24">
        <f t="shared" si="4"/>
        <v>0</v>
      </c>
      <c r="JE24">
        <f t="shared" ref="JE24:LP24" si="5">JA24/0.45</f>
        <v>3.824540724681055E+27</v>
      </c>
      <c r="JF24">
        <f t="shared" si="5"/>
        <v>4.5199117655321579E+27</v>
      </c>
      <c r="JG24" t="e">
        <f t="shared" si="5"/>
        <v>#VALUE!</v>
      </c>
      <c r="JH24">
        <f t="shared" si="5"/>
        <v>0</v>
      </c>
      <c r="JI24">
        <f t="shared" si="5"/>
        <v>8.4989793881801218E+27</v>
      </c>
      <c r="JJ24">
        <f t="shared" si="5"/>
        <v>1.004424836784924E+28</v>
      </c>
      <c r="JK24" t="e">
        <f t="shared" si="5"/>
        <v>#VALUE!</v>
      </c>
      <c r="JL24">
        <f t="shared" si="5"/>
        <v>0</v>
      </c>
      <c r="JM24">
        <f t="shared" si="5"/>
        <v>1.8886620862622492E+28</v>
      </c>
      <c r="JN24">
        <f t="shared" si="5"/>
        <v>2.2320551928553865E+28</v>
      </c>
      <c r="JO24" t="e">
        <f t="shared" si="5"/>
        <v>#VALUE!</v>
      </c>
      <c r="JP24">
        <f t="shared" si="5"/>
        <v>0</v>
      </c>
      <c r="JQ24">
        <f t="shared" si="5"/>
        <v>4.1970268583605536E+28</v>
      </c>
      <c r="JR24">
        <f t="shared" si="5"/>
        <v>4.9601226507897479E+28</v>
      </c>
      <c r="JS24" t="e">
        <f t="shared" si="5"/>
        <v>#VALUE!</v>
      </c>
      <c r="JT24">
        <f t="shared" si="5"/>
        <v>0</v>
      </c>
      <c r="JU24">
        <f t="shared" si="5"/>
        <v>9.3267263519123411E+28</v>
      </c>
      <c r="JV24">
        <f t="shared" si="5"/>
        <v>1.1022494779532773E+29</v>
      </c>
      <c r="JW24" t="e">
        <f t="shared" si="5"/>
        <v>#VALUE!</v>
      </c>
      <c r="JX24">
        <f t="shared" si="5"/>
        <v>0</v>
      </c>
      <c r="JY24">
        <f t="shared" si="5"/>
        <v>2.0726058559805202E+29</v>
      </c>
      <c r="JZ24">
        <f t="shared" si="5"/>
        <v>2.449443284340616E+29</v>
      </c>
      <c r="KA24" t="e">
        <f t="shared" si="5"/>
        <v>#VALUE!</v>
      </c>
      <c r="KB24">
        <f t="shared" si="5"/>
        <v>0</v>
      </c>
      <c r="KC24">
        <f t="shared" si="5"/>
        <v>4.6057907910678224E+29</v>
      </c>
      <c r="KD24">
        <f t="shared" si="5"/>
        <v>5.443207298534702E+29</v>
      </c>
      <c r="KE24" t="e">
        <f t="shared" si="5"/>
        <v>#VALUE!</v>
      </c>
      <c r="KF24">
        <f t="shared" si="5"/>
        <v>0</v>
      </c>
      <c r="KG24">
        <f t="shared" si="5"/>
        <v>1.0235090646817382E+30</v>
      </c>
      <c r="KH24">
        <f t="shared" si="5"/>
        <v>1.2096016218966005E+30</v>
      </c>
      <c r="KI24" t="e">
        <f t="shared" si="5"/>
        <v>#VALUE!</v>
      </c>
      <c r="KJ24">
        <f t="shared" si="5"/>
        <v>0</v>
      </c>
      <c r="KK24">
        <f t="shared" si="5"/>
        <v>2.2744645881816404E+30</v>
      </c>
      <c r="KL24">
        <f t="shared" si="5"/>
        <v>2.6880036042146678E+30</v>
      </c>
      <c r="KM24" t="e">
        <f t="shared" si="5"/>
        <v>#VALUE!</v>
      </c>
      <c r="KN24">
        <f t="shared" si="5"/>
        <v>0</v>
      </c>
      <c r="KO24">
        <f t="shared" si="5"/>
        <v>5.0543657515147562E+30</v>
      </c>
      <c r="KP24">
        <f t="shared" si="5"/>
        <v>5.9733413426992612E+30</v>
      </c>
      <c r="KQ24" t="e">
        <f t="shared" si="5"/>
        <v>#VALUE!</v>
      </c>
      <c r="KR24">
        <f t="shared" si="5"/>
        <v>0</v>
      </c>
      <c r="KS24">
        <f t="shared" si="5"/>
        <v>1.1231923892255014E+31</v>
      </c>
      <c r="KT24">
        <f t="shared" si="5"/>
        <v>1.3274091872665025E+31</v>
      </c>
      <c r="KU24" t="e">
        <f t="shared" si="5"/>
        <v>#VALUE!</v>
      </c>
      <c r="KV24">
        <f t="shared" si="5"/>
        <v>0</v>
      </c>
      <c r="KW24">
        <f t="shared" si="5"/>
        <v>2.4959830871677809E+31</v>
      </c>
      <c r="KX24">
        <f t="shared" si="5"/>
        <v>2.9497981939255611E+31</v>
      </c>
      <c r="KY24" t="e">
        <f t="shared" si="5"/>
        <v>#VALUE!</v>
      </c>
      <c r="KZ24">
        <f t="shared" si="5"/>
        <v>0</v>
      </c>
      <c r="LA24">
        <f t="shared" si="5"/>
        <v>5.5466290825950684E+31</v>
      </c>
      <c r="LB24">
        <f t="shared" si="5"/>
        <v>6.5551070976123577E+31</v>
      </c>
      <c r="LC24" t="e">
        <f t="shared" si="5"/>
        <v>#VALUE!</v>
      </c>
      <c r="LD24">
        <f t="shared" si="5"/>
        <v>0</v>
      </c>
      <c r="LE24">
        <f t="shared" si="5"/>
        <v>1.2325842405766817E+32</v>
      </c>
      <c r="LF24">
        <f t="shared" si="5"/>
        <v>1.4566904661360794E+32</v>
      </c>
      <c r="LG24" t="e">
        <f t="shared" si="5"/>
        <v>#VALUE!</v>
      </c>
      <c r="LH24">
        <f t="shared" si="5"/>
        <v>0</v>
      </c>
      <c r="LI24">
        <f t="shared" si="5"/>
        <v>2.7390760901704037E+32</v>
      </c>
      <c r="LJ24">
        <f t="shared" si="5"/>
        <v>3.237089924746843E+32</v>
      </c>
      <c r="LK24" t="e">
        <f t="shared" si="5"/>
        <v>#VALUE!</v>
      </c>
      <c r="LL24">
        <f t="shared" si="5"/>
        <v>0</v>
      </c>
      <c r="LM24">
        <f t="shared" si="5"/>
        <v>6.08683575593423E+32</v>
      </c>
      <c r="LN24">
        <f t="shared" si="5"/>
        <v>7.1935331661040952E+32</v>
      </c>
      <c r="LO24" t="e">
        <f t="shared" si="5"/>
        <v>#VALUE!</v>
      </c>
      <c r="LP24">
        <f t="shared" si="5"/>
        <v>0</v>
      </c>
      <c r="LQ24">
        <f t="shared" ref="LQ24:OB24" si="6">LM24/0.45</f>
        <v>1.3526301679853844E+33</v>
      </c>
      <c r="LR24">
        <f t="shared" si="6"/>
        <v>1.5985629258009101E+33</v>
      </c>
      <c r="LS24" t="e">
        <f t="shared" si="6"/>
        <v>#VALUE!</v>
      </c>
      <c r="LT24">
        <f t="shared" si="6"/>
        <v>0</v>
      </c>
      <c r="LU24">
        <f t="shared" si="6"/>
        <v>3.0058448177452988E+33</v>
      </c>
      <c r="LV24">
        <f t="shared" si="6"/>
        <v>3.5523620573353557E+33</v>
      </c>
      <c r="LW24" t="e">
        <f t="shared" si="6"/>
        <v>#VALUE!</v>
      </c>
      <c r="LX24">
        <f t="shared" si="6"/>
        <v>0</v>
      </c>
      <c r="LY24">
        <f t="shared" si="6"/>
        <v>6.6796551505451089E+33</v>
      </c>
      <c r="LZ24">
        <f t="shared" si="6"/>
        <v>7.8941379051896788E+33</v>
      </c>
      <c r="MA24" t="e">
        <f t="shared" si="6"/>
        <v>#VALUE!</v>
      </c>
      <c r="MB24">
        <f t="shared" si="6"/>
        <v>0</v>
      </c>
      <c r="MC24">
        <f t="shared" si="6"/>
        <v>1.4843678112322464E+34</v>
      </c>
      <c r="MD24">
        <f t="shared" si="6"/>
        <v>1.7542528678199286E+34</v>
      </c>
      <c r="ME24" t="e">
        <f t="shared" si="6"/>
        <v>#VALUE!</v>
      </c>
      <c r="MF24">
        <f t="shared" si="6"/>
        <v>0</v>
      </c>
      <c r="MG24">
        <f t="shared" si="6"/>
        <v>3.2985951360716587E+34</v>
      </c>
      <c r="MH24">
        <f t="shared" si="6"/>
        <v>3.8983397062665078E+34</v>
      </c>
      <c r="MI24" t="e">
        <f t="shared" si="6"/>
        <v>#VALUE!</v>
      </c>
      <c r="MJ24">
        <f t="shared" si="6"/>
        <v>0</v>
      </c>
      <c r="MK24">
        <f t="shared" si="6"/>
        <v>7.3302114134925749E+34</v>
      </c>
      <c r="ML24">
        <f t="shared" si="6"/>
        <v>8.6629771250366838E+34</v>
      </c>
      <c r="MM24" t="e">
        <f t="shared" si="6"/>
        <v>#VALUE!</v>
      </c>
      <c r="MN24">
        <f t="shared" si="6"/>
        <v>0</v>
      </c>
      <c r="MO24">
        <f t="shared" si="6"/>
        <v>1.6289358696650167E+35</v>
      </c>
      <c r="MP24">
        <f t="shared" si="6"/>
        <v>1.9251060277859297E+35</v>
      </c>
      <c r="MQ24" t="e">
        <f t="shared" si="6"/>
        <v>#VALUE!</v>
      </c>
      <c r="MR24">
        <f t="shared" si="6"/>
        <v>0</v>
      </c>
      <c r="MS24">
        <f t="shared" si="6"/>
        <v>3.6198574881444815E+35</v>
      </c>
      <c r="MT24">
        <f t="shared" si="6"/>
        <v>4.2780133950798438E+35</v>
      </c>
      <c r="MU24" t="e">
        <f t="shared" si="6"/>
        <v>#VALUE!</v>
      </c>
      <c r="MV24">
        <f t="shared" si="6"/>
        <v>0</v>
      </c>
      <c r="MW24">
        <f t="shared" si="6"/>
        <v>8.0441277514321817E+35</v>
      </c>
      <c r="MX24">
        <f t="shared" si="6"/>
        <v>9.5066964335107633E+35</v>
      </c>
      <c r="MY24" t="e">
        <f t="shared" si="6"/>
        <v>#VALUE!</v>
      </c>
      <c r="MZ24">
        <f t="shared" si="6"/>
        <v>0</v>
      </c>
      <c r="NA24">
        <f t="shared" si="6"/>
        <v>1.7875839447627071E+36</v>
      </c>
      <c r="NB24">
        <f t="shared" si="6"/>
        <v>2.1125992074468363E+36</v>
      </c>
      <c r="NC24" t="e">
        <f t="shared" si="6"/>
        <v>#VALUE!</v>
      </c>
      <c r="ND24">
        <f t="shared" si="6"/>
        <v>0</v>
      </c>
      <c r="NE24">
        <f t="shared" si="6"/>
        <v>3.972408766139349E+36</v>
      </c>
      <c r="NF24">
        <f t="shared" si="6"/>
        <v>4.694664905437414E+36</v>
      </c>
      <c r="NG24" t="e">
        <f t="shared" si="6"/>
        <v>#VALUE!</v>
      </c>
      <c r="NH24">
        <f t="shared" si="6"/>
        <v>0</v>
      </c>
      <c r="NI24">
        <f t="shared" si="6"/>
        <v>8.8275750358652196E+36</v>
      </c>
      <c r="NJ24">
        <f t="shared" si="6"/>
        <v>1.0432588678749809E+37</v>
      </c>
      <c r="NK24" t="e">
        <f t="shared" si="6"/>
        <v>#VALUE!</v>
      </c>
      <c r="NL24">
        <f t="shared" si="6"/>
        <v>0</v>
      </c>
      <c r="NM24">
        <f t="shared" si="6"/>
        <v>1.961683341303382E+37</v>
      </c>
      <c r="NN24">
        <f t="shared" si="6"/>
        <v>2.3183530397221798E+37</v>
      </c>
      <c r="NO24" t="e">
        <f t="shared" si="6"/>
        <v>#VALUE!</v>
      </c>
      <c r="NP24">
        <f t="shared" si="6"/>
        <v>0</v>
      </c>
      <c r="NQ24">
        <f t="shared" si="6"/>
        <v>4.3592963140075153E+37</v>
      </c>
      <c r="NR24">
        <f t="shared" si="6"/>
        <v>5.1518956438270664E+37</v>
      </c>
      <c r="NS24" t="e">
        <f t="shared" si="6"/>
        <v>#VALUE!</v>
      </c>
      <c r="NT24">
        <f t="shared" si="6"/>
        <v>0</v>
      </c>
      <c r="NU24">
        <f t="shared" si="6"/>
        <v>9.6873251422389221E+37</v>
      </c>
      <c r="NV24">
        <f t="shared" si="6"/>
        <v>1.1448656986282369E+38</v>
      </c>
      <c r="NW24" t="e">
        <f t="shared" si="6"/>
        <v>#VALUE!</v>
      </c>
      <c r="NX24">
        <f t="shared" si="6"/>
        <v>0</v>
      </c>
      <c r="NY24">
        <f t="shared" si="6"/>
        <v>2.1527389204975382E+38</v>
      </c>
      <c r="NZ24">
        <f t="shared" si="6"/>
        <v>2.5441459969516375E+38</v>
      </c>
      <c r="OA24" t="e">
        <f t="shared" si="6"/>
        <v>#VALUE!</v>
      </c>
      <c r="OB24">
        <f t="shared" si="6"/>
        <v>0</v>
      </c>
      <c r="OC24">
        <f t="shared" ref="OC24:QN24" si="7">NY24/0.45</f>
        <v>4.783864267772307E+38</v>
      </c>
      <c r="OD24">
        <f t="shared" si="7"/>
        <v>5.6536577710036388E+38</v>
      </c>
      <c r="OE24" t="e">
        <f t="shared" si="7"/>
        <v>#VALUE!</v>
      </c>
      <c r="OF24">
        <f t="shared" si="7"/>
        <v>0</v>
      </c>
      <c r="OG24">
        <f t="shared" si="7"/>
        <v>1.063080948393846E+39</v>
      </c>
      <c r="OH24">
        <f t="shared" si="7"/>
        <v>1.2563683935563641E+39</v>
      </c>
      <c r="OI24" t="e">
        <f t="shared" si="7"/>
        <v>#VALUE!</v>
      </c>
      <c r="OJ24">
        <f t="shared" si="7"/>
        <v>0</v>
      </c>
      <c r="OK24">
        <f t="shared" si="7"/>
        <v>2.3624021075418799E+39</v>
      </c>
      <c r="OL24">
        <f t="shared" si="7"/>
        <v>2.7919297634585868E+39</v>
      </c>
      <c r="OM24" t="e">
        <f t="shared" si="7"/>
        <v>#VALUE!</v>
      </c>
      <c r="ON24">
        <f t="shared" si="7"/>
        <v>0</v>
      </c>
      <c r="OO24">
        <f t="shared" si="7"/>
        <v>5.2497824612041772E+39</v>
      </c>
      <c r="OP24">
        <f t="shared" si="7"/>
        <v>6.2042883632413036E+39</v>
      </c>
      <c r="OQ24" t="e">
        <f t="shared" si="7"/>
        <v>#VALUE!</v>
      </c>
      <c r="OR24">
        <f t="shared" si="7"/>
        <v>0</v>
      </c>
      <c r="OS24">
        <f t="shared" si="7"/>
        <v>1.1666183247120393E+40</v>
      </c>
      <c r="OT24">
        <f t="shared" si="7"/>
        <v>1.3787307473869563E+40</v>
      </c>
      <c r="OU24" t="e">
        <f t="shared" si="7"/>
        <v>#VALUE!</v>
      </c>
      <c r="OV24">
        <f t="shared" si="7"/>
        <v>0</v>
      </c>
      <c r="OW24">
        <f t="shared" si="7"/>
        <v>2.592485166026754E+40</v>
      </c>
      <c r="OX24">
        <f t="shared" si="7"/>
        <v>3.0638461053043471E+40</v>
      </c>
      <c r="OY24" t="e">
        <f t="shared" si="7"/>
        <v>#VALUE!</v>
      </c>
      <c r="OZ24">
        <f t="shared" si="7"/>
        <v>0</v>
      </c>
      <c r="PA24">
        <f t="shared" si="7"/>
        <v>5.7610781467261203E+40</v>
      </c>
      <c r="PB24">
        <f t="shared" si="7"/>
        <v>6.8085469006763272E+40</v>
      </c>
      <c r="PC24" t="e">
        <f t="shared" si="7"/>
        <v>#VALUE!</v>
      </c>
      <c r="PD24">
        <f t="shared" si="7"/>
        <v>0</v>
      </c>
      <c r="PE24">
        <f t="shared" si="7"/>
        <v>1.2802395881613599E+41</v>
      </c>
      <c r="PF24">
        <f t="shared" si="7"/>
        <v>1.513010422372517E+41</v>
      </c>
      <c r="PG24" t="e">
        <f t="shared" si="7"/>
        <v>#VALUE!</v>
      </c>
      <c r="PH24">
        <f t="shared" si="7"/>
        <v>0</v>
      </c>
      <c r="PI24">
        <f t="shared" si="7"/>
        <v>2.8449768625808E+41</v>
      </c>
      <c r="PJ24">
        <f t="shared" si="7"/>
        <v>3.3622453830500377E+41</v>
      </c>
      <c r="PK24" t="e">
        <f t="shared" si="7"/>
        <v>#VALUE!</v>
      </c>
      <c r="PL24">
        <f t="shared" si="7"/>
        <v>0</v>
      </c>
      <c r="PM24">
        <f t="shared" si="7"/>
        <v>6.3221708057351111E+41</v>
      </c>
      <c r="PN24">
        <f t="shared" si="7"/>
        <v>7.4716564067778612E+41</v>
      </c>
      <c r="PO24" t="e">
        <f t="shared" si="7"/>
        <v>#VALUE!</v>
      </c>
      <c r="PP24">
        <f t="shared" si="7"/>
        <v>0</v>
      </c>
      <c r="PQ24">
        <f t="shared" si="7"/>
        <v>1.4049268457189137E+42</v>
      </c>
      <c r="PR24">
        <f t="shared" si="7"/>
        <v>1.6603680903950802E+42</v>
      </c>
      <c r="PS24" t="e">
        <f t="shared" si="7"/>
        <v>#VALUE!</v>
      </c>
      <c r="PT24">
        <f t="shared" si="7"/>
        <v>0</v>
      </c>
      <c r="PU24">
        <f t="shared" si="7"/>
        <v>3.1220596571531417E+42</v>
      </c>
      <c r="PV24">
        <f t="shared" si="7"/>
        <v>3.6897068675446228E+42</v>
      </c>
      <c r="PW24" t="e">
        <f t="shared" si="7"/>
        <v>#VALUE!</v>
      </c>
      <c r="PX24">
        <f t="shared" si="7"/>
        <v>0</v>
      </c>
      <c r="PY24">
        <f t="shared" si="7"/>
        <v>6.9379103492292037E+42</v>
      </c>
      <c r="PZ24">
        <f t="shared" si="7"/>
        <v>8.1993485945436058E+42</v>
      </c>
      <c r="QA24" t="e">
        <f t="shared" si="7"/>
        <v>#VALUE!</v>
      </c>
      <c r="QB24">
        <f t="shared" si="7"/>
        <v>0</v>
      </c>
      <c r="QC24">
        <f t="shared" si="7"/>
        <v>1.5417578553842675E+43</v>
      </c>
      <c r="QD24">
        <f t="shared" si="7"/>
        <v>1.8220774654541346E+43</v>
      </c>
      <c r="QE24" t="e">
        <f t="shared" si="7"/>
        <v>#VALUE!</v>
      </c>
      <c r="QF24">
        <f t="shared" si="7"/>
        <v>0</v>
      </c>
      <c r="QG24">
        <f t="shared" si="7"/>
        <v>3.4261285675205943E+43</v>
      </c>
      <c r="QH24">
        <f t="shared" si="7"/>
        <v>4.0490610343425211E+43</v>
      </c>
      <c r="QI24" t="e">
        <f t="shared" si="7"/>
        <v>#VALUE!</v>
      </c>
      <c r="QJ24">
        <f t="shared" si="7"/>
        <v>0</v>
      </c>
      <c r="QK24">
        <f t="shared" si="7"/>
        <v>7.613619038934654E+43</v>
      </c>
      <c r="QL24">
        <f t="shared" si="7"/>
        <v>8.9979134096500474E+43</v>
      </c>
      <c r="QM24" t="e">
        <f t="shared" si="7"/>
        <v>#VALUE!</v>
      </c>
      <c r="QN24">
        <f t="shared" si="7"/>
        <v>0</v>
      </c>
      <c r="QO24">
        <f t="shared" ref="QO24:SZ24" si="8">QK24/0.45</f>
        <v>1.6919153419854787E+44</v>
      </c>
      <c r="QP24">
        <f t="shared" si="8"/>
        <v>1.9995363132555659E+44</v>
      </c>
      <c r="QQ24" t="e">
        <f t="shared" si="8"/>
        <v>#VALUE!</v>
      </c>
      <c r="QR24">
        <f t="shared" si="8"/>
        <v>0</v>
      </c>
      <c r="QS24">
        <f t="shared" si="8"/>
        <v>3.7598118710788418E+44</v>
      </c>
      <c r="QT24">
        <f t="shared" si="8"/>
        <v>4.4434140294568128E+44</v>
      </c>
      <c r="QU24" t="e">
        <f t="shared" si="8"/>
        <v>#VALUE!</v>
      </c>
      <c r="QV24">
        <f t="shared" si="8"/>
        <v>0</v>
      </c>
      <c r="QW24">
        <f t="shared" si="8"/>
        <v>8.3551374912863152E+44</v>
      </c>
      <c r="QX24">
        <f t="shared" si="8"/>
        <v>9.874253398792918E+44</v>
      </c>
      <c r="QY24" t="e">
        <f t="shared" si="8"/>
        <v>#VALUE!</v>
      </c>
      <c r="QZ24">
        <f t="shared" si="8"/>
        <v>0</v>
      </c>
      <c r="RA24">
        <f t="shared" si="8"/>
        <v>1.8566972202858478E+45</v>
      </c>
      <c r="RB24">
        <f t="shared" si="8"/>
        <v>2.1942785330650928E+45</v>
      </c>
      <c r="RC24" t="e">
        <f t="shared" si="8"/>
        <v>#VALUE!</v>
      </c>
      <c r="RD24">
        <f t="shared" si="8"/>
        <v>0</v>
      </c>
      <c r="RE24">
        <f t="shared" si="8"/>
        <v>4.1259938228574392E+45</v>
      </c>
      <c r="RF24">
        <f t="shared" si="8"/>
        <v>4.8761745179224281E+45</v>
      </c>
      <c r="RG24" t="e">
        <f t="shared" si="8"/>
        <v>#VALUE!</v>
      </c>
      <c r="RH24">
        <f t="shared" si="8"/>
        <v>0</v>
      </c>
      <c r="RI24">
        <f t="shared" si="8"/>
        <v>9.1688751619054203E+45</v>
      </c>
      <c r="RJ24">
        <f t="shared" si="8"/>
        <v>1.0835943373160951E+46</v>
      </c>
      <c r="RK24" t="e">
        <f t="shared" si="8"/>
        <v>#VALUE!</v>
      </c>
      <c r="RL24">
        <f t="shared" si="8"/>
        <v>0</v>
      </c>
      <c r="RM24">
        <f t="shared" si="8"/>
        <v>2.0375278137567599E+46</v>
      </c>
      <c r="RN24">
        <f t="shared" si="8"/>
        <v>2.4079874162579893E+46</v>
      </c>
      <c r="RO24" t="e">
        <f t="shared" si="8"/>
        <v>#VALUE!</v>
      </c>
      <c r="RP24">
        <f t="shared" si="8"/>
        <v>0</v>
      </c>
      <c r="RQ24">
        <f t="shared" si="8"/>
        <v>4.5278395861261331E+46</v>
      </c>
      <c r="RR24">
        <f t="shared" si="8"/>
        <v>5.3510831472399757E+46</v>
      </c>
      <c r="RS24" t="e">
        <f t="shared" si="8"/>
        <v>#VALUE!</v>
      </c>
      <c r="RT24">
        <f t="shared" si="8"/>
        <v>0</v>
      </c>
      <c r="RU24">
        <f t="shared" si="8"/>
        <v>1.0061865746946961E+47</v>
      </c>
      <c r="RV24">
        <f t="shared" si="8"/>
        <v>1.1891295882755501E+47</v>
      </c>
      <c r="RW24" t="e">
        <f t="shared" si="8"/>
        <v>#VALUE!</v>
      </c>
      <c r="RX24">
        <f t="shared" si="8"/>
        <v>0</v>
      </c>
      <c r="RY24">
        <f t="shared" si="8"/>
        <v>2.2359701659882134E+47</v>
      </c>
      <c r="RZ24">
        <f t="shared" si="8"/>
        <v>2.6425101961678892E+47</v>
      </c>
      <c r="SA24" t="e">
        <f t="shared" si="8"/>
        <v>#VALUE!</v>
      </c>
      <c r="SB24">
        <f t="shared" si="8"/>
        <v>0</v>
      </c>
      <c r="SC24">
        <f t="shared" si="8"/>
        <v>4.9688225910849188E+47</v>
      </c>
      <c r="SD24">
        <f t="shared" si="8"/>
        <v>5.8722448803730872E+47</v>
      </c>
      <c r="SE24" t="e">
        <f t="shared" si="8"/>
        <v>#VALUE!</v>
      </c>
      <c r="SF24">
        <f t="shared" si="8"/>
        <v>0</v>
      </c>
      <c r="SG24">
        <f t="shared" si="8"/>
        <v>1.1041827980188708E+48</v>
      </c>
      <c r="SH24">
        <f t="shared" si="8"/>
        <v>1.3049433067495749E+48</v>
      </c>
      <c r="SI24" t="e">
        <f t="shared" si="8"/>
        <v>#VALUE!</v>
      </c>
      <c r="SJ24">
        <f t="shared" si="8"/>
        <v>0</v>
      </c>
      <c r="SK24">
        <f t="shared" si="8"/>
        <v>2.453739551153046E+48</v>
      </c>
      <c r="SL24">
        <f t="shared" si="8"/>
        <v>2.8998740149990551E+48</v>
      </c>
      <c r="SM24" t="e">
        <f t="shared" si="8"/>
        <v>#VALUE!</v>
      </c>
      <c r="SN24">
        <f t="shared" si="8"/>
        <v>0</v>
      </c>
      <c r="SO24">
        <f t="shared" si="8"/>
        <v>5.4527545581178798E+48</v>
      </c>
      <c r="SP24">
        <f t="shared" si="8"/>
        <v>6.4441644777756781E+48</v>
      </c>
      <c r="SQ24" t="e">
        <f t="shared" si="8"/>
        <v>#VALUE!</v>
      </c>
      <c r="SR24">
        <f t="shared" si="8"/>
        <v>0</v>
      </c>
      <c r="SS24">
        <f t="shared" si="8"/>
        <v>1.2117232351373066E+49</v>
      </c>
      <c r="ST24">
        <f t="shared" si="8"/>
        <v>1.4320365506168173E+49</v>
      </c>
      <c r="SU24" t="e">
        <f t="shared" si="8"/>
        <v>#VALUE!</v>
      </c>
      <c r="SV24">
        <f t="shared" si="8"/>
        <v>0</v>
      </c>
      <c r="SW24">
        <f t="shared" si="8"/>
        <v>2.6927183003051257E+49</v>
      </c>
      <c r="SX24">
        <f t="shared" si="8"/>
        <v>3.1823034458151496E+49</v>
      </c>
      <c r="SY24" t="e">
        <f t="shared" si="8"/>
        <v>#VALUE!</v>
      </c>
      <c r="SZ24">
        <f t="shared" si="8"/>
        <v>0</v>
      </c>
      <c r="TA24">
        <f t="shared" ref="TA24:VL24" si="9">SW24/0.45</f>
        <v>5.9838184451225018E+49</v>
      </c>
      <c r="TB24">
        <f t="shared" si="9"/>
        <v>7.0717854351447766E+49</v>
      </c>
      <c r="TC24" t="e">
        <f t="shared" si="9"/>
        <v>#VALUE!</v>
      </c>
      <c r="TD24">
        <f t="shared" si="9"/>
        <v>0</v>
      </c>
      <c r="TE24">
        <f t="shared" si="9"/>
        <v>1.3297374322494449E+50</v>
      </c>
      <c r="TF24">
        <f t="shared" si="9"/>
        <v>1.5715078744766169E+50</v>
      </c>
      <c r="TG24" t="e">
        <f t="shared" si="9"/>
        <v>#VALUE!</v>
      </c>
      <c r="TH24">
        <f t="shared" si="9"/>
        <v>0</v>
      </c>
      <c r="TI24">
        <f t="shared" si="9"/>
        <v>2.954972071665433E+50</v>
      </c>
      <c r="TJ24">
        <f t="shared" si="9"/>
        <v>3.4922397210591487E+50</v>
      </c>
      <c r="TK24" t="e">
        <f t="shared" si="9"/>
        <v>#VALUE!</v>
      </c>
      <c r="TL24">
        <f t="shared" si="9"/>
        <v>0</v>
      </c>
      <c r="TM24">
        <f t="shared" si="9"/>
        <v>6.5666046037009617E+50</v>
      </c>
      <c r="TN24">
        <f t="shared" si="9"/>
        <v>7.7605327134647744E+50</v>
      </c>
      <c r="TO24" t="e">
        <f t="shared" si="9"/>
        <v>#VALUE!</v>
      </c>
      <c r="TP24">
        <f t="shared" si="9"/>
        <v>0</v>
      </c>
      <c r="TQ24">
        <f t="shared" si="9"/>
        <v>1.4592454674891025E+51</v>
      </c>
      <c r="TR24">
        <f t="shared" si="9"/>
        <v>1.7245628252143943E+51</v>
      </c>
      <c r="TS24" t="e">
        <f t="shared" si="9"/>
        <v>#VALUE!</v>
      </c>
      <c r="TT24">
        <f t="shared" si="9"/>
        <v>0</v>
      </c>
      <c r="TU24">
        <f t="shared" si="9"/>
        <v>3.2427677055313388E+51</v>
      </c>
      <c r="TV24">
        <f t="shared" si="9"/>
        <v>3.8323618338097651E+51</v>
      </c>
      <c r="TW24" t="e">
        <f t="shared" si="9"/>
        <v>#VALUE!</v>
      </c>
      <c r="TX24">
        <f t="shared" si="9"/>
        <v>0</v>
      </c>
      <c r="TY24">
        <f t="shared" si="9"/>
        <v>7.2061504567363076E+51</v>
      </c>
      <c r="TZ24">
        <f t="shared" si="9"/>
        <v>8.5163596306883667E+51</v>
      </c>
      <c r="UA24" t="e">
        <f t="shared" si="9"/>
        <v>#VALUE!</v>
      </c>
      <c r="UB24">
        <f t="shared" si="9"/>
        <v>0</v>
      </c>
      <c r="UC24">
        <f t="shared" si="9"/>
        <v>1.601366768163624E+52</v>
      </c>
      <c r="UD24">
        <f t="shared" si="9"/>
        <v>1.8925243623751926E+52</v>
      </c>
      <c r="UE24" t="e">
        <f t="shared" si="9"/>
        <v>#VALUE!</v>
      </c>
      <c r="UF24">
        <f t="shared" si="9"/>
        <v>0</v>
      </c>
      <c r="UG24">
        <f t="shared" si="9"/>
        <v>3.5585928181413865E+52</v>
      </c>
      <c r="UH24">
        <f t="shared" si="9"/>
        <v>4.2056096941670947E+52</v>
      </c>
      <c r="UI24" t="e">
        <f t="shared" si="9"/>
        <v>#VALUE!</v>
      </c>
      <c r="UJ24">
        <f t="shared" si="9"/>
        <v>0</v>
      </c>
      <c r="UK24">
        <f t="shared" si="9"/>
        <v>7.9079840403141919E+52</v>
      </c>
      <c r="UL24">
        <f t="shared" si="9"/>
        <v>9.3457993203713216E+52</v>
      </c>
      <c r="UM24" t="e">
        <f t="shared" si="9"/>
        <v>#VALUE!</v>
      </c>
      <c r="UN24">
        <f t="shared" si="9"/>
        <v>0</v>
      </c>
      <c r="UO24">
        <f t="shared" si="9"/>
        <v>1.757329786736487E+53</v>
      </c>
      <c r="UP24">
        <f t="shared" si="9"/>
        <v>2.0768442934158492E+53</v>
      </c>
      <c r="UQ24" t="e">
        <f t="shared" si="9"/>
        <v>#VALUE!</v>
      </c>
      <c r="UR24">
        <f t="shared" si="9"/>
        <v>0</v>
      </c>
      <c r="US24">
        <f t="shared" si="9"/>
        <v>3.9051773038588603E+53</v>
      </c>
      <c r="UT24">
        <f t="shared" si="9"/>
        <v>4.6152095409241089E+53</v>
      </c>
      <c r="UU24" t="e">
        <f t="shared" si="9"/>
        <v>#VALUE!</v>
      </c>
      <c r="UV24">
        <f t="shared" si="9"/>
        <v>0</v>
      </c>
      <c r="UW24">
        <f t="shared" si="9"/>
        <v>8.6781717863530231E+53</v>
      </c>
      <c r="UX24">
        <f t="shared" si="9"/>
        <v>1.0256021202053575E+54</v>
      </c>
      <c r="UY24" t="e">
        <f t="shared" si="9"/>
        <v>#VALUE!</v>
      </c>
      <c r="UZ24">
        <f t="shared" si="9"/>
        <v>0</v>
      </c>
      <c r="VA24">
        <f t="shared" si="9"/>
        <v>1.9284826191895606E+54</v>
      </c>
      <c r="VB24">
        <f t="shared" si="9"/>
        <v>2.2791158226785722E+54</v>
      </c>
      <c r="VC24" t="e">
        <f t="shared" si="9"/>
        <v>#VALUE!</v>
      </c>
      <c r="VD24">
        <f t="shared" si="9"/>
        <v>0</v>
      </c>
      <c r="VE24">
        <f t="shared" si="9"/>
        <v>4.2855169315323571E+54</v>
      </c>
      <c r="VF24">
        <f t="shared" si="9"/>
        <v>5.064701828174605E+54</v>
      </c>
      <c r="VG24" t="e">
        <f t="shared" si="9"/>
        <v>#VALUE!</v>
      </c>
      <c r="VH24">
        <f t="shared" si="9"/>
        <v>0</v>
      </c>
      <c r="VI24">
        <f t="shared" si="9"/>
        <v>9.5233709589607932E+54</v>
      </c>
      <c r="VJ24">
        <f t="shared" si="9"/>
        <v>1.1254892951499122E+55</v>
      </c>
      <c r="VK24" t="e">
        <f t="shared" si="9"/>
        <v>#VALUE!</v>
      </c>
      <c r="VL24">
        <f t="shared" si="9"/>
        <v>0</v>
      </c>
      <c r="VM24">
        <f t="shared" ref="VM24:XX24" si="10">VI24/0.45</f>
        <v>2.1163046575468429E+55</v>
      </c>
      <c r="VN24">
        <f t="shared" si="10"/>
        <v>2.5010873225553607E+55</v>
      </c>
      <c r="VO24" t="e">
        <f t="shared" si="10"/>
        <v>#VALUE!</v>
      </c>
      <c r="VP24">
        <f t="shared" si="10"/>
        <v>0</v>
      </c>
      <c r="VQ24">
        <f t="shared" si="10"/>
        <v>4.7028992389929843E+55</v>
      </c>
      <c r="VR24">
        <f t="shared" si="10"/>
        <v>5.557971827900801E+55</v>
      </c>
      <c r="VS24" t="e">
        <f t="shared" si="10"/>
        <v>#VALUE!</v>
      </c>
      <c r="VT24">
        <f t="shared" si="10"/>
        <v>0</v>
      </c>
      <c r="VU24">
        <f t="shared" si="10"/>
        <v>1.0450887197762186E+56</v>
      </c>
      <c r="VV24">
        <f t="shared" si="10"/>
        <v>1.2351048506446225E+56</v>
      </c>
      <c r="VW24" t="e">
        <f t="shared" si="10"/>
        <v>#VALUE!</v>
      </c>
      <c r="VX24">
        <f t="shared" si="10"/>
        <v>0</v>
      </c>
      <c r="VY24">
        <f t="shared" si="10"/>
        <v>2.3224193772804858E+56</v>
      </c>
      <c r="VZ24">
        <f t="shared" si="10"/>
        <v>2.744677445876939E+56</v>
      </c>
      <c r="WA24" t="e">
        <f t="shared" si="10"/>
        <v>#VALUE!</v>
      </c>
      <c r="WB24">
        <f t="shared" si="10"/>
        <v>0</v>
      </c>
      <c r="WC24">
        <f t="shared" si="10"/>
        <v>5.1609319495121907E+56</v>
      </c>
      <c r="WD24">
        <f t="shared" si="10"/>
        <v>6.0992832130598641E+56</v>
      </c>
      <c r="WE24" t="e">
        <f t="shared" si="10"/>
        <v>#VALUE!</v>
      </c>
      <c r="WF24">
        <f t="shared" si="10"/>
        <v>0</v>
      </c>
      <c r="WG24">
        <f t="shared" si="10"/>
        <v>1.1468737665582646E+57</v>
      </c>
      <c r="WH24">
        <f t="shared" si="10"/>
        <v>1.3553962695688587E+57</v>
      </c>
      <c r="WI24" t="e">
        <f t="shared" si="10"/>
        <v>#VALUE!</v>
      </c>
      <c r="WJ24">
        <f t="shared" si="10"/>
        <v>0</v>
      </c>
      <c r="WK24">
        <f t="shared" si="10"/>
        <v>2.5486083701294766E+57</v>
      </c>
      <c r="WL24">
        <f t="shared" si="10"/>
        <v>3.0119917101530192E+57</v>
      </c>
      <c r="WM24" t="e">
        <f t="shared" si="10"/>
        <v>#VALUE!</v>
      </c>
      <c r="WN24">
        <f t="shared" si="10"/>
        <v>0</v>
      </c>
      <c r="WO24">
        <f t="shared" si="10"/>
        <v>5.6635741558432812E+57</v>
      </c>
      <c r="WP24">
        <f t="shared" si="10"/>
        <v>6.6933149114511535E+57</v>
      </c>
      <c r="WQ24" t="e">
        <f t="shared" si="10"/>
        <v>#VALUE!</v>
      </c>
      <c r="WR24">
        <f t="shared" si="10"/>
        <v>0</v>
      </c>
      <c r="WS24">
        <f t="shared" si="10"/>
        <v>1.2585720346318402E+58</v>
      </c>
      <c r="WT24">
        <f t="shared" si="10"/>
        <v>1.4874033136558117E+58</v>
      </c>
      <c r="WU24" t="e">
        <f t="shared" si="10"/>
        <v>#VALUE!</v>
      </c>
      <c r="WV24">
        <f t="shared" si="10"/>
        <v>0</v>
      </c>
      <c r="WW24">
        <f t="shared" si="10"/>
        <v>2.7968267436263113E+58</v>
      </c>
      <c r="WX24">
        <f t="shared" si="10"/>
        <v>3.3053406970129148E+58</v>
      </c>
      <c r="WY24" t="e">
        <f t="shared" si="10"/>
        <v>#VALUE!</v>
      </c>
      <c r="WZ24">
        <f t="shared" si="10"/>
        <v>0</v>
      </c>
      <c r="XA24">
        <f t="shared" si="10"/>
        <v>6.2151705413918027E+58</v>
      </c>
      <c r="XB24">
        <f t="shared" si="10"/>
        <v>7.3452015489175884E+58</v>
      </c>
      <c r="XC24" t="e">
        <f t="shared" si="10"/>
        <v>#VALUE!</v>
      </c>
      <c r="XD24">
        <f t="shared" si="10"/>
        <v>0</v>
      </c>
      <c r="XE24">
        <f t="shared" si="10"/>
        <v>1.3811490091981784E+59</v>
      </c>
      <c r="XF24">
        <f t="shared" si="10"/>
        <v>1.6322670108705752E+59</v>
      </c>
      <c r="XG24" t="e">
        <f t="shared" si="10"/>
        <v>#VALUE!</v>
      </c>
      <c r="XH24">
        <f t="shared" si="10"/>
        <v>0</v>
      </c>
      <c r="XI24">
        <f t="shared" si="10"/>
        <v>3.0692200204403965E+59</v>
      </c>
      <c r="XJ24">
        <f t="shared" si="10"/>
        <v>3.6272600241568337E+59</v>
      </c>
      <c r="XK24" t="e">
        <f t="shared" si="10"/>
        <v>#VALUE!</v>
      </c>
      <c r="XL24">
        <f t="shared" si="10"/>
        <v>0</v>
      </c>
      <c r="XM24">
        <f t="shared" si="10"/>
        <v>6.820488934311992E+59</v>
      </c>
      <c r="XN24">
        <f t="shared" si="10"/>
        <v>8.0605778314596309E+59</v>
      </c>
      <c r="XO24" t="e">
        <f t="shared" si="10"/>
        <v>#VALUE!</v>
      </c>
      <c r="XP24">
        <f t="shared" si="10"/>
        <v>0</v>
      </c>
      <c r="XQ24">
        <f t="shared" si="10"/>
        <v>1.5156642076248871E+60</v>
      </c>
      <c r="XR24">
        <f t="shared" si="10"/>
        <v>1.7912395181021402E+60</v>
      </c>
      <c r="XS24" t="e">
        <f t="shared" si="10"/>
        <v>#VALUE!</v>
      </c>
      <c r="XT24">
        <f t="shared" si="10"/>
        <v>0</v>
      </c>
      <c r="XU24">
        <f t="shared" si="10"/>
        <v>3.3681426836108605E+60</v>
      </c>
      <c r="XV24">
        <f t="shared" si="10"/>
        <v>3.9805322624492002E+60</v>
      </c>
      <c r="XW24" t="e">
        <f t="shared" si="10"/>
        <v>#VALUE!</v>
      </c>
      <c r="XX24">
        <f t="shared" si="10"/>
        <v>0</v>
      </c>
      <c r="XY24">
        <f t="shared" ref="XY24:AAJ24" si="11">XU24/0.45</f>
        <v>7.4847615191352452E+60</v>
      </c>
      <c r="XZ24">
        <f t="shared" si="11"/>
        <v>8.8456272498871113E+60</v>
      </c>
      <c r="YA24" t="e">
        <f t="shared" si="11"/>
        <v>#VALUE!</v>
      </c>
      <c r="YB24">
        <f t="shared" si="11"/>
        <v>0</v>
      </c>
      <c r="YC24">
        <f t="shared" si="11"/>
        <v>1.6632803375856101E+61</v>
      </c>
      <c r="YD24">
        <f t="shared" si="11"/>
        <v>1.9656949444193581E+61</v>
      </c>
      <c r="YE24" t="e">
        <f t="shared" si="11"/>
        <v>#VALUE!</v>
      </c>
      <c r="YF24">
        <f t="shared" si="11"/>
        <v>0</v>
      </c>
      <c r="YG24">
        <f t="shared" si="11"/>
        <v>3.6961785279680225E+61</v>
      </c>
      <c r="YH24">
        <f t="shared" si="11"/>
        <v>4.3682109875985735E+61</v>
      </c>
      <c r="YI24" t="e">
        <f t="shared" si="11"/>
        <v>#VALUE!</v>
      </c>
      <c r="YJ24">
        <f t="shared" si="11"/>
        <v>0</v>
      </c>
      <c r="YK24">
        <f t="shared" si="11"/>
        <v>8.2137300621511612E+61</v>
      </c>
      <c r="YL24">
        <f t="shared" si="11"/>
        <v>9.7071355279968301E+61</v>
      </c>
      <c r="YM24" t="e">
        <f t="shared" si="11"/>
        <v>#VALUE!</v>
      </c>
      <c r="YN24">
        <f t="shared" si="11"/>
        <v>0</v>
      </c>
      <c r="YO24">
        <f t="shared" si="11"/>
        <v>1.8252733471447024E+62</v>
      </c>
      <c r="YP24">
        <f t="shared" si="11"/>
        <v>2.15714122844374E+62</v>
      </c>
      <c r="YQ24" t="e">
        <f t="shared" si="11"/>
        <v>#VALUE!</v>
      </c>
      <c r="YR24">
        <f t="shared" si="11"/>
        <v>0</v>
      </c>
      <c r="YS24">
        <f t="shared" si="11"/>
        <v>4.0561629936548943E+62</v>
      </c>
      <c r="YT24">
        <f t="shared" si="11"/>
        <v>4.7936471743194223E+62</v>
      </c>
      <c r="YU24" t="e">
        <f t="shared" si="11"/>
        <v>#VALUE!</v>
      </c>
      <c r="YV24">
        <f t="shared" si="11"/>
        <v>0</v>
      </c>
      <c r="YW24">
        <f t="shared" si="11"/>
        <v>9.0136955414553214E+62</v>
      </c>
      <c r="YX24">
        <f t="shared" si="11"/>
        <v>1.0652549276265382E+63</v>
      </c>
      <c r="YY24" t="e">
        <f t="shared" si="11"/>
        <v>#VALUE!</v>
      </c>
      <c r="YZ24">
        <f t="shared" si="11"/>
        <v>0</v>
      </c>
      <c r="ZA24">
        <f t="shared" si="11"/>
        <v>2.0030434536567381E+63</v>
      </c>
      <c r="ZB24">
        <f t="shared" si="11"/>
        <v>2.3672331725034184E+63</v>
      </c>
      <c r="ZC24" t="e">
        <f t="shared" si="11"/>
        <v>#VALUE!</v>
      </c>
      <c r="ZD24">
        <f t="shared" si="11"/>
        <v>0</v>
      </c>
      <c r="ZE24">
        <f t="shared" si="11"/>
        <v>4.451207674792751E+63</v>
      </c>
      <c r="ZF24">
        <f t="shared" si="11"/>
        <v>5.2605181611187073E+63</v>
      </c>
      <c r="ZG24" t="e">
        <f t="shared" si="11"/>
        <v>#VALUE!</v>
      </c>
      <c r="ZH24">
        <f t="shared" si="11"/>
        <v>0</v>
      </c>
      <c r="ZI24">
        <f t="shared" si="11"/>
        <v>9.8915726106505574E+63</v>
      </c>
      <c r="ZJ24">
        <f t="shared" si="11"/>
        <v>1.1690040358041571E+64</v>
      </c>
      <c r="ZK24" t="e">
        <f t="shared" si="11"/>
        <v>#VALUE!</v>
      </c>
      <c r="ZL24">
        <f t="shared" si="11"/>
        <v>0</v>
      </c>
      <c r="ZM24">
        <f t="shared" si="11"/>
        <v>2.198127246811235E+64</v>
      </c>
      <c r="ZN24">
        <f t="shared" si="11"/>
        <v>2.5977867462314601E+64</v>
      </c>
      <c r="ZO24" t="e">
        <f t="shared" si="11"/>
        <v>#VALUE!</v>
      </c>
      <c r="ZP24">
        <f t="shared" si="11"/>
        <v>0</v>
      </c>
      <c r="ZQ24">
        <f t="shared" si="11"/>
        <v>4.8847272151360779E+64</v>
      </c>
      <c r="ZR24">
        <f t="shared" si="11"/>
        <v>5.7728594360699106E+64</v>
      </c>
      <c r="ZS24" t="e">
        <f t="shared" si="11"/>
        <v>#VALUE!</v>
      </c>
      <c r="ZT24">
        <f t="shared" si="11"/>
        <v>0</v>
      </c>
      <c r="ZU24">
        <f t="shared" si="11"/>
        <v>1.0854949366969061E+65</v>
      </c>
      <c r="ZV24">
        <f t="shared" si="11"/>
        <v>1.28285765245998E+65</v>
      </c>
      <c r="ZW24" t="e">
        <f t="shared" si="11"/>
        <v>#VALUE!</v>
      </c>
      <c r="ZX24">
        <f t="shared" si="11"/>
        <v>0</v>
      </c>
      <c r="ZY24">
        <f t="shared" si="11"/>
        <v>2.4122109704375693E+65</v>
      </c>
      <c r="ZZ24">
        <f t="shared" si="11"/>
        <v>2.8507947832444E+65</v>
      </c>
      <c r="AAA24" t="e">
        <f t="shared" si="11"/>
        <v>#VALUE!</v>
      </c>
      <c r="AAB24">
        <f t="shared" si="11"/>
        <v>0</v>
      </c>
      <c r="AAC24">
        <f t="shared" si="11"/>
        <v>5.3604688231945979E+65</v>
      </c>
      <c r="AAD24">
        <f t="shared" si="11"/>
        <v>6.3350995183208884E+65</v>
      </c>
      <c r="AAE24" t="e">
        <f t="shared" si="11"/>
        <v>#VALUE!</v>
      </c>
      <c r="AAF24">
        <f t="shared" si="11"/>
        <v>0</v>
      </c>
      <c r="AAG24">
        <f t="shared" si="11"/>
        <v>1.1912152940432439E+66</v>
      </c>
      <c r="AAH24">
        <f t="shared" si="11"/>
        <v>1.4077998929601974E+66</v>
      </c>
      <c r="AAI24" t="e">
        <f t="shared" si="11"/>
        <v>#VALUE!</v>
      </c>
      <c r="AAJ24">
        <f t="shared" si="11"/>
        <v>0</v>
      </c>
      <c r="AAK24">
        <f t="shared" ref="AAK24:ACV24" si="12">AAG24/0.45</f>
        <v>2.6471450978738752E+66</v>
      </c>
      <c r="AAL24">
        <f t="shared" si="12"/>
        <v>3.1284442065782162E+66</v>
      </c>
      <c r="AAM24" t="e">
        <f t="shared" si="12"/>
        <v>#VALUE!</v>
      </c>
      <c r="AAN24">
        <f t="shared" si="12"/>
        <v>0</v>
      </c>
      <c r="AAO24">
        <f t="shared" si="12"/>
        <v>5.8825446619419451E+66</v>
      </c>
      <c r="AAP24">
        <f t="shared" si="12"/>
        <v>6.9520982368404807E+66</v>
      </c>
      <c r="AAQ24" t="e">
        <f t="shared" si="12"/>
        <v>#VALUE!</v>
      </c>
      <c r="AAR24">
        <f t="shared" si="12"/>
        <v>0</v>
      </c>
      <c r="AAS24">
        <f t="shared" si="12"/>
        <v>1.30723214709821E+67</v>
      </c>
      <c r="AAT24">
        <f t="shared" si="12"/>
        <v>1.5449107192978846E+67</v>
      </c>
      <c r="AAU24" t="e">
        <f t="shared" si="12"/>
        <v>#VALUE!</v>
      </c>
      <c r="AAV24">
        <f t="shared" si="12"/>
        <v>0</v>
      </c>
      <c r="AAW24">
        <f t="shared" si="12"/>
        <v>2.9049603268849108E+67</v>
      </c>
      <c r="AAX24">
        <f t="shared" si="12"/>
        <v>3.4331349317730768E+67</v>
      </c>
      <c r="AAY24" t="e">
        <f t="shared" si="12"/>
        <v>#VALUE!</v>
      </c>
      <c r="AAZ24">
        <f t="shared" si="12"/>
        <v>0</v>
      </c>
      <c r="ABA24">
        <f t="shared" si="12"/>
        <v>6.4554673930775791E+67</v>
      </c>
      <c r="ABB24">
        <f t="shared" si="12"/>
        <v>7.6291887372735045E+67</v>
      </c>
      <c r="ABC24" t="e">
        <f t="shared" si="12"/>
        <v>#VALUE!</v>
      </c>
      <c r="ABD24">
        <f t="shared" si="12"/>
        <v>0</v>
      </c>
      <c r="ABE24">
        <f t="shared" si="12"/>
        <v>1.4345483095727954E+68</v>
      </c>
      <c r="ABF24">
        <f t="shared" si="12"/>
        <v>1.6953752749496677E+68</v>
      </c>
      <c r="ABG24" t="e">
        <f t="shared" si="12"/>
        <v>#VALUE!</v>
      </c>
      <c r="ABH24">
        <f t="shared" si="12"/>
        <v>0</v>
      </c>
      <c r="ABI24">
        <f t="shared" si="12"/>
        <v>3.1878851323839897E+68</v>
      </c>
      <c r="ABJ24">
        <f t="shared" si="12"/>
        <v>3.7675006109992616E+68</v>
      </c>
      <c r="ABK24" t="e">
        <f t="shared" si="12"/>
        <v>#VALUE!</v>
      </c>
      <c r="ABL24">
        <f t="shared" si="12"/>
        <v>0</v>
      </c>
      <c r="ABM24">
        <f t="shared" si="12"/>
        <v>7.0841891830755322E+68</v>
      </c>
      <c r="ABN24">
        <f t="shared" si="12"/>
        <v>8.3722235799983589E+68</v>
      </c>
      <c r="ABO24" t="e">
        <f t="shared" si="12"/>
        <v>#VALUE!</v>
      </c>
      <c r="ABP24">
        <f t="shared" si="12"/>
        <v>0</v>
      </c>
      <c r="ABQ24">
        <f t="shared" si="12"/>
        <v>1.5742642629056739E+69</v>
      </c>
      <c r="ABR24">
        <f t="shared" si="12"/>
        <v>1.8604941288885242E+69</v>
      </c>
      <c r="ABS24" t="e">
        <f t="shared" si="12"/>
        <v>#VALUE!</v>
      </c>
      <c r="ABT24">
        <f t="shared" si="12"/>
        <v>0</v>
      </c>
      <c r="ABU24">
        <f t="shared" si="12"/>
        <v>3.4983650286792751E+69</v>
      </c>
      <c r="ABV24">
        <f t="shared" si="12"/>
        <v>4.134431397530054E+69</v>
      </c>
      <c r="ABW24" t="e">
        <f t="shared" si="12"/>
        <v>#VALUE!</v>
      </c>
      <c r="ABX24">
        <f t="shared" si="12"/>
        <v>0</v>
      </c>
      <c r="ABY24">
        <f t="shared" si="12"/>
        <v>7.7741445081761663E+69</v>
      </c>
      <c r="ABZ24">
        <f t="shared" si="12"/>
        <v>9.1876253278445637E+69</v>
      </c>
      <c r="ACA24" t="e">
        <f t="shared" si="12"/>
        <v>#VALUE!</v>
      </c>
      <c r="ACB24">
        <f t="shared" si="12"/>
        <v>0</v>
      </c>
      <c r="ACC24">
        <f t="shared" si="12"/>
        <v>1.7275876684835925E+70</v>
      </c>
      <c r="ACD24">
        <f t="shared" si="12"/>
        <v>2.041694517298792E+70</v>
      </c>
      <c r="ACE24" t="e">
        <f t="shared" si="12"/>
        <v>#VALUE!</v>
      </c>
      <c r="ACF24">
        <f t="shared" si="12"/>
        <v>0</v>
      </c>
      <c r="ACG24">
        <f t="shared" si="12"/>
        <v>3.8390837077413168E+70</v>
      </c>
      <c r="ACH24">
        <f t="shared" si="12"/>
        <v>4.5370989273306489E+70</v>
      </c>
      <c r="ACI24" t="e">
        <f t="shared" si="12"/>
        <v>#VALUE!</v>
      </c>
      <c r="ACJ24">
        <f t="shared" si="12"/>
        <v>0</v>
      </c>
      <c r="ACK24">
        <f t="shared" si="12"/>
        <v>8.5312971283140371E+70</v>
      </c>
      <c r="ACL24">
        <f t="shared" si="12"/>
        <v>1.0082442060734775E+71</v>
      </c>
      <c r="ACM24" t="e">
        <f t="shared" si="12"/>
        <v>#VALUE!</v>
      </c>
      <c r="ACN24">
        <f t="shared" si="12"/>
        <v>0</v>
      </c>
      <c r="ACO24">
        <f t="shared" si="12"/>
        <v>1.8958438062920081E+71</v>
      </c>
      <c r="ACP24">
        <f t="shared" si="12"/>
        <v>2.2405426801632832E+71</v>
      </c>
      <c r="ACQ24" t="e">
        <f t="shared" si="12"/>
        <v>#VALUE!</v>
      </c>
      <c r="ACR24">
        <f t="shared" si="12"/>
        <v>0</v>
      </c>
      <c r="ACS24">
        <f t="shared" si="12"/>
        <v>4.2129862362044621E+71</v>
      </c>
      <c r="ACT24">
        <f t="shared" si="12"/>
        <v>4.9789837336961852E+71</v>
      </c>
      <c r="ACU24" t="e">
        <f t="shared" si="12"/>
        <v>#VALUE!</v>
      </c>
      <c r="ACV24">
        <f t="shared" si="12"/>
        <v>0</v>
      </c>
      <c r="ACW24">
        <f t="shared" ref="ACW24:AFH24" si="13">ACS24/0.45</f>
        <v>9.3621916360099159E+71</v>
      </c>
      <c r="ACX24">
        <f t="shared" si="13"/>
        <v>1.1064408297102634E+72</v>
      </c>
      <c r="ACY24" t="e">
        <f t="shared" si="13"/>
        <v>#VALUE!</v>
      </c>
      <c r="ACZ24">
        <f t="shared" si="13"/>
        <v>0</v>
      </c>
      <c r="ADA24">
        <f t="shared" si="13"/>
        <v>2.0804870302244259E+72</v>
      </c>
      <c r="ADB24">
        <f t="shared" si="13"/>
        <v>2.4587573993561408E+72</v>
      </c>
      <c r="ADC24" t="e">
        <f t="shared" si="13"/>
        <v>#VALUE!</v>
      </c>
      <c r="ADD24">
        <f t="shared" si="13"/>
        <v>0</v>
      </c>
      <c r="ADE24">
        <f t="shared" si="13"/>
        <v>4.6233045116098352E+72</v>
      </c>
      <c r="ADF24">
        <f t="shared" si="13"/>
        <v>5.4639053319025347E+72</v>
      </c>
      <c r="ADG24" t="e">
        <f t="shared" si="13"/>
        <v>#VALUE!</v>
      </c>
      <c r="ADH24">
        <f t="shared" si="13"/>
        <v>0</v>
      </c>
      <c r="ADI24">
        <f t="shared" si="13"/>
        <v>1.0274010025799633E+73</v>
      </c>
      <c r="ADJ24">
        <f t="shared" si="13"/>
        <v>1.2142011848672299E+73</v>
      </c>
      <c r="ADK24" t="e">
        <f t="shared" si="13"/>
        <v>#VALUE!</v>
      </c>
      <c r="ADL24">
        <f t="shared" si="13"/>
        <v>0</v>
      </c>
      <c r="ADM24">
        <f t="shared" si="13"/>
        <v>2.2831133390665851E+73</v>
      </c>
      <c r="ADN24">
        <f t="shared" si="13"/>
        <v>2.6982248552605108E+73</v>
      </c>
      <c r="ADO24" t="e">
        <f t="shared" si="13"/>
        <v>#VALUE!</v>
      </c>
      <c r="ADP24">
        <f t="shared" si="13"/>
        <v>0</v>
      </c>
      <c r="ADQ24">
        <f t="shared" si="13"/>
        <v>5.0735851979257442E+73</v>
      </c>
      <c r="ADR24">
        <f t="shared" si="13"/>
        <v>5.9960552339122465E+73</v>
      </c>
      <c r="ADS24" t="e">
        <f t="shared" si="13"/>
        <v>#VALUE!</v>
      </c>
      <c r="ADT24">
        <f t="shared" si="13"/>
        <v>0</v>
      </c>
      <c r="ADU24">
        <f t="shared" si="13"/>
        <v>1.127463377316832E+74</v>
      </c>
      <c r="ADV24">
        <f t="shared" si="13"/>
        <v>1.3324567186471658E+74</v>
      </c>
      <c r="ADW24" t="e">
        <f t="shared" si="13"/>
        <v>#VALUE!</v>
      </c>
      <c r="ADX24">
        <f t="shared" si="13"/>
        <v>0</v>
      </c>
      <c r="ADY24">
        <f t="shared" si="13"/>
        <v>2.505474171815182E+74</v>
      </c>
      <c r="ADZ24">
        <f t="shared" si="13"/>
        <v>2.9610149303270352E+74</v>
      </c>
      <c r="AEA24" t="e">
        <f t="shared" si="13"/>
        <v>#VALUE!</v>
      </c>
      <c r="AEB24">
        <f t="shared" si="13"/>
        <v>0</v>
      </c>
      <c r="AEC24">
        <f t="shared" si="13"/>
        <v>5.5677203818115157E+74</v>
      </c>
      <c r="AED24">
        <f t="shared" si="13"/>
        <v>6.5800331785045231E+74</v>
      </c>
      <c r="AEE24" t="e">
        <f t="shared" si="13"/>
        <v>#VALUE!</v>
      </c>
      <c r="AEF24">
        <f t="shared" si="13"/>
        <v>0</v>
      </c>
      <c r="AEG24">
        <f t="shared" si="13"/>
        <v>1.2372711959581146E+75</v>
      </c>
      <c r="AEH24">
        <f t="shared" si="13"/>
        <v>1.4622295952232272E+75</v>
      </c>
      <c r="AEI24" t="e">
        <f t="shared" si="13"/>
        <v>#VALUE!</v>
      </c>
      <c r="AEJ24">
        <f t="shared" si="13"/>
        <v>0</v>
      </c>
      <c r="AEK24">
        <f t="shared" si="13"/>
        <v>2.7494915465735881E+75</v>
      </c>
      <c r="AEL24">
        <f t="shared" si="13"/>
        <v>3.2493991004960604E+75</v>
      </c>
      <c r="AEM24" t="e">
        <f t="shared" si="13"/>
        <v>#VALUE!</v>
      </c>
      <c r="AEN24">
        <f t="shared" si="13"/>
        <v>0</v>
      </c>
      <c r="AEO24">
        <f t="shared" si="13"/>
        <v>6.1099812146079736E+75</v>
      </c>
      <c r="AEP24">
        <f t="shared" si="13"/>
        <v>7.2208868899912453E+75</v>
      </c>
      <c r="AEQ24" t="e">
        <f t="shared" si="13"/>
        <v>#VALUE!</v>
      </c>
      <c r="AER24">
        <f t="shared" si="13"/>
        <v>0</v>
      </c>
      <c r="AES24">
        <f t="shared" si="13"/>
        <v>1.3577736032462163E+76</v>
      </c>
      <c r="AET24">
        <f t="shared" si="13"/>
        <v>1.6046415311091656E+76</v>
      </c>
      <c r="AEU24" t="e">
        <f t="shared" si="13"/>
        <v>#VALUE!</v>
      </c>
      <c r="AEV24">
        <f t="shared" si="13"/>
        <v>0</v>
      </c>
      <c r="AEW24">
        <f t="shared" si="13"/>
        <v>3.0172746738804805E+76</v>
      </c>
      <c r="AEX24">
        <f t="shared" si="13"/>
        <v>3.5658700691314791E+76</v>
      </c>
      <c r="AEY24" t="e">
        <f t="shared" si="13"/>
        <v>#VALUE!</v>
      </c>
      <c r="AEZ24">
        <f t="shared" si="13"/>
        <v>0</v>
      </c>
      <c r="AFA24">
        <f t="shared" si="13"/>
        <v>6.7050548308455116E+76</v>
      </c>
      <c r="AFB24">
        <f t="shared" si="13"/>
        <v>7.9241557091810641E+76</v>
      </c>
      <c r="AFC24" t="e">
        <f t="shared" si="13"/>
        <v>#VALUE!</v>
      </c>
      <c r="AFD24">
        <f t="shared" si="13"/>
        <v>0</v>
      </c>
      <c r="AFE24">
        <f t="shared" si="13"/>
        <v>1.490012184632336E+77</v>
      </c>
      <c r="AFF24">
        <f t="shared" si="13"/>
        <v>1.7609234909291252E+77</v>
      </c>
      <c r="AFG24" t="e">
        <f t="shared" si="13"/>
        <v>#VALUE!</v>
      </c>
      <c r="AFH24">
        <f t="shared" si="13"/>
        <v>0</v>
      </c>
      <c r="AFI24">
        <f t="shared" ref="AFI24:AHT24" si="14">AFE24/0.45</f>
        <v>3.311138188071858E+77</v>
      </c>
      <c r="AFJ24">
        <f t="shared" si="14"/>
        <v>3.9131633131758339E+77</v>
      </c>
      <c r="AFK24" t="e">
        <f t="shared" si="14"/>
        <v>#VALUE!</v>
      </c>
      <c r="AFL24">
        <f t="shared" si="14"/>
        <v>0</v>
      </c>
      <c r="AFM24">
        <f t="shared" si="14"/>
        <v>7.3580848623819067E+77</v>
      </c>
      <c r="AFN24">
        <f t="shared" si="14"/>
        <v>8.6959184737240749E+77</v>
      </c>
      <c r="AFO24" t="e">
        <f t="shared" si="14"/>
        <v>#VALUE!</v>
      </c>
      <c r="AFP24">
        <f t="shared" si="14"/>
        <v>0</v>
      </c>
      <c r="AFQ24">
        <f t="shared" si="14"/>
        <v>1.6351299694182014E+78</v>
      </c>
      <c r="AFR24">
        <f t="shared" si="14"/>
        <v>1.9324263274942388E+78</v>
      </c>
      <c r="AFS24" t="e">
        <f t="shared" si="14"/>
        <v>#VALUE!</v>
      </c>
      <c r="AFT24">
        <f t="shared" si="14"/>
        <v>0</v>
      </c>
      <c r="AFU24">
        <f t="shared" si="14"/>
        <v>3.6336221542626699E+78</v>
      </c>
      <c r="AFV24">
        <f t="shared" si="14"/>
        <v>4.2942807277649746E+78</v>
      </c>
      <c r="AFW24" t="e">
        <f t="shared" si="14"/>
        <v>#VALUE!</v>
      </c>
      <c r="AFX24">
        <f t="shared" si="14"/>
        <v>0</v>
      </c>
      <c r="AFY24">
        <f t="shared" si="14"/>
        <v>8.074715898361488E+78</v>
      </c>
      <c r="AFZ24">
        <f t="shared" si="14"/>
        <v>9.5428460616999435E+78</v>
      </c>
      <c r="AGA24" t="e">
        <f t="shared" si="14"/>
        <v>#VALUE!</v>
      </c>
      <c r="AGB24">
        <f t="shared" si="14"/>
        <v>0</v>
      </c>
      <c r="AGC24">
        <f t="shared" si="14"/>
        <v>1.7943813107469973E+79</v>
      </c>
      <c r="AGD24">
        <f t="shared" si="14"/>
        <v>2.120632458155543E+79</v>
      </c>
      <c r="AGE24" t="e">
        <f t="shared" si="14"/>
        <v>#VALUE!</v>
      </c>
      <c r="AGF24">
        <f t="shared" si="14"/>
        <v>0</v>
      </c>
      <c r="AGG24">
        <f t="shared" si="14"/>
        <v>3.9875140238822159E+79</v>
      </c>
      <c r="AGH24">
        <f t="shared" si="14"/>
        <v>4.7125165736789843E+79</v>
      </c>
      <c r="AGI24" t="e">
        <f t="shared" si="14"/>
        <v>#VALUE!</v>
      </c>
      <c r="AGJ24">
        <f t="shared" si="14"/>
        <v>0</v>
      </c>
      <c r="AGK24">
        <f t="shared" si="14"/>
        <v>8.8611422752938129E+79</v>
      </c>
      <c r="AGL24">
        <f t="shared" si="14"/>
        <v>1.0472259052619964E+80</v>
      </c>
      <c r="AGM24" t="e">
        <f t="shared" si="14"/>
        <v>#VALUE!</v>
      </c>
      <c r="AGN24">
        <f t="shared" si="14"/>
        <v>0</v>
      </c>
      <c r="AGO24">
        <f t="shared" si="14"/>
        <v>1.9691427278430694E+80</v>
      </c>
      <c r="AGP24">
        <f t="shared" si="14"/>
        <v>2.3271686783599921E+80</v>
      </c>
      <c r="AGQ24" t="e">
        <f t="shared" si="14"/>
        <v>#VALUE!</v>
      </c>
      <c r="AGR24">
        <f t="shared" si="14"/>
        <v>0</v>
      </c>
      <c r="AGS24">
        <f t="shared" si="14"/>
        <v>4.375872728540154E+80</v>
      </c>
      <c r="AGT24">
        <f t="shared" si="14"/>
        <v>5.1714859519110936E+80</v>
      </c>
      <c r="AGU24" t="e">
        <f t="shared" si="14"/>
        <v>#VALUE!</v>
      </c>
      <c r="AGV24">
        <f t="shared" si="14"/>
        <v>0</v>
      </c>
      <c r="AGW24">
        <f t="shared" si="14"/>
        <v>9.7241616189781198E+80</v>
      </c>
      <c r="AGX24">
        <f t="shared" si="14"/>
        <v>1.1492191004246875E+81</v>
      </c>
      <c r="AGY24" t="e">
        <f t="shared" si="14"/>
        <v>#VALUE!</v>
      </c>
      <c r="AGZ24">
        <f t="shared" si="14"/>
        <v>0</v>
      </c>
      <c r="AHA24">
        <f t="shared" si="14"/>
        <v>2.16092480421736E+81</v>
      </c>
      <c r="AHB24">
        <f t="shared" si="14"/>
        <v>2.5538202231659721E+81</v>
      </c>
      <c r="AHC24" t="e">
        <f t="shared" si="14"/>
        <v>#VALUE!</v>
      </c>
      <c r="AHD24">
        <f t="shared" si="14"/>
        <v>0</v>
      </c>
      <c r="AHE24">
        <f t="shared" si="14"/>
        <v>4.8020551204830224E+81</v>
      </c>
      <c r="AHF24">
        <f t="shared" si="14"/>
        <v>5.6751560514799377E+81</v>
      </c>
      <c r="AHG24" t="e">
        <f t="shared" si="14"/>
        <v>#VALUE!</v>
      </c>
      <c r="AHH24">
        <f t="shared" si="14"/>
        <v>0</v>
      </c>
      <c r="AHI24">
        <f t="shared" si="14"/>
        <v>1.0671233601073384E+82</v>
      </c>
      <c r="AHJ24">
        <f t="shared" si="14"/>
        <v>1.2611457892177638E+82</v>
      </c>
      <c r="AHK24" t="e">
        <f t="shared" si="14"/>
        <v>#VALUE!</v>
      </c>
      <c r="AHL24">
        <f t="shared" si="14"/>
        <v>0</v>
      </c>
      <c r="AHM24">
        <f t="shared" si="14"/>
        <v>2.3713852446829739E+82</v>
      </c>
      <c r="AHN24">
        <f t="shared" si="14"/>
        <v>2.8025461982616974E+82</v>
      </c>
      <c r="AHO24" t="e">
        <f t="shared" si="14"/>
        <v>#VALUE!</v>
      </c>
      <c r="AHP24">
        <f t="shared" si="14"/>
        <v>0</v>
      </c>
      <c r="AHQ24">
        <f t="shared" si="14"/>
        <v>5.2697449881843861E+82</v>
      </c>
      <c r="AHR24">
        <f t="shared" si="14"/>
        <v>6.2278804405815492E+82</v>
      </c>
      <c r="AHS24" t="e">
        <f t="shared" si="14"/>
        <v>#VALUE!</v>
      </c>
      <c r="AHT24">
        <f t="shared" si="14"/>
        <v>0</v>
      </c>
      <c r="AHU24">
        <f t="shared" ref="AHU24:AKF24" si="15">AHQ24/0.45</f>
        <v>1.1710544418187524E+83</v>
      </c>
      <c r="AHV24">
        <f t="shared" si="15"/>
        <v>1.3839734312403443E+83</v>
      </c>
      <c r="AHW24" t="e">
        <f t="shared" si="15"/>
        <v>#VALUE!</v>
      </c>
      <c r="AHX24">
        <f t="shared" si="15"/>
        <v>0</v>
      </c>
      <c r="AHY24">
        <f t="shared" si="15"/>
        <v>2.6023432040416717E+83</v>
      </c>
      <c r="AHZ24">
        <f t="shared" si="15"/>
        <v>3.0754965138674317E+83</v>
      </c>
      <c r="AIA24" t="e">
        <f t="shared" si="15"/>
        <v>#VALUE!</v>
      </c>
      <c r="AIB24">
        <f t="shared" si="15"/>
        <v>0</v>
      </c>
      <c r="AIC24">
        <f t="shared" si="15"/>
        <v>5.7829848978703814E+83</v>
      </c>
      <c r="AID24">
        <f t="shared" si="15"/>
        <v>6.8344366974831814E+83</v>
      </c>
      <c r="AIE24" t="e">
        <f t="shared" si="15"/>
        <v>#VALUE!</v>
      </c>
      <c r="AIF24">
        <f t="shared" si="15"/>
        <v>0</v>
      </c>
      <c r="AIG24">
        <f t="shared" si="15"/>
        <v>1.285107755082307E+84</v>
      </c>
      <c r="AIH24">
        <f t="shared" si="15"/>
        <v>1.5187637105518181E+84</v>
      </c>
      <c r="AII24" t="e">
        <f t="shared" si="15"/>
        <v>#VALUE!</v>
      </c>
      <c r="AIJ24">
        <f t="shared" si="15"/>
        <v>0</v>
      </c>
      <c r="AIK24">
        <f t="shared" si="15"/>
        <v>2.8557950112940154E+84</v>
      </c>
      <c r="AIL24">
        <f t="shared" si="15"/>
        <v>3.3750304678929289E+84</v>
      </c>
      <c r="AIM24" t="e">
        <f t="shared" si="15"/>
        <v>#VALUE!</v>
      </c>
      <c r="AIN24">
        <f t="shared" si="15"/>
        <v>0</v>
      </c>
      <c r="AIO24">
        <f t="shared" si="15"/>
        <v>6.3462111362089229E+84</v>
      </c>
      <c r="AIP24">
        <f t="shared" si="15"/>
        <v>7.5000677064287305E+84</v>
      </c>
      <c r="AIQ24" t="e">
        <f t="shared" si="15"/>
        <v>#VALUE!</v>
      </c>
      <c r="AIR24">
        <f t="shared" si="15"/>
        <v>0</v>
      </c>
      <c r="AIS24">
        <f t="shared" si="15"/>
        <v>1.4102691413797606E+85</v>
      </c>
      <c r="AIT24">
        <f t="shared" si="15"/>
        <v>1.6666817125397179E+85</v>
      </c>
      <c r="AIU24" t="e">
        <f t="shared" si="15"/>
        <v>#VALUE!</v>
      </c>
      <c r="AIV24">
        <f t="shared" si="15"/>
        <v>0</v>
      </c>
      <c r="AIW24">
        <f t="shared" si="15"/>
        <v>3.1339314252883572E+85</v>
      </c>
      <c r="AIX24">
        <f t="shared" si="15"/>
        <v>3.7037371389771507E+85</v>
      </c>
      <c r="AIY24" t="e">
        <f t="shared" si="15"/>
        <v>#VALUE!</v>
      </c>
      <c r="AIZ24">
        <f t="shared" si="15"/>
        <v>0</v>
      </c>
      <c r="AJA24">
        <f t="shared" si="15"/>
        <v>6.9642920561963496E+85</v>
      </c>
      <c r="AJB24">
        <f t="shared" si="15"/>
        <v>8.2305269755047791E+85</v>
      </c>
      <c r="AJC24" t="e">
        <f t="shared" si="15"/>
        <v>#VALUE!</v>
      </c>
      <c r="AJD24">
        <f t="shared" si="15"/>
        <v>0</v>
      </c>
      <c r="AJE24">
        <f t="shared" si="15"/>
        <v>1.5476204569325221E+86</v>
      </c>
      <c r="AJF24">
        <f t="shared" si="15"/>
        <v>1.8290059945566175E+86</v>
      </c>
      <c r="AJG24" t="e">
        <f t="shared" si="15"/>
        <v>#VALUE!</v>
      </c>
      <c r="AJH24">
        <f t="shared" si="15"/>
        <v>0</v>
      </c>
      <c r="AJI24">
        <f t="shared" si="15"/>
        <v>3.4391565709611603E+86</v>
      </c>
      <c r="AJJ24">
        <f t="shared" si="15"/>
        <v>4.0644577656813721E+86</v>
      </c>
      <c r="AJK24" t="e">
        <f t="shared" si="15"/>
        <v>#VALUE!</v>
      </c>
      <c r="AJL24">
        <f t="shared" si="15"/>
        <v>0</v>
      </c>
      <c r="AJM24">
        <f t="shared" si="15"/>
        <v>7.6425701576914675E+86</v>
      </c>
      <c r="AJN24">
        <f t="shared" si="15"/>
        <v>9.0321283681808261E+86</v>
      </c>
      <c r="AJO24" t="e">
        <f t="shared" si="15"/>
        <v>#VALUE!</v>
      </c>
      <c r="AJP24">
        <f t="shared" si="15"/>
        <v>0</v>
      </c>
      <c r="AJQ24">
        <f t="shared" si="15"/>
        <v>1.6983489239314373E+87</v>
      </c>
      <c r="AJR24">
        <f t="shared" si="15"/>
        <v>2.007139637373517E+87</v>
      </c>
      <c r="AJS24" t="e">
        <f t="shared" si="15"/>
        <v>#VALUE!</v>
      </c>
      <c r="AJT24">
        <f t="shared" si="15"/>
        <v>0</v>
      </c>
      <c r="AJU24">
        <f t="shared" si="15"/>
        <v>3.7741087198476383E+87</v>
      </c>
      <c r="AJV24">
        <f t="shared" si="15"/>
        <v>4.4603103052744818E+87</v>
      </c>
      <c r="AJW24" t="e">
        <f t="shared" si="15"/>
        <v>#VALUE!</v>
      </c>
      <c r="AJX24">
        <f t="shared" si="15"/>
        <v>0</v>
      </c>
      <c r="AJY24">
        <f t="shared" si="15"/>
        <v>8.3869082663280846E+87</v>
      </c>
      <c r="AJZ24">
        <f t="shared" si="15"/>
        <v>9.9118006783877365E+87</v>
      </c>
      <c r="AKA24" t="e">
        <f t="shared" si="15"/>
        <v>#VALUE!</v>
      </c>
      <c r="AKB24">
        <f t="shared" si="15"/>
        <v>0</v>
      </c>
      <c r="AKC24">
        <f t="shared" si="15"/>
        <v>1.863757392517352E+88</v>
      </c>
      <c r="AKD24">
        <f t="shared" si="15"/>
        <v>2.2026223729750525E+88</v>
      </c>
      <c r="AKE24" t="e">
        <f t="shared" si="15"/>
        <v>#VALUE!</v>
      </c>
      <c r="AKF24">
        <f t="shared" si="15"/>
        <v>0</v>
      </c>
      <c r="AKG24">
        <f t="shared" ref="AKG24:AMR24" si="16">AKC24/0.45</f>
        <v>4.1416830944830042E+88</v>
      </c>
      <c r="AKH24">
        <f t="shared" si="16"/>
        <v>4.8947163843890052E+88</v>
      </c>
      <c r="AKI24" t="e">
        <f t="shared" si="16"/>
        <v>#VALUE!</v>
      </c>
      <c r="AKJ24">
        <f t="shared" si="16"/>
        <v>0</v>
      </c>
      <c r="AKK24">
        <f t="shared" si="16"/>
        <v>9.2037402099622318E+88</v>
      </c>
      <c r="AKL24">
        <f t="shared" si="16"/>
        <v>1.0877147520864456E+89</v>
      </c>
      <c r="AKM24" t="e">
        <f t="shared" si="16"/>
        <v>#VALUE!</v>
      </c>
      <c r="AKN24">
        <f t="shared" si="16"/>
        <v>0</v>
      </c>
      <c r="AKO24">
        <f t="shared" si="16"/>
        <v>2.0452756022138292E+89</v>
      </c>
      <c r="AKP24">
        <f t="shared" si="16"/>
        <v>2.4171438935254346E+89</v>
      </c>
      <c r="AKQ24" t="e">
        <f t="shared" si="16"/>
        <v>#VALUE!</v>
      </c>
      <c r="AKR24">
        <f t="shared" si="16"/>
        <v>0</v>
      </c>
      <c r="AKS24">
        <f t="shared" si="16"/>
        <v>4.5450568938085092E+89</v>
      </c>
      <c r="AKT24">
        <f t="shared" si="16"/>
        <v>5.3714308745009654E+89</v>
      </c>
      <c r="AKU24" t="e">
        <f t="shared" si="16"/>
        <v>#VALUE!</v>
      </c>
      <c r="AKV24">
        <f t="shared" si="16"/>
        <v>0</v>
      </c>
      <c r="AKW24">
        <f t="shared" si="16"/>
        <v>1.0100126430685576E+90</v>
      </c>
      <c r="AKX24">
        <f t="shared" si="16"/>
        <v>1.1936513054446589E+90</v>
      </c>
      <c r="AKY24" t="e">
        <f t="shared" si="16"/>
        <v>#VALUE!</v>
      </c>
      <c r="AKZ24">
        <f t="shared" si="16"/>
        <v>0</v>
      </c>
      <c r="ALA24">
        <f t="shared" si="16"/>
        <v>2.2444725401523502E+90</v>
      </c>
      <c r="ALB24">
        <f t="shared" si="16"/>
        <v>2.6525584565436863E+90</v>
      </c>
      <c r="ALC24" t="e">
        <f t="shared" si="16"/>
        <v>#VALUE!</v>
      </c>
      <c r="ALD24">
        <f t="shared" si="16"/>
        <v>0</v>
      </c>
      <c r="ALE24">
        <f t="shared" si="16"/>
        <v>4.9877167558941114E+90</v>
      </c>
      <c r="ALF24">
        <f t="shared" si="16"/>
        <v>5.8945743478748585E+90</v>
      </c>
      <c r="ALG24" t="e">
        <f t="shared" si="16"/>
        <v>#VALUE!</v>
      </c>
      <c r="ALH24">
        <f t="shared" si="16"/>
        <v>0</v>
      </c>
      <c r="ALI24">
        <f t="shared" si="16"/>
        <v>1.1083815013098026E+91</v>
      </c>
      <c r="ALJ24">
        <f t="shared" si="16"/>
        <v>1.3099054106388574E+91</v>
      </c>
      <c r="ALK24" t="e">
        <f t="shared" si="16"/>
        <v>#VALUE!</v>
      </c>
      <c r="ALL24">
        <f t="shared" si="16"/>
        <v>0</v>
      </c>
      <c r="ALM24">
        <f t="shared" si="16"/>
        <v>2.4630700029106724E+91</v>
      </c>
      <c r="ALN24">
        <f t="shared" si="16"/>
        <v>2.9109009125307941E+91</v>
      </c>
      <c r="ALO24" t="e">
        <f t="shared" si="16"/>
        <v>#VALUE!</v>
      </c>
      <c r="ALP24">
        <f t="shared" si="16"/>
        <v>0</v>
      </c>
      <c r="ALQ24">
        <f t="shared" si="16"/>
        <v>5.4734888953570499E+91</v>
      </c>
      <c r="ALR24">
        <f t="shared" si="16"/>
        <v>6.4686686945128759E+91</v>
      </c>
      <c r="ALS24" t="e">
        <f t="shared" si="16"/>
        <v>#VALUE!</v>
      </c>
      <c r="ALT24">
        <f t="shared" si="16"/>
        <v>0</v>
      </c>
      <c r="ALU24">
        <f t="shared" si="16"/>
        <v>1.2163308656348999E+92</v>
      </c>
      <c r="ALV24">
        <f t="shared" si="16"/>
        <v>1.4374819321139723E+92</v>
      </c>
      <c r="ALW24" t="e">
        <f t="shared" si="16"/>
        <v>#VALUE!</v>
      </c>
      <c r="ALX24">
        <f t="shared" si="16"/>
        <v>0</v>
      </c>
      <c r="ALY24">
        <f t="shared" si="16"/>
        <v>2.7029574791886667E+92</v>
      </c>
      <c r="ALZ24">
        <f t="shared" si="16"/>
        <v>3.1944042935866049E+92</v>
      </c>
      <c r="AMA24" t="e">
        <f t="shared" si="16"/>
        <v>#VALUE!</v>
      </c>
      <c r="AMB24">
        <f t="shared" si="16"/>
        <v>0</v>
      </c>
      <c r="AMC24">
        <f t="shared" si="16"/>
        <v>6.0065721759748147E+92</v>
      </c>
      <c r="AMD24">
        <f t="shared" si="16"/>
        <v>7.0986762079702332E+92</v>
      </c>
      <c r="AME24" t="e">
        <f t="shared" si="16"/>
        <v>#VALUE!</v>
      </c>
      <c r="AMF24">
        <f t="shared" si="16"/>
        <v>0</v>
      </c>
      <c r="AMG24">
        <f t="shared" si="16"/>
        <v>1.3347938168832922E+93</v>
      </c>
      <c r="AMH24">
        <f t="shared" si="16"/>
        <v>1.5774836017711629E+93</v>
      </c>
      <c r="AMI24" t="e">
        <f t="shared" si="16"/>
        <v>#VALUE!</v>
      </c>
      <c r="AMJ24">
        <f t="shared" si="16"/>
        <v>0</v>
      </c>
      <c r="AMK24">
        <f t="shared" si="16"/>
        <v>2.9662084819628713E+93</v>
      </c>
      <c r="AML24">
        <f t="shared" si="16"/>
        <v>3.5055191150470285E+93</v>
      </c>
      <c r="AMM24" t="e">
        <f t="shared" si="16"/>
        <v>#VALUE!</v>
      </c>
      <c r="AMN24">
        <f t="shared" si="16"/>
        <v>0</v>
      </c>
      <c r="AMO24">
        <f t="shared" si="16"/>
        <v>6.5915744043619358E+93</v>
      </c>
      <c r="AMP24">
        <f t="shared" si="16"/>
        <v>7.790042477882285E+93</v>
      </c>
      <c r="AMQ24" t="e">
        <f t="shared" si="16"/>
        <v>#VALUE!</v>
      </c>
      <c r="AMR24">
        <f t="shared" si="16"/>
        <v>0</v>
      </c>
      <c r="AMS24">
        <f t="shared" ref="AMS24:APD24" si="17">AMO24/0.45</f>
        <v>1.4647943120804302E+94</v>
      </c>
      <c r="AMT24">
        <f t="shared" si="17"/>
        <v>1.7311205506405079E+94</v>
      </c>
      <c r="AMU24" t="e">
        <f t="shared" si="17"/>
        <v>#VALUE!</v>
      </c>
      <c r="AMV24">
        <f t="shared" si="17"/>
        <v>0</v>
      </c>
      <c r="AMW24">
        <f t="shared" si="17"/>
        <v>3.2550984712898447E+94</v>
      </c>
      <c r="AMX24">
        <f t="shared" si="17"/>
        <v>3.8469345569789066E+94</v>
      </c>
      <c r="AMY24" t="e">
        <f t="shared" si="17"/>
        <v>#VALUE!</v>
      </c>
      <c r="AMZ24">
        <f t="shared" si="17"/>
        <v>0</v>
      </c>
      <c r="ANA24">
        <f t="shared" si="17"/>
        <v>7.2335521584218774E+94</v>
      </c>
      <c r="ANB24">
        <f t="shared" si="17"/>
        <v>8.5487434599531263E+94</v>
      </c>
      <c r="ANC24" t="e">
        <f t="shared" si="17"/>
        <v>#VALUE!</v>
      </c>
      <c r="AND24">
        <f t="shared" si="17"/>
        <v>0</v>
      </c>
      <c r="ANE24">
        <f t="shared" si="17"/>
        <v>1.6074560352048617E+95</v>
      </c>
      <c r="ANF24">
        <f t="shared" si="17"/>
        <v>1.8997207688784725E+95</v>
      </c>
      <c r="ANG24" t="e">
        <f t="shared" si="17"/>
        <v>#VALUE!</v>
      </c>
      <c r="ANH24">
        <f t="shared" si="17"/>
        <v>0</v>
      </c>
      <c r="ANI24">
        <f t="shared" si="17"/>
        <v>3.5721245226774705E+95</v>
      </c>
      <c r="ANJ24">
        <f t="shared" si="17"/>
        <v>4.2216017086188278E+95</v>
      </c>
      <c r="ANK24" t="e">
        <f t="shared" si="17"/>
        <v>#VALUE!</v>
      </c>
      <c r="ANL24">
        <f t="shared" si="17"/>
        <v>0</v>
      </c>
      <c r="ANM24">
        <f t="shared" si="17"/>
        <v>7.938054494838823E+95</v>
      </c>
      <c r="ANN24">
        <f t="shared" si="17"/>
        <v>9.3813371302640612E+95</v>
      </c>
      <c r="ANO24" t="e">
        <f t="shared" si="17"/>
        <v>#VALUE!</v>
      </c>
      <c r="ANP24">
        <f t="shared" si="17"/>
        <v>0</v>
      </c>
      <c r="ANQ24">
        <f t="shared" si="17"/>
        <v>1.7640121099641829E+96</v>
      </c>
      <c r="ANR24">
        <f t="shared" si="17"/>
        <v>2.0847415845031246E+96</v>
      </c>
      <c r="ANS24" t="e">
        <f t="shared" si="17"/>
        <v>#VALUE!</v>
      </c>
      <c r="ANT24">
        <f t="shared" si="17"/>
        <v>0</v>
      </c>
      <c r="ANU24">
        <f t="shared" si="17"/>
        <v>3.9200269110315175E+96</v>
      </c>
      <c r="ANV24">
        <f t="shared" si="17"/>
        <v>4.6327590766736101E+96</v>
      </c>
      <c r="ANW24" t="e">
        <f t="shared" si="17"/>
        <v>#VALUE!</v>
      </c>
      <c r="ANX24">
        <f t="shared" si="17"/>
        <v>0</v>
      </c>
      <c r="ANY24">
        <f t="shared" si="17"/>
        <v>8.7111709134033714E+96</v>
      </c>
      <c r="ANZ24">
        <f t="shared" si="17"/>
        <v>1.0295020170385801E+97</v>
      </c>
      <c r="AOA24" t="e">
        <f t="shared" si="17"/>
        <v>#VALUE!</v>
      </c>
      <c r="AOB24">
        <f t="shared" si="17"/>
        <v>0</v>
      </c>
      <c r="AOC24">
        <f t="shared" si="17"/>
        <v>1.9358157585340825E+97</v>
      </c>
      <c r="AOD24">
        <f t="shared" si="17"/>
        <v>2.2877822600857333E+97</v>
      </c>
      <c r="AOE24" t="e">
        <f t="shared" si="17"/>
        <v>#VALUE!</v>
      </c>
      <c r="AOF24">
        <f t="shared" si="17"/>
        <v>0</v>
      </c>
      <c r="AOG24">
        <f t="shared" si="17"/>
        <v>4.3018127967424059E+97</v>
      </c>
      <c r="AOH24">
        <f t="shared" si="17"/>
        <v>5.083960577968296E+97</v>
      </c>
      <c r="AOI24" t="e">
        <f t="shared" si="17"/>
        <v>#VALUE!</v>
      </c>
      <c r="AOJ24">
        <f t="shared" si="17"/>
        <v>0</v>
      </c>
      <c r="AOK24">
        <f t="shared" si="17"/>
        <v>9.5595839927609014E+97</v>
      </c>
      <c r="AOL24">
        <f t="shared" si="17"/>
        <v>1.1297690173262879E+98</v>
      </c>
      <c r="AOM24" t="e">
        <f t="shared" si="17"/>
        <v>#VALUE!</v>
      </c>
      <c r="AON24">
        <f t="shared" si="17"/>
        <v>0</v>
      </c>
      <c r="AOO24">
        <f t="shared" si="17"/>
        <v>2.1243519983913114E+98</v>
      </c>
      <c r="AOP24">
        <f t="shared" si="17"/>
        <v>2.5105978162806397E+98</v>
      </c>
      <c r="AOQ24" t="e">
        <f t="shared" si="17"/>
        <v>#VALUE!</v>
      </c>
      <c r="AOR24">
        <f t="shared" si="17"/>
        <v>0</v>
      </c>
      <c r="AOS24">
        <f t="shared" si="17"/>
        <v>4.7207822186473587E+98</v>
      </c>
      <c r="AOT24">
        <f t="shared" si="17"/>
        <v>5.579106258401421E+98</v>
      </c>
      <c r="AOU24" t="e">
        <f t="shared" si="17"/>
        <v>#VALUE!</v>
      </c>
      <c r="AOV24">
        <f t="shared" si="17"/>
        <v>0</v>
      </c>
      <c r="AOW24">
        <f t="shared" si="17"/>
        <v>1.0490627152549686E+99</v>
      </c>
      <c r="AOX24">
        <f t="shared" si="17"/>
        <v>1.2398013907558713E+99</v>
      </c>
      <c r="AOY24" t="e">
        <f t="shared" si="17"/>
        <v>#VALUE!</v>
      </c>
      <c r="AOZ24">
        <f t="shared" si="17"/>
        <v>0</v>
      </c>
      <c r="APA24">
        <f t="shared" si="17"/>
        <v>2.3312504783443745E+99</v>
      </c>
      <c r="APB24">
        <f t="shared" si="17"/>
        <v>2.7551142016797137E+99</v>
      </c>
      <c r="APC24" t="e">
        <f t="shared" si="17"/>
        <v>#VALUE!</v>
      </c>
      <c r="APD24">
        <f t="shared" si="17"/>
        <v>0</v>
      </c>
      <c r="APE24">
        <f t="shared" ref="APE24:ARP24" si="18">APA24/0.45</f>
        <v>5.1805566185430538E+99</v>
      </c>
      <c r="APF24">
        <f t="shared" si="18"/>
        <v>6.1224760037326975E+99</v>
      </c>
      <c r="APG24" t="e">
        <f t="shared" si="18"/>
        <v>#VALUE!</v>
      </c>
      <c r="APH24">
        <f t="shared" si="18"/>
        <v>0</v>
      </c>
      <c r="API24">
        <f t="shared" si="18"/>
        <v>1.1512348041206786E+100</v>
      </c>
      <c r="APJ24">
        <f t="shared" si="18"/>
        <v>1.3605502230517105E+100</v>
      </c>
      <c r="APK24" t="e">
        <f t="shared" si="18"/>
        <v>#VALUE!</v>
      </c>
      <c r="APL24">
        <f t="shared" si="18"/>
        <v>0</v>
      </c>
      <c r="APM24">
        <f t="shared" si="18"/>
        <v>2.5582995647126192E+100</v>
      </c>
      <c r="APN24">
        <f t="shared" si="18"/>
        <v>3.0234449401149121E+100</v>
      </c>
      <c r="APO24" t="e">
        <f t="shared" si="18"/>
        <v>#VALUE!</v>
      </c>
      <c r="APP24">
        <f t="shared" si="18"/>
        <v>0</v>
      </c>
      <c r="APQ24">
        <f t="shared" si="18"/>
        <v>5.6851101438058204E+100</v>
      </c>
      <c r="APR24">
        <f t="shared" si="18"/>
        <v>6.7187665335886936E+100</v>
      </c>
      <c r="APS24" t="e">
        <f t="shared" si="18"/>
        <v>#VALUE!</v>
      </c>
      <c r="APT24">
        <f t="shared" si="18"/>
        <v>0</v>
      </c>
      <c r="APU24">
        <f t="shared" si="18"/>
        <v>1.2633578097346268E+101</v>
      </c>
      <c r="APV24">
        <f t="shared" si="18"/>
        <v>1.4930592296863763E+101</v>
      </c>
      <c r="APW24" t="e">
        <f t="shared" si="18"/>
        <v>#VALUE!</v>
      </c>
      <c r="APX24">
        <f t="shared" si="18"/>
        <v>0</v>
      </c>
      <c r="APY24">
        <f t="shared" si="18"/>
        <v>2.8074617994102817E+101</v>
      </c>
      <c r="APZ24">
        <f t="shared" si="18"/>
        <v>3.3179093993030583E+101</v>
      </c>
      <c r="AQA24" t="e">
        <f t="shared" si="18"/>
        <v>#VALUE!</v>
      </c>
      <c r="AQB24">
        <f t="shared" si="18"/>
        <v>0</v>
      </c>
      <c r="AQC24">
        <f t="shared" si="18"/>
        <v>6.2388039986895143E+101</v>
      </c>
      <c r="AQD24">
        <f t="shared" si="18"/>
        <v>7.373131998451241E+101</v>
      </c>
      <c r="AQE24" t="e">
        <f t="shared" si="18"/>
        <v>#VALUE!</v>
      </c>
      <c r="AQF24">
        <f t="shared" si="18"/>
        <v>0</v>
      </c>
      <c r="AQG24">
        <f t="shared" si="18"/>
        <v>1.3864008885976698E+102</v>
      </c>
      <c r="AQH24">
        <f t="shared" si="18"/>
        <v>1.6384737774336091E+102</v>
      </c>
      <c r="AQI24" t="e">
        <f t="shared" si="18"/>
        <v>#VALUE!</v>
      </c>
      <c r="AQJ24">
        <f t="shared" si="18"/>
        <v>0</v>
      </c>
      <c r="AQK24">
        <f t="shared" si="18"/>
        <v>3.0808908635503774E+102</v>
      </c>
      <c r="AQL24">
        <f t="shared" si="18"/>
        <v>3.6410528387413536E+102</v>
      </c>
      <c r="AQM24" t="e">
        <f t="shared" si="18"/>
        <v>#VALUE!</v>
      </c>
      <c r="AQN24">
        <f t="shared" si="18"/>
        <v>0</v>
      </c>
      <c r="AQO24">
        <f t="shared" si="18"/>
        <v>6.8464241412230607E+102</v>
      </c>
      <c r="AQP24">
        <f t="shared" si="18"/>
        <v>8.0912285305363413E+102</v>
      </c>
      <c r="AQQ24" t="e">
        <f t="shared" si="18"/>
        <v>#VALUE!</v>
      </c>
      <c r="AQR24">
        <f t="shared" si="18"/>
        <v>0</v>
      </c>
      <c r="AQS24">
        <f t="shared" si="18"/>
        <v>1.5214275869384579E+103</v>
      </c>
      <c r="AQT24">
        <f t="shared" si="18"/>
        <v>1.7980507845636314E+103</v>
      </c>
      <c r="AQU24" t="e">
        <f t="shared" si="18"/>
        <v>#VALUE!</v>
      </c>
      <c r="AQV24">
        <f t="shared" si="18"/>
        <v>0</v>
      </c>
      <c r="AQW24">
        <f t="shared" si="18"/>
        <v>3.380950193196573E+103</v>
      </c>
      <c r="AQX24">
        <f t="shared" si="18"/>
        <v>3.9956684101414032E+103</v>
      </c>
      <c r="AQY24" t="e">
        <f t="shared" si="18"/>
        <v>#VALUE!</v>
      </c>
      <c r="AQZ24">
        <f t="shared" si="18"/>
        <v>0</v>
      </c>
      <c r="ARA24">
        <f t="shared" si="18"/>
        <v>7.5132226515479403E+103</v>
      </c>
      <c r="ARB24">
        <f t="shared" si="18"/>
        <v>8.879263133647563E+103</v>
      </c>
      <c r="ARC24" t="e">
        <f t="shared" si="18"/>
        <v>#VALUE!</v>
      </c>
      <c r="ARD24">
        <f t="shared" si="18"/>
        <v>0</v>
      </c>
      <c r="ARE24">
        <f t="shared" si="18"/>
        <v>1.6696050336773199E+104</v>
      </c>
      <c r="ARF24">
        <f t="shared" si="18"/>
        <v>1.9731695852550139E+104</v>
      </c>
      <c r="ARG24" t="e">
        <f t="shared" si="18"/>
        <v>#VALUE!</v>
      </c>
      <c r="ARH24">
        <f t="shared" si="18"/>
        <v>0</v>
      </c>
      <c r="ARI24">
        <f t="shared" si="18"/>
        <v>3.7102334081718218E+104</v>
      </c>
      <c r="ARJ24">
        <f t="shared" si="18"/>
        <v>4.3848213005666975E+104</v>
      </c>
      <c r="ARK24" t="e">
        <f t="shared" si="18"/>
        <v>#VALUE!</v>
      </c>
      <c r="ARL24">
        <f t="shared" si="18"/>
        <v>0</v>
      </c>
      <c r="ARM24">
        <f t="shared" si="18"/>
        <v>8.2449631292707152E+104</v>
      </c>
      <c r="ARN24">
        <f t="shared" si="18"/>
        <v>9.7440473345926611E+104</v>
      </c>
      <c r="ARO24" t="e">
        <f t="shared" si="18"/>
        <v>#VALUE!</v>
      </c>
      <c r="ARP24">
        <f t="shared" si="18"/>
        <v>0</v>
      </c>
      <c r="ARQ24">
        <f t="shared" ref="ARQ24:AUB24" si="19">ARM24/0.45</f>
        <v>1.8322140287268255E+105</v>
      </c>
      <c r="ARR24">
        <f t="shared" si="19"/>
        <v>2.1653438521317025E+105</v>
      </c>
      <c r="ARS24" t="e">
        <f t="shared" si="19"/>
        <v>#VALUE!</v>
      </c>
      <c r="ART24">
        <f t="shared" si="19"/>
        <v>0</v>
      </c>
      <c r="ARU24">
        <f t="shared" si="19"/>
        <v>4.0715867305040566E+105</v>
      </c>
      <c r="ARV24">
        <f t="shared" si="19"/>
        <v>4.8118752269593388E+105</v>
      </c>
      <c r="ARW24" t="e">
        <f t="shared" si="19"/>
        <v>#VALUE!</v>
      </c>
      <c r="ARX24">
        <f t="shared" si="19"/>
        <v>0</v>
      </c>
      <c r="ARY24">
        <f t="shared" si="19"/>
        <v>9.0479705122312372E+105</v>
      </c>
      <c r="ARZ24">
        <f t="shared" si="19"/>
        <v>1.0693056059909642E+106</v>
      </c>
      <c r="ASA24" t="e">
        <f t="shared" si="19"/>
        <v>#VALUE!</v>
      </c>
      <c r="ASB24">
        <f t="shared" si="19"/>
        <v>0</v>
      </c>
      <c r="ASC24">
        <f t="shared" si="19"/>
        <v>2.0106601138291636E+106</v>
      </c>
      <c r="ASD24">
        <f t="shared" si="19"/>
        <v>2.3762346799799205E+106</v>
      </c>
      <c r="ASE24" t="e">
        <f t="shared" si="19"/>
        <v>#VALUE!</v>
      </c>
      <c r="ASF24">
        <f t="shared" si="19"/>
        <v>0</v>
      </c>
      <c r="ASG24">
        <f t="shared" si="19"/>
        <v>4.4681335862870303E+106</v>
      </c>
      <c r="ASH24">
        <f t="shared" si="19"/>
        <v>5.2805215110664894E+106</v>
      </c>
      <c r="ASI24" t="e">
        <f t="shared" si="19"/>
        <v>#VALUE!</v>
      </c>
      <c r="ASJ24">
        <f t="shared" si="19"/>
        <v>0</v>
      </c>
      <c r="ASK24">
        <f t="shared" si="19"/>
        <v>9.9291857473045121E+106</v>
      </c>
      <c r="ASL24">
        <f t="shared" si="19"/>
        <v>1.1734492246814421E+107</v>
      </c>
      <c r="ASM24" t="e">
        <f t="shared" si="19"/>
        <v>#VALUE!</v>
      </c>
      <c r="ASN24">
        <f t="shared" si="19"/>
        <v>0</v>
      </c>
      <c r="ASO24">
        <f t="shared" si="19"/>
        <v>2.2064857216232249E+107</v>
      </c>
      <c r="ASP24">
        <f t="shared" si="19"/>
        <v>2.6076649437365378E+107</v>
      </c>
      <c r="ASQ24" t="e">
        <f t="shared" si="19"/>
        <v>#VALUE!</v>
      </c>
      <c r="ASR24">
        <f t="shared" si="19"/>
        <v>0</v>
      </c>
      <c r="ASS24">
        <f t="shared" si="19"/>
        <v>4.9033016036071665E+107</v>
      </c>
      <c r="AST24">
        <f t="shared" si="19"/>
        <v>5.7948109860811949E+107</v>
      </c>
      <c r="ASU24" t="e">
        <f t="shared" si="19"/>
        <v>#VALUE!</v>
      </c>
      <c r="ASV24">
        <f t="shared" si="19"/>
        <v>0</v>
      </c>
      <c r="ASW24">
        <f t="shared" si="19"/>
        <v>1.0896225785793703E+108</v>
      </c>
      <c r="ASX24">
        <f t="shared" si="19"/>
        <v>1.2877357746847099E+108</v>
      </c>
      <c r="ASY24" t="e">
        <f t="shared" si="19"/>
        <v>#VALUE!</v>
      </c>
      <c r="ASZ24">
        <f t="shared" si="19"/>
        <v>0</v>
      </c>
      <c r="ATA24">
        <f t="shared" si="19"/>
        <v>2.4213835079541564E+108</v>
      </c>
      <c r="ATB24">
        <f t="shared" si="19"/>
        <v>2.8616350548549105E+108</v>
      </c>
      <c r="ATC24" t="e">
        <f t="shared" si="19"/>
        <v>#VALUE!</v>
      </c>
      <c r="ATD24">
        <f t="shared" si="19"/>
        <v>0</v>
      </c>
      <c r="ATE24">
        <f t="shared" si="19"/>
        <v>5.3808522398981249E+108</v>
      </c>
      <c r="ATF24">
        <f t="shared" si="19"/>
        <v>6.35918901078869E+108</v>
      </c>
      <c r="ATG24" t="e">
        <f t="shared" si="19"/>
        <v>#VALUE!</v>
      </c>
      <c r="ATH24">
        <f t="shared" si="19"/>
        <v>0</v>
      </c>
      <c r="ATI24">
        <f t="shared" si="19"/>
        <v>1.1957449421995832E+109</v>
      </c>
      <c r="ATJ24">
        <f t="shared" si="19"/>
        <v>1.4131531135085978E+109</v>
      </c>
      <c r="ATK24" t="e">
        <f t="shared" si="19"/>
        <v>#VALUE!</v>
      </c>
      <c r="ATL24">
        <f t="shared" si="19"/>
        <v>0</v>
      </c>
      <c r="ATM24">
        <f t="shared" si="19"/>
        <v>2.6572109826657403E+109</v>
      </c>
      <c r="ATN24">
        <f t="shared" si="19"/>
        <v>3.1403402522413281E+109</v>
      </c>
      <c r="ATO24" t="e">
        <f t="shared" si="19"/>
        <v>#VALUE!</v>
      </c>
      <c r="ATP24">
        <f t="shared" si="19"/>
        <v>0</v>
      </c>
      <c r="ATQ24">
        <f t="shared" si="19"/>
        <v>5.9049132948127557E+109</v>
      </c>
      <c r="ATR24">
        <f t="shared" si="19"/>
        <v>6.9785338938696178E+109</v>
      </c>
      <c r="ATS24" t="e">
        <f t="shared" si="19"/>
        <v>#VALUE!</v>
      </c>
      <c r="ATT24">
        <f t="shared" si="19"/>
        <v>0</v>
      </c>
      <c r="ATU24">
        <f t="shared" si="19"/>
        <v>1.3122029544028345E+110</v>
      </c>
      <c r="ATV24">
        <f t="shared" si="19"/>
        <v>1.550785309748804E+110</v>
      </c>
      <c r="ATW24" t="e">
        <f t="shared" si="19"/>
        <v>#VALUE!</v>
      </c>
      <c r="ATX24">
        <f t="shared" si="19"/>
        <v>0</v>
      </c>
      <c r="ATY24">
        <f t="shared" si="19"/>
        <v>2.9160065653396323E+110</v>
      </c>
      <c r="ATZ24">
        <f t="shared" si="19"/>
        <v>3.4461895772195642E+110</v>
      </c>
      <c r="AUA24" t="e">
        <f t="shared" si="19"/>
        <v>#VALUE!</v>
      </c>
      <c r="AUB24">
        <f t="shared" si="19"/>
        <v>0</v>
      </c>
      <c r="AUC24">
        <f t="shared" ref="AUC24:AWN24" si="20">ATY24/0.45</f>
        <v>6.4800145896436271E+110</v>
      </c>
      <c r="AUD24">
        <f t="shared" si="20"/>
        <v>7.6581990604879206E+110</v>
      </c>
      <c r="AUE24" t="e">
        <f t="shared" si="20"/>
        <v>#VALUE!</v>
      </c>
      <c r="AUF24">
        <f t="shared" si="20"/>
        <v>0</v>
      </c>
      <c r="AUG24">
        <f t="shared" si="20"/>
        <v>1.4400032421430281E+111</v>
      </c>
      <c r="AUH24">
        <f t="shared" si="20"/>
        <v>1.70182201344176E+111</v>
      </c>
      <c r="AUI24" t="e">
        <f t="shared" si="20"/>
        <v>#VALUE!</v>
      </c>
      <c r="AUJ24">
        <f t="shared" si="20"/>
        <v>0</v>
      </c>
      <c r="AUK24">
        <f t="shared" si="20"/>
        <v>3.2000072047622844E+111</v>
      </c>
      <c r="AUL24">
        <f t="shared" si="20"/>
        <v>3.7818266965372444E+111</v>
      </c>
      <c r="AUM24" t="e">
        <f t="shared" si="20"/>
        <v>#VALUE!</v>
      </c>
      <c r="AUN24">
        <f t="shared" si="20"/>
        <v>0</v>
      </c>
      <c r="AUO24">
        <f t="shared" si="20"/>
        <v>7.1111271216939646E+111</v>
      </c>
      <c r="AUP24">
        <f t="shared" si="20"/>
        <v>8.4040593256383212E+111</v>
      </c>
      <c r="AUQ24" t="e">
        <f t="shared" si="20"/>
        <v>#VALUE!</v>
      </c>
      <c r="AUR24">
        <f t="shared" si="20"/>
        <v>0</v>
      </c>
      <c r="AUS24">
        <f t="shared" si="20"/>
        <v>1.5802504714875477E+112</v>
      </c>
      <c r="AUT24">
        <f t="shared" si="20"/>
        <v>1.867568739030738E+112</v>
      </c>
      <c r="AUU24" t="e">
        <f t="shared" si="20"/>
        <v>#VALUE!</v>
      </c>
      <c r="AUV24">
        <f t="shared" si="20"/>
        <v>0</v>
      </c>
      <c r="AUW24">
        <f t="shared" si="20"/>
        <v>3.5116677144167727E+112</v>
      </c>
      <c r="AUX24">
        <f t="shared" si="20"/>
        <v>4.15015275340164E+112</v>
      </c>
      <c r="AUY24" t="e">
        <f t="shared" si="20"/>
        <v>#VALUE!</v>
      </c>
      <c r="AUZ24">
        <f t="shared" si="20"/>
        <v>0</v>
      </c>
      <c r="AVA24">
        <f t="shared" si="20"/>
        <v>7.8037060320372722E+112</v>
      </c>
      <c r="AVB24">
        <f t="shared" si="20"/>
        <v>9.2225616742258673E+112</v>
      </c>
      <c r="AVC24" t="e">
        <f t="shared" si="20"/>
        <v>#VALUE!</v>
      </c>
      <c r="AVD24">
        <f t="shared" si="20"/>
        <v>0</v>
      </c>
      <c r="AVE24">
        <f t="shared" si="20"/>
        <v>1.7341568960082828E+113</v>
      </c>
      <c r="AVF24">
        <f t="shared" si="20"/>
        <v>2.0494581498279706E+113</v>
      </c>
      <c r="AVG24" t="e">
        <f t="shared" si="20"/>
        <v>#VALUE!</v>
      </c>
      <c r="AVH24">
        <f t="shared" si="20"/>
        <v>0</v>
      </c>
      <c r="AVI24">
        <f t="shared" si="20"/>
        <v>3.8536819911295173E+113</v>
      </c>
      <c r="AVJ24">
        <f t="shared" si="20"/>
        <v>4.5543514440621567E+113</v>
      </c>
      <c r="AVK24" t="e">
        <f t="shared" si="20"/>
        <v>#VALUE!</v>
      </c>
      <c r="AVL24">
        <f t="shared" si="20"/>
        <v>0</v>
      </c>
      <c r="AVM24">
        <f t="shared" si="20"/>
        <v>8.5637377580655936E+113</v>
      </c>
      <c r="AVN24">
        <f t="shared" si="20"/>
        <v>1.0120780986804792E+114</v>
      </c>
      <c r="AVO24" t="e">
        <f t="shared" si="20"/>
        <v>#VALUE!</v>
      </c>
      <c r="AVP24">
        <f t="shared" si="20"/>
        <v>0</v>
      </c>
      <c r="AVQ24">
        <f t="shared" si="20"/>
        <v>1.9030528351256875E+114</v>
      </c>
      <c r="AVR24">
        <f t="shared" si="20"/>
        <v>2.249062441512176E+114</v>
      </c>
      <c r="AVS24" t="e">
        <f t="shared" si="20"/>
        <v>#VALUE!</v>
      </c>
      <c r="AVT24">
        <f t="shared" si="20"/>
        <v>0</v>
      </c>
      <c r="AVU24">
        <f t="shared" si="20"/>
        <v>4.2290063002793056E+114</v>
      </c>
      <c r="AVV24">
        <f t="shared" si="20"/>
        <v>4.9979165366937243E+114</v>
      </c>
      <c r="AVW24" t="e">
        <f t="shared" si="20"/>
        <v>#VALUE!</v>
      </c>
      <c r="AVX24">
        <f t="shared" si="20"/>
        <v>0</v>
      </c>
      <c r="AVY24">
        <f t="shared" si="20"/>
        <v>9.3977917783984568E+114</v>
      </c>
      <c r="AVZ24">
        <f t="shared" si="20"/>
        <v>1.110648119265272E+115</v>
      </c>
      <c r="AWA24" t="e">
        <f t="shared" si="20"/>
        <v>#VALUE!</v>
      </c>
      <c r="AWB24">
        <f t="shared" si="20"/>
        <v>0</v>
      </c>
      <c r="AWC24">
        <f t="shared" si="20"/>
        <v>2.0883981729774348E+115</v>
      </c>
      <c r="AWD24">
        <f t="shared" si="20"/>
        <v>2.4681069317006045E+115</v>
      </c>
      <c r="AWE24" t="e">
        <f t="shared" si="20"/>
        <v>#VALUE!</v>
      </c>
      <c r="AWF24">
        <f t="shared" si="20"/>
        <v>0</v>
      </c>
      <c r="AWG24">
        <f t="shared" si="20"/>
        <v>4.6408848288387438E+115</v>
      </c>
      <c r="AWH24">
        <f t="shared" si="20"/>
        <v>5.484682070445788E+115</v>
      </c>
      <c r="AWI24" t="e">
        <f t="shared" si="20"/>
        <v>#VALUE!</v>
      </c>
      <c r="AWJ24">
        <f t="shared" si="20"/>
        <v>0</v>
      </c>
      <c r="AWK24">
        <f t="shared" si="20"/>
        <v>1.031307739741943E+116</v>
      </c>
      <c r="AWL24">
        <f t="shared" si="20"/>
        <v>1.2188182378768417E+116</v>
      </c>
      <c r="AWM24" t="e">
        <f t="shared" si="20"/>
        <v>#VALUE!</v>
      </c>
      <c r="AWN24">
        <f t="shared" si="20"/>
        <v>0</v>
      </c>
      <c r="AWO24">
        <f t="shared" ref="AWO24:AYZ24" si="21">AWK24/0.45</f>
        <v>2.2917949772043177E+116</v>
      </c>
      <c r="AWP24">
        <f t="shared" si="21"/>
        <v>2.7084849730596481E+116</v>
      </c>
      <c r="AWQ24" t="e">
        <f t="shared" si="21"/>
        <v>#VALUE!</v>
      </c>
      <c r="AWR24">
        <f t="shared" si="21"/>
        <v>0</v>
      </c>
      <c r="AWS24">
        <f t="shared" si="21"/>
        <v>5.0928777271207059E+116</v>
      </c>
      <c r="AWT24">
        <f t="shared" si="21"/>
        <v>6.0188554956881064E+116</v>
      </c>
      <c r="AWU24" t="e">
        <f t="shared" si="21"/>
        <v>#VALUE!</v>
      </c>
      <c r="AWV24">
        <f t="shared" si="21"/>
        <v>0</v>
      </c>
      <c r="AWW24">
        <f t="shared" si="21"/>
        <v>1.1317506060268235E+117</v>
      </c>
      <c r="AWX24">
        <f t="shared" si="21"/>
        <v>1.3375234434862458E+117</v>
      </c>
      <c r="AWY24" t="e">
        <f t="shared" si="21"/>
        <v>#VALUE!</v>
      </c>
      <c r="AWZ24">
        <f t="shared" si="21"/>
        <v>0</v>
      </c>
      <c r="AXA24">
        <f t="shared" si="21"/>
        <v>2.5150013467262746E+117</v>
      </c>
      <c r="AXB24">
        <f t="shared" si="21"/>
        <v>2.9722743188583238E+117</v>
      </c>
      <c r="AXC24" t="e">
        <f t="shared" si="21"/>
        <v>#VALUE!</v>
      </c>
      <c r="AXD24">
        <f t="shared" si="21"/>
        <v>0</v>
      </c>
      <c r="AXE24">
        <f t="shared" si="21"/>
        <v>5.5888918816139437E+117</v>
      </c>
      <c r="AXF24">
        <f t="shared" si="21"/>
        <v>6.6050540419073863E+117</v>
      </c>
      <c r="AXG24" t="e">
        <f t="shared" si="21"/>
        <v>#VALUE!</v>
      </c>
      <c r="AXH24">
        <f t="shared" si="21"/>
        <v>0</v>
      </c>
      <c r="AXI24">
        <f t="shared" si="21"/>
        <v>1.2419759736919875E+118</v>
      </c>
      <c r="AXJ24">
        <f t="shared" si="21"/>
        <v>1.4677897870905302E+118</v>
      </c>
      <c r="AXK24" t="e">
        <f t="shared" si="21"/>
        <v>#VALUE!</v>
      </c>
      <c r="AXL24">
        <f t="shared" si="21"/>
        <v>0</v>
      </c>
      <c r="AXM24">
        <f t="shared" si="21"/>
        <v>2.7599466082044164E+118</v>
      </c>
      <c r="AXN24">
        <f t="shared" si="21"/>
        <v>3.2617550824234002E+118</v>
      </c>
      <c r="AXO24" t="e">
        <f t="shared" si="21"/>
        <v>#VALUE!</v>
      </c>
      <c r="AXP24">
        <f t="shared" si="21"/>
        <v>0</v>
      </c>
      <c r="AXQ24">
        <f t="shared" si="21"/>
        <v>6.1332146848987031E+118</v>
      </c>
      <c r="AXR24">
        <f t="shared" si="21"/>
        <v>7.2483446276075559E+118</v>
      </c>
      <c r="AXS24" t="e">
        <f t="shared" si="21"/>
        <v>#VALUE!</v>
      </c>
      <c r="AXT24">
        <f t="shared" si="21"/>
        <v>0</v>
      </c>
      <c r="AXU24">
        <f t="shared" si="21"/>
        <v>1.3629365966441562E+119</v>
      </c>
      <c r="AXV24">
        <f t="shared" si="21"/>
        <v>1.6107432505794568E+119</v>
      </c>
      <c r="AXW24" t="e">
        <f t="shared" si="21"/>
        <v>#VALUE!</v>
      </c>
      <c r="AXX24">
        <f t="shared" si="21"/>
        <v>0</v>
      </c>
      <c r="AXY24">
        <f t="shared" si="21"/>
        <v>3.0287479925425692E+119</v>
      </c>
      <c r="AXZ24">
        <f t="shared" si="21"/>
        <v>3.5794294457321264E+119</v>
      </c>
      <c r="AYA24" t="e">
        <f t="shared" si="21"/>
        <v>#VALUE!</v>
      </c>
      <c r="AYB24">
        <f t="shared" si="21"/>
        <v>0</v>
      </c>
      <c r="AYC24">
        <f t="shared" si="21"/>
        <v>6.7305510945390431E+119</v>
      </c>
      <c r="AYD24">
        <f t="shared" si="21"/>
        <v>7.9542876571825037E+119</v>
      </c>
      <c r="AYE24" t="e">
        <f t="shared" si="21"/>
        <v>#VALUE!</v>
      </c>
      <c r="AYF24">
        <f t="shared" si="21"/>
        <v>0</v>
      </c>
      <c r="AYG24">
        <f t="shared" si="21"/>
        <v>1.4956780210086761E+120</v>
      </c>
      <c r="AYH24">
        <f t="shared" si="21"/>
        <v>1.7676194793738897E+120</v>
      </c>
      <c r="AYI24" t="e">
        <f t="shared" si="21"/>
        <v>#VALUE!</v>
      </c>
      <c r="AYJ24">
        <f t="shared" si="21"/>
        <v>0</v>
      </c>
      <c r="AYK24">
        <f t="shared" si="21"/>
        <v>3.3237289355748357E+120</v>
      </c>
      <c r="AYL24">
        <f t="shared" si="21"/>
        <v>3.9280432874975324E+120</v>
      </c>
      <c r="AYM24" t="e">
        <f t="shared" si="21"/>
        <v>#VALUE!</v>
      </c>
      <c r="AYN24">
        <f t="shared" si="21"/>
        <v>0</v>
      </c>
      <c r="AYO24">
        <f t="shared" si="21"/>
        <v>7.3860643012774125E+120</v>
      </c>
      <c r="AYP24">
        <f t="shared" si="21"/>
        <v>8.7289850833278498E+120</v>
      </c>
      <c r="AYQ24" t="e">
        <f t="shared" si="21"/>
        <v>#VALUE!</v>
      </c>
      <c r="AYR24">
        <f t="shared" si="21"/>
        <v>0</v>
      </c>
      <c r="AYS24">
        <f t="shared" si="21"/>
        <v>1.6413476225060917E+121</v>
      </c>
      <c r="AYT24">
        <f t="shared" si="21"/>
        <v>1.9397744629617443E+121</v>
      </c>
      <c r="AYU24" t="e">
        <f t="shared" si="21"/>
        <v>#VALUE!</v>
      </c>
      <c r="AYV24">
        <f t="shared" si="21"/>
        <v>0</v>
      </c>
      <c r="AYW24">
        <f t="shared" si="21"/>
        <v>3.647439161124648E+121</v>
      </c>
      <c r="AYX24">
        <f t="shared" si="21"/>
        <v>4.3106099176927649E+121</v>
      </c>
      <c r="AYY24" t="e">
        <f t="shared" si="21"/>
        <v>#VALUE!</v>
      </c>
      <c r="AYZ24">
        <f t="shared" si="21"/>
        <v>0</v>
      </c>
      <c r="AZA24">
        <f t="shared" ref="AZA24:BBL24" si="22">AYW24/0.45</f>
        <v>8.1054203580547735E+121</v>
      </c>
      <c r="AZB24">
        <f t="shared" si="22"/>
        <v>9.579133150428367E+121</v>
      </c>
      <c r="AZC24" t="e">
        <f t="shared" si="22"/>
        <v>#VALUE!</v>
      </c>
      <c r="AZD24">
        <f t="shared" si="22"/>
        <v>0</v>
      </c>
      <c r="AZE24">
        <f t="shared" si="22"/>
        <v>1.801204524012172E+122</v>
      </c>
      <c r="AZF24">
        <f t="shared" si="22"/>
        <v>2.1286962556507482E+122</v>
      </c>
      <c r="AZG24" t="e">
        <f t="shared" si="22"/>
        <v>#VALUE!</v>
      </c>
      <c r="AZH24">
        <f t="shared" si="22"/>
        <v>0</v>
      </c>
      <c r="AZI24">
        <f t="shared" si="22"/>
        <v>4.0026767200270487E+122</v>
      </c>
      <c r="AZJ24">
        <f t="shared" si="22"/>
        <v>4.730436123668329E+122</v>
      </c>
      <c r="AZK24" t="e">
        <f t="shared" si="22"/>
        <v>#VALUE!</v>
      </c>
      <c r="AZL24">
        <f t="shared" si="22"/>
        <v>0</v>
      </c>
      <c r="AZM24">
        <f t="shared" si="22"/>
        <v>8.8948371556156635E+122</v>
      </c>
      <c r="AZN24">
        <f t="shared" si="22"/>
        <v>1.0512080274818509E+123</v>
      </c>
      <c r="AZO24" t="e">
        <f t="shared" si="22"/>
        <v>#VALUE!</v>
      </c>
      <c r="AZP24">
        <f t="shared" si="22"/>
        <v>0</v>
      </c>
      <c r="AZQ24">
        <f t="shared" si="22"/>
        <v>1.9766304790257029E+123</v>
      </c>
      <c r="AZR24">
        <f t="shared" si="22"/>
        <v>2.3360178388485575E+123</v>
      </c>
      <c r="AZS24" t="e">
        <f t="shared" si="22"/>
        <v>#VALUE!</v>
      </c>
      <c r="AZT24">
        <f t="shared" si="22"/>
        <v>0</v>
      </c>
      <c r="AZU24">
        <f t="shared" si="22"/>
        <v>4.3925121756126727E+123</v>
      </c>
      <c r="AZV24">
        <f t="shared" si="22"/>
        <v>5.1911507529967946E+123</v>
      </c>
      <c r="AZW24" t="e">
        <f t="shared" si="22"/>
        <v>#VALUE!</v>
      </c>
      <c r="AZX24">
        <f t="shared" si="22"/>
        <v>0</v>
      </c>
      <c r="AZY24">
        <f t="shared" si="22"/>
        <v>9.7611381680281617E+123</v>
      </c>
      <c r="AZZ24">
        <f t="shared" si="22"/>
        <v>1.1535890562215099E+124</v>
      </c>
      <c r="BAA24" t="e">
        <f t="shared" si="22"/>
        <v>#VALUE!</v>
      </c>
      <c r="BAB24">
        <f t="shared" si="22"/>
        <v>0</v>
      </c>
      <c r="BAC24">
        <f t="shared" si="22"/>
        <v>2.1691418151173694E+124</v>
      </c>
      <c r="BAD24">
        <f t="shared" si="22"/>
        <v>2.5635312360477997E+124</v>
      </c>
      <c r="BAE24" t="e">
        <f t="shared" si="22"/>
        <v>#VALUE!</v>
      </c>
      <c r="BAF24">
        <f t="shared" si="22"/>
        <v>0</v>
      </c>
      <c r="BAG24">
        <f t="shared" si="22"/>
        <v>4.820315144705265E+124</v>
      </c>
      <c r="BAH24">
        <f t="shared" si="22"/>
        <v>5.6967360801062218E+124</v>
      </c>
      <c r="BAI24" t="e">
        <f t="shared" si="22"/>
        <v>#VALUE!</v>
      </c>
      <c r="BAJ24">
        <f t="shared" si="22"/>
        <v>0</v>
      </c>
      <c r="BAK24">
        <f t="shared" si="22"/>
        <v>1.0711811432678366E+125</v>
      </c>
      <c r="BAL24">
        <f t="shared" si="22"/>
        <v>1.265941351134716E+125</v>
      </c>
      <c r="BAM24" t="e">
        <f t="shared" si="22"/>
        <v>#VALUE!</v>
      </c>
      <c r="BAN24">
        <f t="shared" si="22"/>
        <v>0</v>
      </c>
      <c r="BAO24">
        <f t="shared" si="22"/>
        <v>2.3804025405951924E+125</v>
      </c>
      <c r="BAP24">
        <f t="shared" si="22"/>
        <v>2.8132030025215911E+125</v>
      </c>
      <c r="BAQ24" t="e">
        <f t="shared" si="22"/>
        <v>#VALUE!</v>
      </c>
      <c r="BAR24">
        <f t="shared" si="22"/>
        <v>0</v>
      </c>
      <c r="BAS24">
        <f t="shared" si="22"/>
        <v>5.2897834235448717E+125</v>
      </c>
      <c r="BAT24">
        <f t="shared" si="22"/>
        <v>6.2515622278257577E+125</v>
      </c>
      <c r="BAU24" t="e">
        <f t="shared" si="22"/>
        <v>#VALUE!</v>
      </c>
      <c r="BAV24">
        <f t="shared" si="22"/>
        <v>0</v>
      </c>
      <c r="BAW24">
        <f t="shared" si="22"/>
        <v>1.1755074274544159E+126</v>
      </c>
      <c r="BAX24">
        <f t="shared" si="22"/>
        <v>1.3892360506279462E+126</v>
      </c>
      <c r="BAY24" t="e">
        <f t="shared" si="22"/>
        <v>#VALUE!</v>
      </c>
      <c r="BAZ24">
        <f t="shared" si="22"/>
        <v>0</v>
      </c>
      <c r="BBA24">
        <f t="shared" si="22"/>
        <v>2.6122387276764798E+126</v>
      </c>
      <c r="BBB24">
        <f t="shared" si="22"/>
        <v>3.0871912236176583E+126</v>
      </c>
      <c r="BBC24" t="e">
        <f t="shared" si="22"/>
        <v>#VALUE!</v>
      </c>
      <c r="BBD24">
        <f t="shared" si="22"/>
        <v>0</v>
      </c>
      <c r="BBE24">
        <f t="shared" si="22"/>
        <v>5.8049749503921769E+126</v>
      </c>
      <c r="BBF24">
        <f t="shared" si="22"/>
        <v>6.8604249413725737E+126</v>
      </c>
      <c r="BBG24" t="e">
        <f t="shared" si="22"/>
        <v>#VALUE!</v>
      </c>
      <c r="BBH24">
        <f t="shared" si="22"/>
        <v>0</v>
      </c>
      <c r="BBI24">
        <f t="shared" si="22"/>
        <v>1.2899944334204837E+127</v>
      </c>
      <c r="BBJ24">
        <f t="shared" si="22"/>
        <v>1.5245388758605718E+127</v>
      </c>
      <c r="BBK24" t="e">
        <f t="shared" si="22"/>
        <v>#VALUE!</v>
      </c>
      <c r="BBL24">
        <f t="shared" si="22"/>
        <v>0</v>
      </c>
      <c r="BBM24">
        <f t="shared" ref="BBM24:BDX24" si="23">BBI24/0.45</f>
        <v>2.8666542964899635E+127</v>
      </c>
      <c r="BBN24">
        <f t="shared" si="23"/>
        <v>3.3878641685790482E+127</v>
      </c>
      <c r="BBO24" t="e">
        <f t="shared" si="23"/>
        <v>#VALUE!</v>
      </c>
      <c r="BBP24">
        <f t="shared" si="23"/>
        <v>0</v>
      </c>
      <c r="BBQ24">
        <f t="shared" si="23"/>
        <v>6.3703428810888073E+127</v>
      </c>
      <c r="BBR24">
        <f t="shared" si="23"/>
        <v>7.5285870412867732E+127</v>
      </c>
      <c r="BBS24" t="e">
        <f t="shared" si="23"/>
        <v>#VALUE!</v>
      </c>
      <c r="BBT24">
        <f t="shared" si="23"/>
        <v>0</v>
      </c>
      <c r="BBU24">
        <f t="shared" si="23"/>
        <v>1.4156317513530683E+128</v>
      </c>
      <c r="BBV24">
        <f t="shared" si="23"/>
        <v>1.6730193425081718E+128</v>
      </c>
      <c r="BBW24" t="e">
        <f t="shared" si="23"/>
        <v>#VALUE!</v>
      </c>
      <c r="BBX24">
        <f t="shared" si="23"/>
        <v>0</v>
      </c>
      <c r="BBY24">
        <f t="shared" si="23"/>
        <v>3.1458483363401517E+128</v>
      </c>
      <c r="BBZ24">
        <f t="shared" si="23"/>
        <v>3.717820761129271E+128</v>
      </c>
      <c r="BCA24" t="e">
        <f t="shared" si="23"/>
        <v>#VALUE!</v>
      </c>
      <c r="BCB24">
        <f t="shared" si="23"/>
        <v>0</v>
      </c>
      <c r="BCC24">
        <f t="shared" si="23"/>
        <v>6.9907740807558917E+128</v>
      </c>
      <c r="BCD24">
        <f t="shared" si="23"/>
        <v>8.2618239136206014E+128</v>
      </c>
      <c r="BCE24" t="e">
        <f t="shared" si="23"/>
        <v>#VALUE!</v>
      </c>
      <c r="BCF24">
        <f t="shared" si="23"/>
        <v>0</v>
      </c>
      <c r="BCG24">
        <f t="shared" si="23"/>
        <v>1.553505351279087E+129</v>
      </c>
      <c r="BCH24">
        <f t="shared" si="23"/>
        <v>1.835960869693467E+129</v>
      </c>
      <c r="BCI24" t="e">
        <f t="shared" si="23"/>
        <v>#VALUE!</v>
      </c>
      <c r="BCJ24">
        <f t="shared" si="23"/>
        <v>0</v>
      </c>
      <c r="BCK24">
        <f t="shared" si="23"/>
        <v>3.4522341139535263E+129</v>
      </c>
      <c r="BCL24">
        <f t="shared" si="23"/>
        <v>4.07991304376326E+129</v>
      </c>
      <c r="BCM24" t="e">
        <f t="shared" si="23"/>
        <v>#VALUE!</v>
      </c>
      <c r="BCN24">
        <f t="shared" si="23"/>
        <v>0</v>
      </c>
      <c r="BCO24">
        <f t="shared" si="23"/>
        <v>7.6716313643411691E+129</v>
      </c>
      <c r="BCP24">
        <f t="shared" si="23"/>
        <v>9.0664734305850223E+129</v>
      </c>
      <c r="BCQ24" t="e">
        <f t="shared" si="23"/>
        <v>#VALUE!</v>
      </c>
      <c r="BCR24">
        <f t="shared" si="23"/>
        <v>0</v>
      </c>
      <c r="BCS24">
        <f t="shared" si="23"/>
        <v>1.704806969853593E+130</v>
      </c>
      <c r="BCT24">
        <f t="shared" si="23"/>
        <v>2.0147718734633383E+130</v>
      </c>
      <c r="BCU24" t="e">
        <f t="shared" si="23"/>
        <v>#VALUE!</v>
      </c>
      <c r="BCV24">
        <f t="shared" si="23"/>
        <v>0</v>
      </c>
      <c r="BCW24">
        <f t="shared" si="23"/>
        <v>3.7884599330079843E+130</v>
      </c>
      <c r="BCX24">
        <f t="shared" si="23"/>
        <v>4.4772708299185297E+130</v>
      </c>
      <c r="BCY24" t="e">
        <f t="shared" si="23"/>
        <v>#VALUE!</v>
      </c>
      <c r="BCZ24">
        <f t="shared" si="23"/>
        <v>0</v>
      </c>
      <c r="BDA24">
        <f t="shared" si="23"/>
        <v>8.4187998511288539E+130</v>
      </c>
      <c r="BDB24">
        <f t="shared" si="23"/>
        <v>9.9494907331522885E+130</v>
      </c>
      <c r="BDC24" t="e">
        <f t="shared" si="23"/>
        <v>#VALUE!</v>
      </c>
      <c r="BDD24">
        <f t="shared" si="23"/>
        <v>0</v>
      </c>
      <c r="BDE24">
        <f t="shared" si="23"/>
        <v>1.8708444113619675E+131</v>
      </c>
      <c r="BDF24">
        <f t="shared" si="23"/>
        <v>2.2109979407005083E+131</v>
      </c>
      <c r="BDG24" t="e">
        <f t="shared" si="23"/>
        <v>#VALUE!</v>
      </c>
      <c r="BDH24">
        <f t="shared" si="23"/>
        <v>0</v>
      </c>
      <c r="BDI24">
        <f t="shared" si="23"/>
        <v>4.1574320252488165E+131</v>
      </c>
      <c r="BDJ24">
        <f t="shared" si="23"/>
        <v>4.9133287571122409E+131</v>
      </c>
      <c r="BDK24" t="e">
        <f t="shared" si="23"/>
        <v>#VALUE!</v>
      </c>
      <c r="BDL24">
        <f t="shared" si="23"/>
        <v>0</v>
      </c>
      <c r="BDM24">
        <f t="shared" si="23"/>
        <v>9.2387378338862584E+131</v>
      </c>
      <c r="BDN24">
        <f t="shared" si="23"/>
        <v>1.0918508349138312E+132</v>
      </c>
      <c r="BDO24" t="e">
        <f t="shared" si="23"/>
        <v>#VALUE!</v>
      </c>
      <c r="BDP24">
        <f t="shared" si="23"/>
        <v>0</v>
      </c>
      <c r="BDQ24">
        <f t="shared" si="23"/>
        <v>2.0530528519747241E+132</v>
      </c>
      <c r="BDR24">
        <f t="shared" si="23"/>
        <v>2.4263351886974026E+132</v>
      </c>
      <c r="BDS24" t="e">
        <f t="shared" si="23"/>
        <v>#VALUE!</v>
      </c>
      <c r="BDT24">
        <f t="shared" si="23"/>
        <v>0</v>
      </c>
      <c r="BDU24">
        <f t="shared" si="23"/>
        <v>4.5623396710549421E+132</v>
      </c>
      <c r="BDV24">
        <f t="shared" si="23"/>
        <v>5.3918559748831165E+132</v>
      </c>
      <c r="BDW24" t="e">
        <f t="shared" si="23"/>
        <v>#VALUE!</v>
      </c>
      <c r="BDX24">
        <f t="shared" si="23"/>
        <v>0</v>
      </c>
      <c r="BDY24">
        <f t="shared" ref="BDY24:BGJ24" si="24">BDU24/0.45</f>
        <v>1.0138532602344315E+133</v>
      </c>
      <c r="BDZ24">
        <f t="shared" si="24"/>
        <v>1.1981902166406925E+133</v>
      </c>
      <c r="BEA24" t="e">
        <f t="shared" si="24"/>
        <v>#VALUE!</v>
      </c>
      <c r="BEB24">
        <f t="shared" si="24"/>
        <v>0</v>
      </c>
      <c r="BEC24">
        <f t="shared" si="24"/>
        <v>2.2530072449654035E+133</v>
      </c>
      <c r="BED24">
        <f t="shared" si="24"/>
        <v>2.6626449258682056E+133</v>
      </c>
      <c r="BEE24" t="e">
        <f t="shared" si="24"/>
        <v>#VALUE!</v>
      </c>
      <c r="BEF24">
        <f t="shared" si="24"/>
        <v>0</v>
      </c>
      <c r="BEG24">
        <f t="shared" si="24"/>
        <v>5.0066827665897854E+133</v>
      </c>
      <c r="BEH24">
        <f t="shared" si="24"/>
        <v>5.916988724151568E+133</v>
      </c>
      <c r="BEI24" t="e">
        <f t="shared" si="24"/>
        <v>#VALUE!</v>
      </c>
      <c r="BEJ24">
        <f t="shared" si="24"/>
        <v>0</v>
      </c>
      <c r="BEK24">
        <f t="shared" si="24"/>
        <v>1.1125961703532856E+134</v>
      </c>
      <c r="BEL24">
        <f t="shared" si="24"/>
        <v>1.3148863831447928E+134</v>
      </c>
      <c r="BEM24" t="e">
        <f t="shared" si="24"/>
        <v>#VALUE!</v>
      </c>
      <c r="BEN24">
        <f t="shared" si="24"/>
        <v>0</v>
      </c>
      <c r="BEO24">
        <f t="shared" si="24"/>
        <v>2.4724359341184125E+134</v>
      </c>
      <c r="BEP24">
        <f t="shared" si="24"/>
        <v>2.9219697403217615E+134</v>
      </c>
      <c r="BEQ24" t="e">
        <f t="shared" si="24"/>
        <v>#VALUE!</v>
      </c>
      <c r="BER24">
        <f t="shared" si="24"/>
        <v>0</v>
      </c>
      <c r="BES24">
        <f t="shared" si="24"/>
        <v>5.4943020758186939E+134</v>
      </c>
      <c r="BET24">
        <f t="shared" si="24"/>
        <v>6.4932660896039146E+134</v>
      </c>
      <c r="BEU24" t="e">
        <f t="shared" si="24"/>
        <v>#VALUE!</v>
      </c>
      <c r="BEV24">
        <f t="shared" si="24"/>
        <v>0</v>
      </c>
      <c r="BEW24">
        <f t="shared" si="24"/>
        <v>1.2209560168485987E+135</v>
      </c>
      <c r="BEX24">
        <f t="shared" si="24"/>
        <v>1.442948019911981E+135</v>
      </c>
      <c r="BEY24" t="e">
        <f t="shared" si="24"/>
        <v>#VALUE!</v>
      </c>
      <c r="BEZ24">
        <f t="shared" si="24"/>
        <v>0</v>
      </c>
      <c r="BFA24">
        <f t="shared" si="24"/>
        <v>2.713235592996886E+135</v>
      </c>
      <c r="BFB24">
        <f t="shared" si="24"/>
        <v>3.2065511553599577E+135</v>
      </c>
      <c r="BFC24" t="e">
        <f t="shared" si="24"/>
        <v>#VALUE!</v>
      </c>
      <c r="BFD24">
        <f t="shared" si="24"/>
        <v>0</v>
      </c>
      <c r="BFE24">
        <f t="shared" si="24"/>
        <v>6.0294124288819681E+135</v>
      </c>
      <c r="BFF24">
        <f t="shared" si="24"/>
        <v>7.1256692341332389E+135</v>
      </c>
      <c r="BFG24" t="e">
        <f t="shared" si="24"/>
        <v>#VALUE!</v>
      </c>
      <c r="BFH24">
        <f t="shared" si="24"/>
        <v>0</v>
      </c>
      <c r="BFI24">
        <f t="shared" si="24"/>
        <v>1.3398694286404373E+136</v>
      </c>
      <c r="BFJ24">
        <f t="shared" si="24"/>
        <v>1.5834820520296087E+136</v>
      </c>
      <c r="BFK24" t="e">
        <f t="shared" si="24"/>
        <v>#VALUE!</v>
      </c>
      <c r="BFL24">
        <f t="shared" si="24"/>
        <v>0</v>
      </c>
      <c r="BFM24">
        <f t="shared" si="24"/>
        <v>2.9774876192009715E+136</v>
      </c>
      <c r="BFN24">
        <f t="shared" si="24"/>
        <v>3.5188490045102411E+136</v>
      </c>
      <c r="BFO24" t="e">
        <f t="shared" si="24"/>
        <v>#VALUE!</v>
      </c>
      <c r="BFP24">
        <f t="shared" si="24"/>
        <v>0</v>
      </c>
      <c r="BFQ24">
        <f t="shared" si="24"/>
        <v>6.6166391537799362E+136</v>
      </c>
      <c r="BFR24">
        <f t="shared" si="24"/>
        <v>7.8196644544672021E+136</v>
      </c>
      <c r="BFS24" t="e">
        <f t="shared" si="24"/>
        <v>#VALUE!</v>
      </c>
      <c r="BFT24">
        <f t="shared" si="24"/>
        <v>0</v>
      </c>
      <c r="BFU24">
        <f t="shared" si="24"/>
        <v>1.4703642563955413E+137</v>
      </c>
      <c r="BFV24">
        <f t="shared" si="24"/>
        <v>1.7377032121038226E+137</v>
      </c>
      <c r="BFW24" t="e">
        <f t="shared" si="24"/>
        <v>#VALUE!</v>
      </c>
      <c r="BFX24">
        <f t="shared" si="24"/>
        <v>0</v>
      </c>
      <c r="BFY24">
        <f t="shared" si="24"/>
        <v>3.267476125323425E+137</v>
      </c>
      <c r="BFZ24">
        <f t="shared" si="24"/>
        <v>3.8615626935640505E+137</v>
      </c>
      <c r="BGA24" t="e">
        <f t="shared" si="24"/>
        <v>#VALUE!</v>
      </c>
      <c r="BGB24">
        <f t="shared" si="24"/>
        <v>0</v>
      </c>
      <c r="BGC24">
        <f t="shared" si="24"/>
        <v>7.2610580562742776E+137</v>
      </c>
      <c r="BGD24">
        <f t="shared" si="24"/>
        <v>8.5812504301423343E+137</v>
      </c>
      <c r="BGE24" t="e">
        <f t="shared" si="24"/>
        <v>#VALUE!</v>
      </c>
      <c r="BGF24">
        <f t="shared" si="24"/>
        <v>0</v>
      </c>
      <c r="BGG24">
        <f t="shared" si="24"/>
        <v>1.6135684569498395E+138</v>
      </c>
      <c r="BGH24">
        <f t="shared" si="24"/>
        <v>1.9069445400316297E+138</v>
      </c>
      <c r="BGI24" t="e">
        <f t="shared" si="24"/>
        <v>#VALUE!</v>
      </c>
      <c r="BGJ24">
        <f t="shared" si="24"/>
        <v>0</v>
      </c>
      <c r="BGK24">
        <f t="shared" ref="BGK24:BIV24" si="25">BGG24/0.45</f>
        <v>3.5857076821107545E+138</v>
      </c>
      <c r="BGL24">
        <f t="shared" si="25"/>
        <v>4.2376545334036213E+138</v>
      </c>
      <c r="BGM24" t="e">
        <f t="shared" si="25"/>
        <v>#VALUE!</v>
      </c>
      <c r="BGN24">
        <f t="shared" si="25"/>
        <v>0</v>
      </c>
      <c r="BGO24">
        <f t="shared" si="25"/>
        <v>7.9682392935794539E+138</v>
      </c>
      <c r="BGP24">
        <f t="shared" si="25"/>
        <v>9.4170100742302695E+138</v>
      </c>
      <c r="BGQ24" t="e">
        <f t="shared" si="25"/>
        <v>#VALUE!</v>
      </c>
      <c r="BGR24">
        <f t="shared" si="25"/>
        <v>0</v>
      </c>
      <c r="BGS24">
        <f t="shared" si="25"/>
        <v>1.7707198430176563E+139</v>
      </c>
      <c r="BGT24">
        <f t="shared" si="25"/>
        <v>2.0926689053845044E+139</v>
      </c>
      <c r="BGU24" t="e">
        <f t="shared" si="25"/>
        <v>#VALUE!</v>
      </c>
      <c r="BGV24">
        <f t="shared" si="25"/>
        <v>0</v>
      </c>
      <c r="BGW24">
        <f t="shared" si="25"/>
        <v>3.9349329844836804E+139</v>
      </c>
      <c r="BGX24">
        <f t="shared" si="25"/>
        <v>4.6503753452988983E+139</v>
      </c>
      <c r="BGY24" t="e">
        <f t="shared" si="25"/>
        <v>#VALUE!</v>
      </c>
      <c r="BGZ24">
        <f t="shared" si="25"/>
        <v>0</v>
      </c>
      <c r="BHA24">
        <f t="shared" si="25"/>
        <v>8.744295521074845E+139</v>
      </c>
      <c r="BHB24">
        <f t="shared" si="25"/>
        <v>1.0334167433997551E+140</v>
      </c>
      <c r="BHC24" t="e">
        <f t="shared" si="25"/>
        <v>#VALUE!</v>
      </c>
      <c r="BHD24">
        <f t="shared" si="25"/>
        <v>0</v>
      </c>
      <c r="BHE24">
        <f t="shared" si="25"/>
        <v>1.9431767824610766E+140</v>
      </c>
      <c r="BHF24">
        <f t="shared" si="25"/>
        <v>2.2964816519994558E+140</v>
      </c>
      <c r="BHG24" t="e">
        <f t="shared" si="25"/>
        <v>#VALUE!</v>
      </c>
      <c r="BHH24">
        <f t="shared" si="25"/>
        <v>0</v>
      </c>
      <c r="BHI24">
        <f t="shared" si="25"/>
        <v>4.3181706276912811E+140</v>
      </c>
      <c r="BHJ24">
        <f t="shared" si="25"/>
        <v>5.1032925599987902E+140</v>
      </c>
      <c r="BHK24" t="e">
        <f t="shared" si="25"/>
        <v>#VALUE!</v>
      </c>
      <c r="BHL24">
        <f t="shared" si="25"/>
        <v>0</v>
      </c>
      <c r="BHM24">
        <f t="shared" si="25"/>
        <v>9.595934728202846E+140</v>
      </c>
      <c r="BHN24">
        <f t="shared" si="25"/>
        <v>1.1340650133330645E+141</v>
      </c>
      <c r="BHO24" t="e">
        <f t="shared" si="25"/>
        <v>#VALUE!</v>
      </c>
      <c r="BHP24">
        <f t="shared" si="25"/>
        <v>0</v>
      </c>
      <c r="BHQ24">
        <f t="shared" si="25"/>
        <v>2.1324299396006323E+141</v>
      </c>
      <c r="BHR24">
        <f t="shared" si="25"/>
        <v>2.5201444740734765E+141</v>
      </c>
      <c r="BHS24" t="e">
        <f t="shared" si="25"/>
        <v>#VALUE!</v>
      </c>
      <c r="BHT24">
        <f t="shared" si="25"/>
        <v>0</v>
      </c>
      <c r="BHU24">
        <f t="shared" si="25"/>
        <v>4.738733199112516E+141</v>
      </c>
      <c r="BHV24">
        <f t="shared" si="25"/>
        <v>5.6003210534966142E+141</v>
      </c>
      <c r="BHW24" t="e">
        <f t="shared" si="25"/>
        <v>#VALUE!</v>
      </c>
      <c r="BHX24">
        <f t="shared" si="25"/>
        <v>0</v>
      </c>
      <c r="BHY24">
        <f t="shared" si="25"/>
        <v>1.0530518220250035E+142</v>
      </c>
      <c r="BHZ24">
        <f t="shared" si="25"/>
        <v>1.2445157896659144E+142</v>
      </c>
      <c r="BIA24" t="e">
        <f t="shared" si="25"/>
        <v>#VALUE!</v>
      </c>
      <c r="BIB24">
        <f t="shared" si="25"/>
        <v>0</v>
      </c>
      <c r="BIC24">
        <f t="shared" si="25"/>
        <v>2.3401151600555632E+142</v>
      </c>
      <c r="BID24">
        <f t="shared" si="25"/>
        <v>2.7655906437020319E+142</v>
      </c>
      <c r="BIE24" t="e">
        <f t="shared" si="25"/>
        <v>#VALUE!</v>
      </c>
      <c r="BIF24">
        <f t="shared" si="25"/>
        <v>0</v>
      </c>
      <c r="BIG24">
        <f t="shared" si="25"/>
        <v>5.2002559112345849E+142</v>
      </c>
      <c r="BIH24">
        <f t="shared" si="25"/>
        <v>6.1457569860045154E+142</v>
      </c>
      <c r="BII24" t="e">
        <f t="shared" si="25"/>
        <v>#VALUE!</v>
      </c>
      <c r="BIJ24">
        <f t="shared" si="25"/>
        <v>0</v>
      </c>
      <c r="BIK24">
        <f t="shared" si="25"/>
        <v>1.1556124247187967E+143</v>
      </c>
      <c r="BIL24">
        <f t="shared" si="25"/>
        <v>1.3657237746676701E+143</v>
      </c>
      <c r="BIM24" t="e">
        <f t="shared" si="25"/>
        <v>#VALUE!</v>
      </c>
      <c r="BIN24">
        <f t="shared" si="25"/>
        <v>0</v>
      </c>
      <c r="BIO24">
        <f t="shared" si="25"/>
        <v>2.5680276104862146E+143</v>
      </c>
      <c r="BIP24">
        <f t="shared" si="25"/>
        <v>3.0349417214837111E+143</v>
      </c>
      <c r="BIQ24" t="e">
        <f t="shared" si="25"/>
        <v>#VALUE!</v>
      </c>
      <c r="BIR24">
        <f t="shared" si="25"/>
        <v>0</v>
      </c>
      <c r="BIS24">
        <f t="shared" si="25"/>
        <v>5.7067280233026992E+143</v>
      </c>
      <c r="BIT24">
        <f t="shared" si="25"/>
        <v>6.744314936630469E+143</v>
      </c>
      <c r="BIU24" t="e">
        <f t="shared" si="25"/>
        <v>#VALUE!</v>
      </c>
      <c r="BIV24">
        <f t="shared" si="25"/>
        <v>0</v>
      </c>
      <c r="BIW24">
        <f t="shared" ref="BIW24:BLH24" si="26">BIS24/0.45</f>
        <v>1.2681617829561554E+144</v>
      </c>
      <c r="BIX24">
        <f t="shared" si="26"/>
        <v>1.4987366525845486E+144</v>
      </c>
      <c r="BIY24" t="e">
        <f t="shared" si="26"/>
        <v>#VALUE!</v>
      </c>
      <c r="BIZ24">
        <f t="shared" si="26"/>
        <v>0</v>
      </c>
      <c r="BJA24">
        <f t="shared" si="26"/>
        <v>2.8181372954581231E+144</v>
      </c>
      <c r="BJB24">
        <f t="shared" si="26"/>
        <v>3.3305258946323298E+144</v>
      </c>
      <c r="BJC24" t="e">
        <f t="shared" si="26"/>
        <v>#VALUE!</v>
      </c>
      <c r="BJD24">
        <f t="shared" si="26"/>
        <v>0</v>
      </c>
      <c r="BJE24">
        <f t="shared" si="26"/>
        <v>6.2625273232402735E+144</v>
      </c>
      <c r="BJF24">
        <f t="shared" si="26"/>
        <v>7.4011686547385107E+144</v>
      </c>
      <c r="BJG24" t="e">
        <f t="shared" si="26"/>
        <v>#VALUE!</v>
      </c>
      <c r="BJH24">
        <f t="shared" si="26"/>
        <v>0</v>
      </c>
      <c r="BJI24">
        <f t="shared" si="26"/>
        <v>1.3916727384978386E+145</v>
      </c>
      <c r="BJJ24">
        <f t="shared" si="26"/>
        <v>1.6447041454974467E+145</v>
      </c>
      <c r="BJK24" t="e">
        <f t="shared" si="26"/>
        <v>#VALUE!</v>
      </c>
      <c r="BJL24">
        <f t="shared" si="26"/>
        <v>0</v>
      </c>
      <c r="BJM24">
        <f t="shared" si="26"/>
        <v>3.0926060855507525E+145</v>
      </c>
      <c r="BJN24">
        <f t="shared" si="26"/>
        <v>3.6548981011054367E+145</v>
      </c>
      <c r="BJO24" t="e">
        <f t="shared" si="26"/>
        <v>#VALUE!</v>
      </c>
      <c r="BJP24">
        <f t="shared" si="26"/>
        <v>0</v>
      </c>
      <c r="BJQ24">
        <f t="shared" si="26"/>
        <v>6.8724579678905611E+145</v>
      </c>
      <c r="BJR24">
        <f t="shared" si="26"/>
        <v>8.1219957802343035E+145</v>
      </c>
      <c r="BJS24" t="e">
        <f t="shared" si="26"/>
        <v>#VALUE!</v>
      </c>
      <c r="BJT24">
        <f t="shared" si="26"/>
        <v>0</v>
      </c>
      <c r="BJU24">
        <f t="shared" si="26"/>
        <v>1.527212881753458E+146</v>
      </c>
      <c r="BJV24">
        <f t="shared" si="26"/>
        <v>1.8048879511631785E+146</v>
      </c>
      <c r="BJW24" t="e">
        <f t="shared" si="26"/>
        <v>#VALUE!</v>
      </c>
      <c r="BJX24">
        <f t="shared" si="26"/>
        <v>0</v>
      </c>
      <c r="BJY24">
        <f t="shared" si="26"/>
        <v>3.3938064038965734E+146</v>
      </c>
      <c r="BJZ24">
        <f t="shared" si="26"/>
        <v>4.0108621136959517E+146</v>
      </c>
      <c r="BKA24" t="e">
        <f t="shared" si="26"/>
        <v>#VALUE!</v>
      </c>
      <c r="BKB24">
        <f t="shared" si="26"/>
        <v>0</v>
      </c>
      <c r="BKC24">
        <f t="shared" si="26"/>
        <v>7.5417920086590521E+146</v>
      </c>
      <c r="BKD24">
        <f t="shared" si="26"/>
        <v>8.9130269193243362E+146</v>
      </c>
      <c r="BKE24" t="e">
        <f t="shared" si="26"/>
        <v>#VALUE!</v>
      </c>
      <c r="BKF24">
        <f t="shared" si="26"/>
        <v>0</v>
      </c>
      <c r="BKG24">
        <f t="shared" si="26"/>
        <v>1.6759537797020117E+147</v>
      </c>
      <c r="BKH24">
        <f t="shared" si="26"/>
        <v>1.9806726487387412E+147</v>
      </c>
      <c r="BKI24" t="e">
        <f t="shared" si="26"/>
        <v>#VALUE!</v>
      </c>
      <c r="BKJ24">
        <f t="shared" si="26"/>
        <v>0</v>
      </c>
      <c r="BKK24">
        <f t="shared" si="26"/>
        <v>3.7243417326711371E+147</v>
      </c>
      <c r="BKL24">
        <f t="shared" si="26"/>
        <v>4.4014947749749801E+147</v>
      </c>
      <c r="BKM24" t="e">
        <f t="shared" si="26"/>
        <v>#VALUE!</v>
      </c>
      <c r="BKN24">
        <f t="shared" si="26"/>
        <v>0</v>
      </c>
      <c r="BKO24">
        <f t="shared" si="26"/>
        <v>8.2763149614914152E+147</v>
      </c>
      <c r="BKP24">
        <f t="shared" si="26"/>
        <v>9.7810994999444005E+147</v>
      </c>
      <c r="BKQ24" t="e">
        <f t="shared" si="26"/>
        <v>#VALUE!</v>
      </c>
      <c r="BKR24">
        <f t="shared" si="26"/>
        <v>0</v>
      </c>
      <c r="BKS24">
        <f t="shared" si="26"/>
        <v>1.8391811025536477E+148</v>
      </c>
      <c r="BKT24">
        <f t="shared" si="26"/>
        <v>2.1735776666543112E+148</v>
      </c>
      <c r="BKU24" t="e">
        <f t="shared" si="26"/>
        <v>#VALUE!</v>
      </c>
      <c r="BKV24">
        <f t="shared" si="26"/>
        <v>0</v>
      </c>
      <c r="BKW24">
        <f t="shared" si="26"/>
        <v>4.0870691167858835E+148</v>
      </c>
      <c r="BKX24">
        <f t="shared" si="26"/>
        <v>4.8301725925651357E+148</v>
      </c>
      <c r="BKY24" t="e">
        <f t="shared" si="26"/>
        <v>#VALUE!</v>
      </c>
      <c r="BKZ24">
        <f t="shared" si="26"/>
        <v>0</v>
      </c>
      <c r="BLA24">
        <f t="shared" si="26"/>
        <v>9.0823758150797404E+148</v>
      </c>
      <c r="BLB24">
        <f t="shared" si="26"/>
        <v>1.0733716872366968E+149</v>
      </c>
      <c r="BLC24" t="e">
        <f t="shared" si="26"/>
        <v>#VALUE!</v>
      </c>
      <c r="BLD24">
        <f t="shared" si="26"/>
        <v>0</v>
      </c>
      <c r="BLE24">
        <f t="shared" si="26"/>
        <v>2.0183057366843866E+149</v>
      </c>
      <c r="BLF24">
        <f t="shared" si="26"/>
        <v>2.3852704160815486E+149</v>
      </c>
      <c r="BLG24" t="e">
        <f t="shared" si="26"/>
        <v>#VALUE!</v>
      </c>
      <c r="BLH24">
        <f t="shared" si="26"/>
        <v>0</v>
      </c>
      <c r="BLI24">
        <f t="shared" ref="BLI24:BNT24" si="27">BLE24/0.45</f>
        <v>4.4851238592986371E+149</v>
      </c>
      <c r="BLJ24">
        <f t="shared" si="27"/>
        <v>5.3006009246256637E+149</v>
      </c>
      <c r="BLK24" t="e">
        <f t="shared" si="27"/>
        <v>#VALUE!</v>
      </c>
      <c r="BLL24">
        <f t="shared" si="27"/>
        <v>0</v>
      </c>
      <c r="BLM24">
        <f t="shared" si="27"/>
        <v>9.966941909552527E+149</v>
      </c>
      <c r="BLN24">
        <f t="shared" si="27"/>
        <v>1.1779113165834808E+150</v>
      </c>
      <c r="BLO24" t="e">
        <f t="shared" si="27"/>
        <v>#VALUE!</v>
      </c>
      <c r="BLP24">
        <f t="shared" si="27"/>
        <v>0</v>
      </c>
      <c r="BLQ24">
        <f t="shared" si="27"/>
        <v>2.2148759799005614E+150</v>
      </c>
      <c r="BLR24">
        <f t="shared" si="27"/>
        <v>2.6175807035188461E+150</v>
      </c>
      <c r="BLS24" t="e">
        <f t="shared" si="27"/>
        <v>#VALUE!</v>
      </c>
      <c r="BLT24">
        <f t="shared" si="27"/>
        <v>0</v>
      </c>
      <c r="BLU24">
        <f t="shared" si="27"/>
        <v>4.9219466220012472E+150</v>
      </c>
      <c r="BLV24">
        <f t="shared" si="27"/>
        <v>5.8168460078196577E+150</v>
      </c>
      <c r="BLW24" t="e">
        <f t="shared" si="27"/>
        <v>#VALUE!</v>
      </c>
      <c r="BLX24">
        <f t="shared" si="27"/>
        <v>0</v>
      </c>
      <c r="BLY24">
        <f t="shared" si="27"/>
        <v>1.0937659160002771E+151</v>
      </c>
      <c r="BLZ24">
        <f t="shared" si="27"/>
        <v>1.2926324461821461E+151</v>
      </c>
      <c r="BMA24" t="e">
        <f t="shared" si="27"/>
        <v>#VALUE!</v>
      </c>
      <c r="BMB24">
        <f t="shared" si="27"/>
        <v>0</v>
      </c>
      <c r="BMC24">
        <f t="shared" si="27"/>
        <v>2.4305909244450602E+151</v>
      </c>
      <c r="BMD24">
        <f t="shared" si="27"/>
        <v>2.872516547071436E+151</v>
      </c>
      <c r="BME24" t="e">
        <f t="shared" si="27"/>
        <v>#VALUE!</v>
      </c>
      <c r="BMF24">
        <f t="shared" si="27"/>
        <v>0</v>
      </c>
      <c r="BMG24">
        <f t="shared" si="27"/>
        <v>5.4013131654334665E+151</v>
      </c>
      <c r="BMH24">
        <f t="shared" si="27"/>
        <v>6.383370104603191E+151</v>
      </c>
      <c r="BMI24" t="e">
        <f t="shared" si="27"/>
        <v>#VALUE!</v>
      </c>
      <c r="BMJ24">
        <f t="shared" si="27"/>
        <v>0</v>
      </c>
      <c r="BMK24">
        <f t="shared" si="27"/>
        <v>1.2002918145407702E+152</v>
      </c>
      <c r="BML24">
        <f t="shared" si="27"/>
        <v>1.4185266899118202E+152</v>
      </c>
      <c r="BMM24" t="e">
        <f t="shared" si="27"/>
        <v>#VALUE!</v>
      </c>
      <c r="BMN24">
        <f t="shared" si="27"/>
        <v>0</v>
      </c>
      <c r="BMO24">
        <f t="shared" si="27"/>
        <v>2.6673151434239339E+152</v>
      </c>
      <c r="BMP24">
        <f t="shared" si="27"/>
        <v>3.152281533137378E+152</v>
      </c>
      <c r="BMQ24" t="e">
        <f t="shared" si="27"/>
        <v>#VALUE!</v>
      </c>
      <c r="BMR24">
        <f t="shared" si="27"/>
        <v>0</v>
      </c>
      <c r="BMS24">
        <f t="shared" si="27"/>
        <v>5.9273669853865198E+152</v>
      </c>
      <c r="BMT24">
        <f t="shared" si="27"/>
        <v>7.0050700736386172E+152</v>
      </c>
      <c r="BMU24" t="e">
        <f t="shared" si="27"/>
        <v>#VALUE!</v>
      </c>
      <c r="BMV24">
        <f t="shared" si="27"/>
        <v>0</v>
      </c>
      <c r="BMW24">
        <f t="shared" si="27"/>
        <v>1.3171926634192265E+153</v>
      </c>
      <c r="BMX24">
        <f t="shared" si="27"/>
        <v>1.5566822385863593E+153</v>
      </c>
      <c r="BMY24" t="e">
        <f t="shared" si="27"/>
        <v>#VALUE!</v>
      </c>
      <c r="BMZ24">
        <f t="shared" si="27"/>
        <v>0</v>
      </c>
      <c r="BNA24">
        <f t="shared" si="27"/>
        <v>2.9270948075982811E+153</v>
      </c>
      <c r="BNB24">
        <f t="shared" si="27"/>
        <v>3.4592938635252429E+153</v>
      </c>
      <c r="BNC24" t="e">
        <f t="shared" si="27"/>
        <v>#VALUE!</v>
      </c>
      <c r="BND24">
        <f t="shared" si="27"/>
        <v>0</v>
      </c>
      <c r="BNE24">
        <f t="shared" si="27"/>
        <v>6.5046551279961798E+153</v>
      </c>
      <c r="BNF24">
        <f t="shared" si="27"/>
        <v>7.6873196967227618E+153</v>
      </c>
      <c r="BNG24" t="e">
        <f t="shared" si="27"/>
        <v>#VALUE!</v>
      </c>
      <c r="BNH24">
        <f t="shared" si="27"/>
        <v>0</v>
      </c>
      <c r="BNI24">
        <f t="shared" si="27"/>
        <v>1.4454789173324844E+154</v>
      </c>
      <c r="BNJ24">
        <f t="shared" si="27"/>
        <v>1.7082932659383913E+154</v>
      </c>
      <c r="BNK24" t="e">
        <f t="shared" si="27"/>
        <v>#VALUE!</v>
      </c>
      <c r="BNL24">
        <f t="shared" si="27"/>
        <v>0</v>
      </c>
      <c r="BNM24">
        <f t="shared" si="27"/>
        <v>3.2121753718499655E+154</v>
      </c>
      <c r="BNN24">
        <f t="shared" si="27"/>
        <v>3.7962072576408694E+154</v>
      </c>
      <c r="BNO24" t="e">
        <f t="shared" si="27"/>
        <v>#VALUE!</v>
      </c>
      <c r="BNP24">
        <f t="shared" si="27"/>
        <v>0</v>
      </c>
      <c r="BNQ24">
        <f t="shared" si="27"/>
        <v>7.1381674929999232E+154</v>
      </c>
      <c r="BNR24">
        <f t="shared" si="27"/>
        <v>8.4360161280908204E+154</v>
      </c>
      <c r="BNS24" t="e">
        <f t="shared" si="27"/>
        <v>#VALUE!</v>
      </c>
      <c r="BNT24">
        <f t="shared" si="27"/>
        <v>0</v>
      </c>
      <c r="BNU24">
        <f t="shared" ref="BNU24:BQF24" si="28">BNQ24/0.45</f>
        <v>1.5862594428888717E+155</v>
      </c>
      <c r="BNV24">
        <f t="shared" si="28"/>
        <v>1.8746702506868489E+155</v>
      </c>
      <c r="BNW24" t="e">
        <f t="shared" si="28"/>
        <v>#VALUE!</v>
      </c>
      <c r="BNX24">
        <f t="shared" si="28"/>
        <v>0</v>
      </c>
      <c r="BNY24">
        <f t="shared" si="28"/>
        <v>3.5250209841974926E+155</v>
      </c>
      <c r="BNZ24">
        <f t="shared" si="28"/>
        <v>4.1659338904152199E+155</v>
      </c>
      <c r="BOA24" t="e">
        <f t="shared" si="28"/>
        <v>#VALUE!</v>
      </c>
      <c r="BOB24">
        <f t="shared" si="28"/>
        <v>0</v>
      </c>
      <c r="BOC24">
        <f t="shared" si="28"/>
        <v>7.8333799648833164E+155</v>
      </c>
      <c r="BOD24">
        <f t="shared" si="28"/>
        <v>9.2576308675893777E+155</v>
      </c>
      <c r="BOE24" t="e">
        <f t="shared" si="28"/>
        <v>#VALUE!</v>
      </c>
      <c r="BOF24">
        <f t="shared" si="28"/>
        <v>0</v>
      </c>
      <c r="BOG24">
        <f t="shared" si="28"/>
        <v>1.7407511033074036E+156</v>
      </c>
      <c r="BOH24">
        <f t="shared" si="28"/>
        <v>2.0572513039087504E+156</v>
      </c>
      <c r="BOI24" t="e">
        <f t="shared" si="28"/>
        <v>#VALUE!</v>
      </c>
      <c r="BOJ24">
        <f t="shared" si="28"/>
        <v>0</v>
      </c>
      <c r="BOK24">
        <f t="shared" si="28"/>
        <v>3.8683357851275633E+156</v>
      </c>
      <c r="BOL24">
        <f t="shared" si="28"/>
        <v>4.5716695642416673E+156</v>
      </c>
      <c r="BOM24" t="e">
        <f t="shared" si="28"/>
        <v>#VALUE!</v>
      </c>
      <c r="BON24">
        <f t="shared" si="28"/>
        <v>0</v>
      </c>
      <c r="BOO24">
        <f t="shared" si="28"/>
        <v>8.5963017447279188E+156</v>
      </c>
      <c r="BOP24">
        <f t="shared" si="28"/>
        <v>1.0159265698314816E+157</v>
      </c>
      <c r="BOQ24" t="e">
        <f t="shared" si="28"/>
        <v>#VALUE!</v>
      </c>
      <c r="BOR24">
        <f t="shared" si="28"/>
        <v>0</v>
      </c>
      <c r="BOS24">
        <f t="shared" si="28"/>
        <v>1.9102892766062043E+157</v>
      </c>
      <c r="BOT24">
        <f t="shared" si="28"/>
        <v>2.2576145996255146E+157</v>
      </c>
      <c r="BOU24" t="e">
        <f t="shared" si="28"/>
        <v>#VALUE!</v>
      </c>
      <c r="BOV24">
        <f t="shared" si="28"/>
        <v>0</v>
      </c>
      <c r="BOW24">
        <f t="shared" si="28"/>
        <v>4.2450872813471204E+157</v>
      </c>
      <c r="BOX24">
        <f t="shared" si="28"/>
        <v>5.0169213325011434E+157</v>
      </c>
      <c r="BOY24" t="e">
        <f t="shared" si="28"/>
        <v>#VALUE!</v>
      </c>
      <c r="BOZ24">
        <f t="shared" si="28"/>
        <v>0</v>
      </c>
      <c r="BPA24">
        <f t="shared" si="28"/>
        <v>9.4335272918824893E+157</v>
      </c>
      <c r="BPB24">
        <f t="shared" si="28"/>
        <v>1.1148714072224763E+158</v>
      </c>
      <c r="BPC24" t="e">
        <f t="shared" si="28"/>
        <v>#VALUE!</v>
      </c>
      <c r="BPD24">
        <f t="shared" si="28"/>
        <v>0</v>
      </c>
      <c r="BPE24">
        <f t="shared" si="28"/>
        <v>2.0963393981961086E+158</v>
      </c>
      <c r="BPF24">
        <f t="shared" si="28"/>
        <v>2.4774920160499473E+158</v>
      </c>
      <c r="BPG24" t="e">
        <f t="shared" si="28"/>
        <v>#VALUE!</v>
      </c>
      <c r="BPH24">
        <f t="shared" si="28"/>
        <v>0</v>
      </c>
      <c r="BPI24">
        <f t="shared" si="28"/>
        <v>4.6585319959913519E+158</v>
      </c>
      <c r="BPJ24">
        <f t="shared" si="28"/>
        <v>5.5055378134443274E+158</v>
      </c>
      <c r="BPK24" t="e">
        <f t="shared" si="28"/>
        <v>#VALUE!</v>
      </c>
      <c r="BPL24">
        <f t="shared" si="28"/>
        <v>0</v>
      </c>
      <c r="BPM24">
        <f t="shared" si="28"/>
        <v>1.0352293324425226E+159</v>
      </c>
      <c r="BPN24">
        <f t="shared" si="28"/>
        <v>1.2234528474320728E+159</v>
      </c>
      <c r="BPO24" t="e">
        <f t="shared" si="28"/>
        <v>#VALUE!</v>
      </c>
      <c r="BPP24">
        <f t="shared" si="28"/>
        <v>0</v>
      </c>
      <c r="BPQ24">
        <f t="shared" si="28"/>
        <v>2.30050962765005E+159</v>
      </c>
      <c r="BPR24">
        <f t="shared" si="28"/>
        <v>2.7187841054046061E+159</v>
      </c>
      <c r="BPS24" t="e">
        <f t="shared" si="28"/>
        <v>#VALUE!</v>
      </c>
      <c r="BPT24">
        <f t="shared" si="28"/>
        <v>0</v>
      </c>
      <c r="BPU24">
        <f t="shared" si="28"/>
        <v>5.1122436170001107E+159</v>
      </c>
      <c r="BPV24">
        <f t="shared" si="28"/>
        <v>6.0417424564546802E+159</v>
      </c>
      <c r="BPW24" t="e">
        <f t="shared" si="28"/>
        <v>#VALUE!</v>
      </c>
      <c r="BPX24">
        <f t="shared" si="28"/>
        <v>0</v>
      </c>
      <c r="BPY24">
        <f t="shared" si="28"/>
        <v>1.1360541371111356E+160</v>
      </c>
      <c r="BPZ24">
        <f t="shared" si="28"/>
        <v>1.3426094347677066E+160</v>
      </c>
      <c r="BQA24" t="e">
        <f t="shared" si="28"/>
        <v>#VALUE!</v>
      </c>
      <c r="BQB24">
        <f t="shared" si="28"/>
        <v>0</v>
      </c>
      <c r="BQC24">
        <f t="shared" si="28"/>
        <v>2.5245647491358569E+160</v>
      </c>
      <c r="BQD24">
        <f t="shared" si="28"/>
        <v>2.983576521706015E+160</v>
      </c>
      <c r="BQE24" t="e">
        <f t="shared" si="28"/>
        <v>#VALUE!</v>
      </c>
      <c r="BQF24">
        <f t="shared" si="28"/>
        <v>0</v>
      </c>
      <c r="BQG24">
        <f t="shared" ref="BQG24:BSR24" si="29">BQC24/0.45</f>
        <v>5.6101438869685707E+160</v>
      </c>
      <c r="BQH24">
        <f t="shared" si="29"/>
        <v>6.630170048235589E+160</v>
      </c>
      <c r="BQI24" t="e">
        <f t="shared" si="29"/>
        <v>#VALUE!</v>
      </c>
      <c r="BQJ24">
        <f t="shared" si="29"/>
        <v>0</v>
      </c>
      <c r="BQK24">
        <f t="shared" si="29"/>
        <v>1.2466986415485714E+161</v>
      </c>
      <c r="BQL24">
        <f t="shared" si="29"/>
        <v>1.4733711218301308E+161</v>
      </c>
      <c r="BQM24" t="e">
        <f t="shared" si="29"/>
        <v>#VALUE!</v>
      </c>
      <c r="BQN24">
        <f t="shared" si="29"/>
        <v>0</v>
      </c>
      <c r="BQO24">
        <f t="shared" si="29"/>
        <v>2.7704414256634921E+161</v>
      </c>
      <c r="BQP24">
        <f t="shared" si="29"/>
        <v>3.2741580485114019E+161</v>
      </c>
      <c r="BQQ24" t="e">
        <f t="shared" si="29"/>
        <v>#VALUE!</v>
      </c>
      <c r="BQR24">
        <f t="shared" si="29"/>
        <v>0</v>
      </c>
      <c r="BQS24">
        <f t="shared" si="29"/>
        <v>6.1565365014744268E+161</v>
      </c>
      <c r="BQT24">
        <f t="shared" si="29"/>
        <v>7.2759067744697813E+161</v>
      </c>
      <c r="BQU24" t="e">
        <f t="shared" si="29"/>
        <v>#VALUE!</v>
      </c>
      <c r="BQV24">
        <f t="shared" si="29"/>
        <v>0</v>
      </c>
      <c r="BQW24">
        <f t="shared" si="29"/>
        <v>1.3681192225498725E+162</v>
      </c>
      <c r="BQX24">
        <f t="shared" si="29"/>
        <v>1.6168681721043959E+162</v>
      </c>
      <c r="BQY24" t="e">
        <f t="shared" si="29"/>
        <v>#VALUE!</v>
      </c>
      <c r="BQZ24">
        <f t="shared" si="29"/>
        <v>0</v>
      </c>
      <c r="BRA24">
        <f t="shared" si="29"/>
        <v>3.0402649389997167E+162</v>
      </c>
      <c r="BRB24">
        <f t="shared" si="29"/>
        <v>3.5930403824542129E+162</v>
      </c>
      <c r="BRC24" t="e">
        <f t="shared" si="29"/>
        <v>#VALUE!</v>
      </c>
      <c r="BRD24">
        <f t="shared" si="29"/>
        <v>0</v>
      </c>
      <c r="BRE24">
        <f t="shared" si="29"/>
        <v>6.7561443088882589E+162</v>
      </c>
      <c r="BRF24">
        <f t="shared" si="29"/>
        <v>7.9845341832315836E+162</v>
      </c>
      <c r="BRG24" t="e">
        <f t="shared" si="29"/>
        <v>#VALUE!</v>
      </c>
      <c r="BRH24">
        <f t="shared" si="29"/>
        <v>0</v>
      </c>
      <c r="BRI24">
        <f t="shared" si="29"/>
        <v>1.5013654019751685E+163</v>
      </c>
      <c r="BRJ24">
        <f t="shared" si="29"/>
        <v>1.7743409296070184E+163</v>
      </c>
      <c r="BRK24" t="e">
        <f t="shared" si="29"/>
        <v>#VALUE!</v>
      </c>
      <c r="BRL24">
        <f t="shared" si="29"/>
        <v>0</v>
      </c>
      <c r="BRM24">
        <f t="shared" si="29"/>
        <v>3.3363675599448191E+163</v>
      </c>
      <c r="BRN24">
        <f t="shared" si="29"/>
        <v>3.9429798435711516E+163</v>
      </c>
      <c r="BRO24" t="e">
        <f t="shared" si="29"/>
        <v>#VALUE!</v>
      </c>
      <c r="BRP24">
        <f t="shared" si="29"/>
        <v>0</v>
      </c>
      <c r="BRQ24">
        <f t="shared" si="29"/>
        <v>7.4141501332107087E+163</v>
      </c>
      <c r="BRR24">
        <f t="shared" si="29"/>
        <v>8.7621774301581149E+163</v>
      </c>
      <c r="BRS24" t="e">
        <f t="shared" si="29"/>
        <v>#VALUE!</v>
      </c>
      <c r="BRT24">
        <f t="shared" si="29"/>
        <v>0</v>
      </c>
      <c r="BRU24">
        <f t="shared" si="29"/>
        <v>1.6475889184912685E+164</v>
      </c>
      <c r="BRV24">
        <f t="shared" si="29"/>
        <v>1.9471505400351365E+164</v>
      </c>
      <c r="BRW24" t="e">
        <f t="shared" si="29"/>
        <v>#VALUE!</v>
      </c>
      <c r="BRX24">
        <f t="shared" si="29"/>
        <v>0</v>
      </c>
      <c r="BRY24">
        <f t="shared" si="29"/>
        <v>3.6613087077583743E+164</v>
      </c>
      <c r="BRZ24">
        <f t="shared" si="29"/>
        <v>4.3270012000780809E+164</v>
      </c>
      <c r="BSA24" t="e">
        <f t="shared" si="29"/>
        <v>#VALUE!</v>
      </c>
      <c r="BSB24">
        <f t="shared" si="29"/>
        <v>0</v>
      </c>
      <c r="BSC24">
        <f t="shared" si="29"/>
        <v>8.1362415727963874E+164</v>
      </c>
      <c r="BSD24">
        <f t="shared" si="29"/>
        <v>9.6155582223957351E+164</v>
      </c>
      <c r="BSE24" t="e">
        <f t="shared" si="29"/>
        <v>#VALUE!</v>
      </c>
      <c r="BSF24">
        <f t="shared" si="29"/>
        <v>0</v>
      </c>
      <c r="BSG24">
        <f t="shared" si="29"/>
        <v>1.8080536828436415E+165</v>
      </c>
      <c r="BSH24">
        <f t="shared" si="29"/>
        <v>2.1367907160879412E+165</v>
      </c>
      <c r="BSI24" t="e">
        <f t="shared" si="29"/>
        <v>#VALUE!</v>
      </c>
      <c r="BSJ24">
        <f t="shared" si="29"/>
        <v>0</v>
      </c>
      <c r="BSK24">
        <f t="shared" si="29"/>
        <v>4.0178970729858702E+165</v>
      </c>
      <c r="BSL24">
        <f t="shared" si="29"/>
        <v>4.7484238135287584E+165</v>
      </c>
      <c r="BSM24" t="e">
        <f t="shared" si="29"/>
        <v>#VALUE!</v>
      </c>
      <c r="BSN24">
        <f t="shared" si="29"/>
        <v>0</v>
      </c>
      <c r="BSO24">
        <f t="shared" si="29"/>
        <v>8.9286601621908219E+165</v>
      </c>
      <c r="BSP24">
        <f t="shared" si="29"/>
        <v>1.0552052918952797E+166</v>
      </c>
      <c r="BSQ24" t="e">
        <f t="shared" si="29"/>
        <v>#VALUE!</v>
      </c>
      <c r="BSR24">
        <f t="shared" si="29"/>
        <v>0</v>
      </c>
      <c r="BSS24">
        <f t="shared" ref="BSS24:BVD24" si="30">BSO24/0.45</f>
        <v>1.9841467027090715E+166</v>
      </c>
      <c r="BST24">
        <f t="shared" si="30"/>
        <v>2.3449006486561768E+166</v>
      </c>
      <c r="BSU24" t="e">
        <f t="shared" si="30"/>
        <v>#VALUE!</v>
      </c>
      <c r="BSV24">
        <f t="shared" si="30"/>
        <v>0</v>
      </c>
      <c r="BSW24">
        <f t="shared" si="30"/>
        <v>4.4092148949090478E+166</v>
      </c>
      <c r="BSX24">
        <f t="shared" si="30"/>
        <v>5.2108903303470596E+166</v>
      </c>
      <c r="BSY24" t="e">
        <f t="shared" si="30"/>
        <v>#VALUE!</v>
      </c>
      <c r="BSZ24">
        <f t="shared" si="30"/>
        <v>0</v>
      </c>
      <c r="BTA24">
        <f t="shared" si="30"/>
        <v>9.7982553220201064E+166</v>
      </c>
      <c r="BTB24">
        <f t="shared" si="30"/>
        <v>1.1579756289660132E+167</v>
      </c>
      <c r="BTC24" t="e">
        <f t="shared" si="30"/>
        <v>#VALUE!</v>
      </c>
      <c r="BTD24">
        <f t="shared" si="30"/>
        <v>0</v>
      </c>
      <c r="BTE24">
        <f t="shared" si="30"/>
        <v>2.1773900715600236E+167</v>
      </c>
      <c r="BTF24">
        <f t="shared" si="30"/>
        <v>2.5732791754800295E+167</v>
      </c>
      <c r="BTG24" t="e">
        <f t="shared" si="30"/>
        <v>#VALUE!</v>
      </c>
      <c r="BTH24">
        <f t="shared" si="30"/>
        <v>0</v>
      </c>
      <c r="BTI24">
        <f t="shared" si="30"/>
        <v>4.8386446034667194E+167</v>
      </c>
      <c r="BTJ24">
        <f t="shared" si="30"/>
        <v>5.7183981677333989E+167</v>
      </c>
      <c r="BTK24" t="e">
        <f t="shared" si="30"/>
        <v>#VALUE!</v>
      </c>
      <c r="BTL24">
        <f t="shared" si="30"/>
        <v>0</v>
      </c>
      <c r="BTM24">
        <f t="shared" si="30"/>
        <v>1.0752543563259377E+168</v>
      </c>
      <c r="BTN24">
        <f t="shared" si="30"/>
        <v>1.2707551483851998E+168</v>
      </c>
      <c r="BTO24" t="e">
        <f t="shared" si="30"/>
        <v>#VALUE!</v>
      </c>
      <c r="BTP24">
        <f t="shared" si="30"/>
        <v>0</v>
      </c>
      <c r="BTQ24">
        <f t="shared" si="30"/>
        <v>2.3894541251687502E+168</v>
      </c>
      <c r="BTR24">
        <f t="shared" si="30"/>
        <v>2.8239003297448885E+168</v>
      </c>
      <c r="BTS24" t="e">
        <f t="shared" si="30"/>
        <v>#VALUE!</v>
      </c>
      <c r="BTT24">
        <f t="shared" si="30"/>
        <v>0</v>
      </c>
      <c r="BTU24">
        <f t="shared" si="30"/>
        <v>5.3098980559305556E+168</v>
      </c>
      <c r="BTV24">
        <f t="shared" si="30"/>
        <v>6.2753340660997524E+168</v>
      </c>
      <c r="BTW24" t="e">
        <f t="shared" si="30"/>
        <v>#VALUE!</v>
      </c>
      <c r="BTX24">
        <f t="shared" si="30"/>
        <v>0</v>
      </c>
      <c r="BTY24">
        <f t="shared" si="30"/>
        <v>1.1799773457623457E+169</v>
      </c>
      <c r="BTZ24">
        <f t="shared" si="30"/>
        <v>1.3945186813555004E+169</v>
      </c>
      <c r="BUA24" t="e">
        <f t="shared" si="30"/>
        <v>#VALUE!</v>
      </c>
      <c r="BUB24">
        <f t="shared" si="30"/>
        <v>0</v>
      </c>
      <c r="BUC24">
        <f t="shared" si="30"/>
        <v>2.6221718794718791E+169</v>
      </c>
      <c r="BUD24">
        <f t="shared" si="30"/>
        <v>3.098930403012223E+169</v>
      </c>
      <c r="BUE24" t="e">
        <f t="shared" si="30"/>
        <v>#VALUE!</v>
      </c>
      <c r="BUF24">
        <f t="shared" si="30"/>
        <v>0</v>
      </c>
      <c r="BUG24">
        <f t="shared" si="30"/>
        <v>5.8270486210486199E+169</v>
      </c>
      <c r="BUH24">
        <f t="shared" si="30"/>
        <v>6.8865120066938282E+169</v>
      </c>
      <c r="BUI24" t="e">
        <f t="shared" si="30"/>
        <v>#VALUE!</v>
      </c>
      <c r="BUJ24">
        <f t="shared" si="30"/>
        <v>0</v>
      </c>
      <c r="BUK24">
        <f t="shared" si="30"/>
        <v>1.2948996935663599E+170</v>
      </c>
      <c r="BUL24">
        <f t="shared" si="30"/>
        <v>1.5303360014875172E+170</v>
      </c>
      <c r="BUM24" t="e">
        <f t="shared" si="30"/>
        <v>#VALUE!</v>
      </c>
      <c r="BUN24">
        <f t="shared" si="30"/>
        <v>0</v>
      </c>
      <c r="BUO24">
        <f t="shared" si="30"/>
        <v>2.8775548745919109E+170</v>
      </c>
      <c r="BUP24">
        <f t="shared" si="30"/>
        <v>3.4007466699722603E+170</v>
      </c>
      <c r="BUQ24" t="e">
        <f t="shared" si="30"/>
        <v>#VALUE!</v>
      </c>
      <c r="BUR24">
        <f t="shared" si="30"/>
        <v>0</v>
      </c>
      <c r="BUS24">
        <f t="shared" si="30"/>
        <v>6.3945663879820238E+170</v>
      </c>
      <c r="BUT24">
        <f t="shared" si="30"/>
        <v>7.5572148221605783E+170</v>
      </c>
      <c r="BUU24" t="e">
        <f t="shared" si="30"/>
        <v>#VALUE!</v>
      </c>
      <c r="BUV24">
        <f t="shared" si="30"/>
        <v>0</v>
      </c>
      <c r="BUW24">
        <f t="shared" si="30"/>
        <v>1.4210147528848942E+171</v>
      </c>
      <c r="BUX24">
        <f t="shared" si="30"/>
        <v>1.6793810715912395E+171</v>
      </c>
      <c r="BUY24" t="e">
        <f t="shared" si="30"/>
        <v>#VALUE!</v>
      </c>
      <c r="BUZ24">
        <f t="shared" si="30"/>
        <v>0</v>
      </c>
      <c r="BVA24">
        <f t="shared" si="30"/>
        <v>3.1578105619664316E+171</v>
      </c>
      <c r="BVB24">
        <f t="shared" si="30"/>
        <v>3.7319579368694208E+171</v>
      </c>
      <c r="BVC24" t="e">
        <f t="shared" si="30"/>
        <v>#VALUE!</v>
      </c>
      <c r="BVD24">
        <f t="shared" si="30"/>
        <v>0</v>
      </c>
      <c r="BVE24">
        <f t="shared" ref="BVE24:BXP24" si="31">BVA24/0.45</f>
        <v>7.0173568043698478E+171</v>
      </c>
      <c r="BVF24">
        <f t="shared" si="31"/>
        <v>8.2932398597098247E+171</v>
      </c>
      <c r="BVG24" t="e">
        <f t="shared" si="31"/>
        <v>#VALUE!</v>
      </c>
      <c r="BVH24">
        <f t="shared" si="31"/>
        <v>0</v>
      </c>
      <c r="BVI24">
        <f t="shared" si="31"/>
        <v>1.5594126231932995E+172</v>
      </c>
      <c r="BVJ24">
        <f t="shared" si="31"/>
        <v>1.8429421910466277E+172</v>
      </c>
      <c r="BVK24" t="e">
        <f t="shared" si="31"/>
        <v>#VALUE!</v>
      </c>
      <c r="BVL24">
        <f t="shared" si="31"/>
        <v>0</v>
      </c>
      <c r="BVM24">
        <f t="shared" si="31"/>
        <v>3.4653613848739987E+172</v>
      </c>
      <c r="BVN24">
        <f t="shared" si="31"/>
        <v>4.0954270912147285E+172</v>
      </c>
      <c r="BVO24" t="e">
        <f t="shared" si="31"/>
        <v>#VALUE!</v>
      </c>
      <c r="BVP24">
        <f t="shared" si="31"/>
        <v>0</v>
      </c>
      <c r="BVQ24">
        <f t="shared" si="31"/>
        <v>7.700803077497775E+172</v>
      </c>
      <c r="BVR24">
        <f t="shared" si="31"/>
        <v>9.1009490915882859E+172</v>
      </c>
      <c r="BVS24" t="e">
        <f t="shared" si="31"/>
        <v>#VALUE!</v>
      </c>
      <c r="BVT24">
        <f t="shared" si="31"/>
        <v>0</v>
      </c>
      <c r="BVU24">
        <f t="shared" si="31"/>
        <v>1.7112895727772833E+173</v>
      </c>
      <c r="BVV24">
        <f t="shared" si="31"/>
        <v>2.0224331314640634E+173</v>
      </c>
      <c r="BVW24" t="e">
        <f t="shared" si="31"/>
        <v>#VALUE!</v>
      </c>
      <c r="BVX24">
        <f t="shared" si="31"/>
        <v>0</v>
      </c>
      <c r="BVY24">
        <f t="shared" si="31"/>
        <v>3.8028657172828516E+173</v>
      </c>
      <c r="BVZ24">
        <f t="shared" si="31"/>
        <v>4.4942958476979183E+173</v>
      </c>
      <c r="BWA24" t="e">
        <f t="shared" si="31"/>
        <v>#VALUE!</v>
      </c>
      <c r="BWB24">
        <f t="shared" si="31"/>
        <v>0</v>
      </c>
      <c r="BWC24">
        <f t="shared" si="31"/>
        <v>8.4508127050730033E+173</v>
      </c>
      <c r="BWD24">
        <f t="shared" si="31"/>
        <v>9.9873241059953746E+173</v>
      </c>
      <c r="BWE24" t="e">
        <f t="shared" si="31"/>
        <v>#VALUE!</v>
      </c>
      <c r="BWF24">
        <f t="shared" si="31"/>
        <v>0</v>
      </c>
      <c r="BWG24">
        <f t="shared" si="31"/>
        <v>1.8779583789051117E+174</v>
      </c>
      <c r="BWH24">
        <f t="shared" si="31"/>
        <v>2.219405356887861E+174</v>
      </c>
      <c r="BWI24" t="e">
        <f t="shared" si="31"/>
        <v>#VALUE!</v>
      </c>
      <c r="BWJ24">
        <f t="shared" si="31"/>
        <v>0</v>
      </c>
      <c r="BWK24">
        <f t="shared" si="31"/>
        <v>4.1732408420113593E+174</v>
      </c>
      <c r="BWL24">
        <f t="shared" si="31"/>
        <v>4.9320119041952461E+174</v>
      </c>
      <c r="BWM24" t="e">
        <f t="shared" si="31"/>
        <v>#VALUE!</v>
      </c>
      <c r="BWN24">
        <f t="shared" si="31"/>
        <v>0</v>
      </c>
      <c r="BWO24">
        <f t="shared" si="31"/>
        <v>9.273868537803021E+174</v>
      </c>
      <c r="BWP24">
        <f t="shared" si="31"/>
        <v>1.0960026453767214E+175</v>
      </c>
      <c r="BWQ24" t="e">
        <f t="shared" si="31"/>
        <v>#VALUE!</v>
      </c>
      <c r="BWR24">
        <f t="shared" si="31"/>
        <v>0</v>
      </c>
      <c r="BWS24">
        <f t="shared" si="31"/>
        <v>2.060859675067338E+175</v>
      </c>
      <c r="BWT24">
        <f t="shared" si="31"/>
        <v>2.4355614341704919E+175</v>
      </c>
      <c r="BWU24" t="e">
        <f t="shared" si="31"/>
        <v>#VALUE!</v>
      </c>
      <c r="BWV24">
        <f t="shared" si="31"/>
        <v>0</v>
      </c>
      <c r="BWW24">
        <f t="shared" si="31"/>
        <v>4.5796881668163065E+175</v>
      </c>
      <c r="BWX24">
        <f t="shared" si="31"/>
        <v>5.4123587426010927E+175</v>
      </c>
      <c r="BWY24" t="e">
        <f t="shared" si="31"/>
        <v>#VALUE!</v>
      </c>
      <c r="BWZ24">
        <f t="shared" si="31"/>
        <v>0</v>
      </c>
      <c r="BXA24">
        <f t="shared" si="31"/>
        <v>1.0177084815147347E+176</v>
      </c>
      <c r="BXB24">
        <f t="shared" si="31"/>
        <v>1.2027463872446872E+176</v>
      </c>
      <c r="BXC24" t="e">
        <f t="shared" si="31"/>
        <v>#VALUE!</v>
      </c>
      <c r="BXD24">
        <f t="shared" si="31"/>
        <v>0</v>
      </c>
      <c r="BXE24">
        <f t="shared" si="31"/>
        <v>2.2615744033660769E+176</v>
      </c>
      <c r="BXF24">
        <f t="shared" si="31"/>
        <v>2.6727697494326383E+176</v>
      </c>
      <c r="BXG24" t="e">
        <f t="shared" si="31"/>
        <v>#VALUE!</v>
      </c>
      <c r="BXH24">
        <f t="shared" si="31"/>
        <v>0</v>
      </c>
      <c r="BXI24">
        <f t="shared" si="31"/>
        <v>5.0257208963690597E+176</v>
      </c>
      <c r="BXJ24">
        <f t="shared" si="31"/>
        <v>5.9394883320725298E+176</v>
      </c>
      <c r="BXK24" t="e">
        <f t="shared" si="31"/>
        <v>#VALUE!</v>
      </c>
      <c r="BXL24">
        <f t="shared" si="31"/>
        <v>0</v>
      </c>
      <c r="BXM24">
        <f t="shared" si="31"/>
        <v>1.116826865859791E+177</v>
      </c>
      <c r="BXN24">
        <f t="shared" si="31"/>
        <v>1.3198862960161177E+177</v>
      </c>
      <c r="BXO24" t="e">
        <f t="shared" si="31"/>
        <v>#VALUE!</v>
      </c>
      <c r="BXP24">
        <f t="shared" si="31"/>
        <v>0</v>
      </c>
      <c r="BXQ24">
        <f t="shared" ref="BXQ24:CAB24" si="32">BXM24/0.45</f>
        <v>2.4818374796884246E+177</v>
      </c>
      <c r="BXR24">
        <f t="shared" si="32"/>
        <v>2.9330806578135946E+177</v>
      </c>
      <c r="BXS24" t="e">
        <f t="shared" si="32"/>
        <v>#VALUE!</v>
      </c>
      <c r="BXT24">
        <f t="shared" si="32"/>
        <v>0</v>
      </c>
      <c r="BXU24">
        <f t="shared" si="32"/>
        <v>5.5151943993076099E+177</v>
      </c>
      <c r="BXV24">
        <f t="shared" si="32"/>
        <v>6.5179570173635438E+177</v>
      </c>
      <c r="BXW24" t="e">
        <f t="shared" si="32"/>
        <v>#VALUE!</v>
      </c>
      <c r="BXX24">
        <f t="shared" si="32"/>
        <v>0</v>
      </c>
      <c r="BXY24">
        <f t="shared" si="32"/>
        <v>1.225598755401691E+178</v>
      </c>
      <c r="BXZ24">
        <f t="shared" si="32"/>
        <v>1.4484348927474542E+178</v>
      </c>
      <c r="BYA24" t="e">
        <f t="shared" si="32"/>
        <v>#VALUE!</v>
      </c>
      <c r="BYB24">
        <f t="shared" si="32"/>
        <v>0</v>
      </c>
      <c r="BYC24">
        <f t="shared" si="32"/>
        <v>2.7235527897815355E+178</v>
      </c>
      <c r="BYD24">
        <f t="shared" si="32"/>
        <v>3.2187442061054537E+178</v>
      </c>
      <c r="BYE24" t="e">
        <f t="shared" si="32"/>
        <v>#VALUE!</v>
      </c>
      <c r="BYF24">
        <f t="shared" si="32"/>
        <v>0</v>
      </c>
      <c r="BYG24">
        <f t="shared" si="32"/>
        <v>6.0523395328478567E+178</v>
      </c>
      <c r="BYH24">
        <f t="shared" si="32"/>
        <v>7.1527649024565638E+178</v>
      </c>
      <c r="BYI24" t="e">
        <f t="shared" si="32"/>
        <v>#VALUE!</v>
      </c>
      <c r="BYJ24">
        <f t="shared" si="32"/>
        <v>0</v>
      </c>
      <c r="BYK24">
        <f t="shared" si="32"/>
        <v>1.344964340632857E+179</v>
      </c>
      <c r="BYL24">
        <f t="shared" si="32"/>
        <v>1.5895033116570141E+179</v>
      </c>
      <c r="BYM24" t="e">
        <f t="shared" si="32"/>
        <v>#VALUE!</v>
      </c>
      <c r="BYN24">
        <f t="shared" si="32"/>
        <v>0</v>
      </c>
      <c r="BYO24">
        <f t="shared" si="32"/>
        <v>2.9888096458507935E+179</v>
      </c>
      <c r="BYP24">
        <f t="shared" si="32"/>
        <v>3.5322295814600315E+179</v>
      </c>
      <c r="BYQ24" t="e">
        <f t="shared" si="32"/>
        <v>#VALUE!</v>
      </c>
      <c r="BYR24">
        <f t="shared" si="32"/>
        <v>0</v>
      </c>
      <c r="BYS24">
        <f t="shared" si="32"/>
        <v>6.6417992130017633E+179</v>
      </c>
      <c r="BYT24">
        <f t="shared" si="32"/>
        <v>7.8493990699111811E+179</v>
      </c>
      <c r="BYU24" t="e">
        <f t="shared" si="32"/>
        <v>#VALUE!</v>
      </c>
      <c r="BYV24">
        <f t="shared" si="32"/>
        <v>0</v>
      </c>
      <c r="BYW24">
        <f t="shared" si="32"/>
        <v>1.4759553806670585E+180</v>
      </c>
      <c r="BYX24">
        <f t="shared" si="32"/>
        <v>1.7443109044247068E+180</v>
      </c>
      <c r="BYY24" t="e">
        <f t="shared" si="32"/>
        <v>#VALUE!</v>
      </c>
      <c r="BYZ24">
        <f t="shared" si="32"/>
        <v>0</v>
      </c>
      <c r="BZA24">
        <f t="shared" si="32"/>
        <v>3.2799008459267965E+180</v>
      </c>
      <c r="BZB24">
        <f t="shared" si="32"/>
        <v>3.8762464542771261E+180</v>
      </c>
      <c r="BZC24" t="e">
        <f t="shared" si="32"/>
        <v>#VALUE!</v>
      </c>
      <c r="BZD24">
        <f t="shared" si="32"/>
        <v>0</v>
      </c>
      <c r="BZE24">
        <f t="shared" si="32"/>
        <v>7.2886685465039923E+180</v>
      </c>
      <c r="BZF24">
        <f t="shared" si="32"/>
        <v>8.613881009504725E+180</v>
      </c>
      <c r="BZG24" t="e">
        <f t="shared" si="32"/>
        <v>#VALUE!</v>
      </c>
      <c r="BZH24">
        <f t="shared" si="32"/>
        <v>0</v>
      </c>
      <c r="BZI24">
        <f t="shared" si="32"/>
        <v>1.6197041214453316E+181</v>
      </c>
      <c r="BZJ24">
        <f t="shared" si="32"/>
        <v>1.9141957798899389E+181</v>
      </c>
      <c r="BZK24" t="e">
        <f t="shared" si="32"/>
        <v>#VALUE!</v>
      </c>
      <c r="BZL24">
        <f t="shared" si="32"/>
        <v>0</v>
      </c>
      <c r="BZM24">
        <f t="shared" si="32"/>
        <v>3.599342492100737E+181</v>
      </c>
      <c r="BZN24">
        <f t="shared" si="32"/>
        <v>4.25376839975542E+181</v>
      </c>
      <c r="BZO24" t="e">
        <f t="shared" si="32"/>
        <v>#VALUE!</v>
      </c>
      <c r="BZP24">
        <f t="shared" si="32"/>
        <v>0</v>
      </c>
      <c r="BZQ24">
        <f t="shared" si="32"/>
        <v>7.9985388713349711E+181</v>
      </c>
      <c r="BZR24">
        <f t="shared" si="32"/>
        <v>9.4528186661231549E+181</v>
      </c>
      <c r="BZS24" t="e">
        <f t="shared" si="32"/>
        <v>#VALUE!</v>
      </c>
      <c r="BZT24">
        <f t="shared" si="32"/>
        <v>0</v>
      </c>
      <c r="BZU24">
        <f t="shared" si="32"/>
        <v>1.7774530825188824E+182</v>
      </c>
      <c r="BZV24">
        <f t="shared" si="32"/>
        <v>2.1006263702495898E+182</v>
      </c>
      <c r="BZW24" t="e">
        <f t="shared" si="32"/>
        <v>#VALUE!</v>
      </c>
      <c r="BZX24">
        <f t="shared" si="32"/>
        <v>0</v>
      </c>
      <c r="BZY24">
        <f t="shared" si="32"/>
        <v>3.9498957389308494E+182</v>
      </c>
      <c r="BZZ24">
        <f t="shared" si="32"/>
        <v>4.6680586005546441E+182</v>
      </c>
      <c r="CAA24" t="e">
        <f t="shared" si="32"/>
        <v>#VALUE!</v>
      </c>
      <c r="CAB24">
        <f t="shared" si="32"/>
        <v>0</v>
      </c>
      <c r="CAC24">
        <f t="shared" ref="CAC24:CCN24" si="33">BZY24/0.45</f>
        <v>8.7775460865129986E+182</v>
      </c>
      <c r="CAD24">
        <f t="shared" si="33"/>
        <v>1.0373463556788097E+183</v>
      </c>
      <c r="CAE24" t="e">
        <f t="shared" si="33"/>
        <v>#VALUE!</v>
      </c>
      <c r="CAF24">
        <f t="shared" si="33"/>
        <v>0</v>
      </c>
      <c r="CAG24">
        <f t="shared" si="33"/>
        <v>1.9505657970028885E+183</v>
      </c>
      <c r="CAH24">
        <f t="shared" si="33"/>
        <v>2.3052141237306884E+183</v>
      </c>
      <c r="CAI24" t="e">
        <f t="shared" si="33"/>
        <v>#VALUE!</v>
      </c>
      <c r="CAJ24">
        <f t="shared" si="33"/>
        <v>0</v>
      </c>
      <c r="CAK24">
        <f t="shared" si="33"/>
        <v>4.3345906600064189E+183</v>
      </c>
      <c r="CAL24">
        <f t="shared" si="33"/>
        <v>5.1226980527348633E+183</v>
      </c>
      <c r="CAM24" t="e">
        <f t="shared" si="33"/>
        <v>#VALUE!</v>
      </c>
      <c r="CAN24">
        <f t="shared" si="33"/>
        <v>0</v>
      </c>
      <c r="CAO24">
        <f t="shared" si="33"/>
        <v>9.6324236889031537E+183</v>
      </c>
      <c r="CAP24">
        <f t="shared" si="33"/>
        <v>1.1383773450521918E+184</v>
      </c>
      <c r="CAQ24" t="e">
        <f t="shared" si="33"/>
        <v>#VALUE!</v>
      </c>
      <c r="CAR24">
        <f t="shared" si="33"/>
        <v>0</v>
      </c>
      <c r="CAS24">
        <f t="shared" si="33"/>
        <v>2.1405385975340343E+184</v>
      </c>
      <c r="CAT24">
        <f t="shared" si="33"/>
        <v>2.529727433449315E+184</v>
      </c>
      <c r="CAU24" t="e">
        <f t="shared" si="33"/>
        <v>#VALUE!</v>
      </c>
      <c r="CAV24">
        <f t="shared" si="33"/>
        <v>0</v>
      </c>
      <c r="CAW24">
        <f t="shared" si="33"/>
        <v>4.7567524389645203E+184</v>
      </c>
      <c r="CAX24">
        <f t="shared" si="33"/>
        <v>5.6216165187762554E+184</v>
      </c>
      <c r="CAY24" t="e">
        <f t="shared" si="33"/>
        <v>#VALUE!</v>
      </c>
      <c r="CAZ24">
        <f t="shared" si="33"/>
        <v>0</v>
      </c>
      <c r="CBA24">
        <f t="shared" si="33"/>
        <v>1.0570560975476712E+185</v>
      </c>
      <c r="CBB24">
        <f t="shared" si="33"/>
        <v>1.2492481152836123E+185</v>
      </c>
      <c r="CBC24" t="e">
        <f t="shared" si="33"/>
        <v>#VALUE!</v>
      </c>
      <c r="CBD24">
        <f t="shared" si="33"/>
        <v>0</v>
      </c>
      <c r="CBE24">
        <f t="shared" si="33"/>
        <v>2.3490135501059358E+185</v>
      </c>
      <c r="CBF24">
        <f t="shared" si="33"/>
        <v>2.7761069228524715E+185</v>
      </c>
      <c r="CBG24" t="e">
        <f t="shared" si="33"/>
        <v>#VALUE!</v>
      </c>
      <c r="CBH24">
        <f t="shared" si="33"/>
        <v>0</v>
      </c>
      <c r="CBI24">
        <f t="shared" si="33"/>
        <v>5.2200301113465236E+185</v>
      </c>
      <c r="CBJ24">
        <f t="shared" si="33"/>
        <v>6.1691264952277144E+185</v>
      </c>
      <c r="CBK24" t="e">
        <f t="shared" si="33"/>
        <v>#VALUE!</v>
      </c>
      <c r="CBL24">
        <f t="shared" si="33"/>
        <v>0</v>
      </c>
      <c r="CBM24">
        <f t="shared" si="33"/>
        <v>1.1600066914103386E+186</v>
      </c>
      <c r="CBN24">
        <f t="shared" si="33"/>
        <v>1.3709169989394921E+186</v>
      </c>
      <c r="CBO24" t="e">
        <f t="shared" si="33"/>
        <v>#VALUE!</v>
      </c>
      <c r="CBP24">
        <f t="shared" si="33"/>
        <v>0</v>
      </c>
      <c r="CBQ24">
        <f t="shared" si="33"/>
        <v>2.5777926475785302E+186</v>
      </c>
      <c r="CBR24">
        <f t="shared" si="33"/>
        <v>3.0464822198655379E+186</v>
      </c>
      <c r="CBS24" t="e">
        <f t="shared" si="33"/>
        <v>#VALUE!</v>
      </c>
      <c r="CBT24">
        <f t="shared" si="33"/>
        <v>0</v>
      </c>
      <c r="CBU24">
        <f t="shared" si="33"/>
        <v>5.7284281057300671E+186</v>
      </c>
      <c r="CBV24">
        <f t="shared" si="33"/>
        <v>6.7699604885900844E+186</v>
      </c>
      <c r="CBW24" t="e">
        <f t="shared" si="33"/>
        <v>#VALUE!</v>
      </c>
      <c r="CBX24">
        <f t="shared" si="33"/>
        <v>0</v>
      </c>
      <c r="CBY24">
        <f t="shared" si="33"/>
        <v>1.2729840234955705E+187</v>
      </c>
      <c r="CBZ24">
        <f t="shared" si="33"/>
        <v>1.5044356641311298E+187</v>
      </c>
      <c r="CCA24" t="e">
        <f t="shared" si="33"/>
        <v>#VALUE!</v>
      </c>
      <c r="CCB24">
        <f t="shared" si="33"/>
        <v>0</v>
      </c>
      <c r="CCC24">
        <f t="shared" si="33"/>
        <v>2.8288533855457121E+187</v>
      </c>
      <c r="CCD24">
        <f t="shared" si="33"/>
        <v>3.3431903647358439E+187</v>
      </c>
      <c r="CCE24" t="e">
        <f t="shared" si="33"/>
        <v>#VALUE!</v>
      </c>
      <c r="CCF24">
        <f t="shared" si="33"/>
        <v>0</v>
      </c>
      <c r="CCG24">
        <f t="shared" si="33"/>
        <v>6.286340856768249E+187</v>
      </c>
      <c r="CCH24">
        <f t="shared" si="33"/>
        <v>7.4293119216352086E+187</v>
      </c>
      <c r="CCI24" t="e">
        <f t="shared" si="33"/>
        <v>#VALUE!</v>
      </c>
      <c r="CCJ24">
        <f t="shared" si="33"/>
        <v>0</v>
      </c>
      <c r="CCK24">
        <f t="shared" si="33"/>
        <v>1.3969646348373887E+188</v>
      </c>
      <c r="CCL24">
        <f t="shared" si="33"/>
        <v>1.650958204807824E+188</v>
      </c>
      <c r="CCM24" t="e">
        <f t="shared" si="33"/>
        <v>#VALUE!</v>
      </c>
      <c r="CCN24">
        <f t="shared" si="33"/>
        <v>0</v>
      </c>
      <c r="CCO24">
        <f t="shared" ref="CCO24:CEZ24" si="34">CCK24/0.45</f>
        <v>3.1043658551941973E+188</v>
      </c>
      <c r="CCP24">
        <f t="shared" si="34"/>
        <v>3.6687960106840532E+188</v>
      </c>
      <c r="CCQ24" t="e">
        <f t="shared" si="34"/>
        <v>#VALUE!</v>
      </c>
      <c r="CCR24">
        <f t="shared" si="34"/>
        <v>0</v>
      </c>
      <c r="CCS24">
        <f t="shared" si="34"/>
        <v>6.8985907893204385E+188</v>
      </c>
      <c r="CCT24">
        <f t="shared" si="34"/>
        <v>8.1528800237423407E+188</v>
      </c>
      <c r="CCU24" t="e">
        <f t="shared" si="34"/>
        <v>#VALUE!</v>
      </c>
      <c r="CCV24">
        <f t="shared" si="34"/>
        <v>0</v>
      </c>
      <c r="CCW24">
        <f t="shared" si="34"/>
        <v>1.5330201754045418E+189</v>
      </c>
      <c r="CCX24">
        <f t="shared" si="34"/>
        <v>1.8117511163871868E+189</v>
      </c>
      <c r="CCY24" t="e">
        <f t="shared" si="34"/>
        <v>#VALUE!</v>
      </c>
      <c r="CCZ24">
        <f t="shared" si="34"/>
        <v>0</v>
      </c>
      <c r="CDA24">
        <f t="shared" si="34"/>
        <v>3.4067115008989817E+189</v>
      </c>
      <c r="CDB24">
        <f t="shared" si="34"/>
        <v>4.0261135919715259E+189</v>
      </c>
      <c r="CDC24" t="e">
        <f t="shared" si="34"/>
        <v>#VALUE!</v>
      </c>
      <c r="CDD24">
        <f t="shared" si="34"/>
        <v>0</v>
      </c>
      <c r="CDE24">
        <f t="shared" si="34"/>
        <v>7.5704700019977369E+189</v>
      </c>
      <c r="CDF24">
        <f t="shared" si="34"/>
        <v>8.9469190932700574E+189</v>
      </c>
      <c r="CDG24" t="e">
        <f t="shared" si="34"/>
        <v>#VALUE!</v>
      </c>
      <c r="CDH24">
        <f t="shared" si="34"/>
        <v>0</v>
      </c>
      <c r="CDI24">
        <f t="shared" si="34"/>
        <v>1.6823266671106081E+190</v>
      </c>
      <c r="CDJ24">
        <f t="shared" si="34"/>
        <v>1.9882042429489014E+190</v>
      </c>
      <c r="CDK24" t="e">
        <f t="shared" si="34"/>
        <v>#VALUE!</v>
      </c>
      <c r="CDL24">
        <f t="shared" si="34"/>
        <v>0</v>
      </c>
      <c r="CDM24">
        <f t="shared" si="34"/>
        <v>3.7385037046902406E+190</v>
      </c>
      <c r="CDN24">
        <f t="shared" si="34"/>
        <v>4.4182316509975587E+190</v>
      </c>
      <c r="CDO24" t="e">
        <f t="shared" si="34"/>
        <v>#VALUE!</v>
      </c>
      <c r="CDP24">
        <f t="shared" si="34"/>
        <v>0</v>
      </c>
      <c r="CDQ24">
        <f t="shared" si="34"/>
        <v>8.3077860104227566E+190</v>
      </c>
      <c r="CDR24">
        <f t="shared" si="34"/>
        <v>9.8182925577723519E+190</v>
      </c>
      <c r="CDS24" t="e">
        <f t="shared" si="34"/>
        <v>#VALUE!</v>
      </c>
      <c r="CDT24">
        <f t="shared" si="34"/>
        <v>0</v>
      </c>
      <c r="CDU24">
        <f t="shared" si="34"/>
        <v>1.8461746689828348E+191</v>
      </c>
      <c r="CDV24">
        <f t="shared" si="34"/>
        <v>2.1818427906160782E+191</v>
      </c>
      <c r="CDW24" t="e">
        <f t="shared" si="34"/>
        <v>#VALUE!</v>
      </c>
      <c r="CDX24">
        <f t="shared" si="34"/>
        <v>0</v>
      </c>
      <c r="CDY24">
        <f t="shared" si="34"/>
        <v>4.1026103755174104E+191</v>
      </c>
      <c r="CDZ24">
        <f t="shared" si="34"/>
        <v>4.8485395347023961E+191</v>
      </c>
      <c r="CEA24" t="e">
        <f t="shared" si="34"/>
        <v>#VALUE!</v>
      </c>
      <c r="CEB24">
        <f t="shared" si="34"/>
        <v>0</v>
      </c>
      <c r="CEC24">
        <f t="shared" si="34"/>
        <v>9.1169119455942455E+191</v>
      </c>
      <c r="CED24">
        <f t="shared" si="34"/>
        <v>1.0774532299338657E+192</v>
      </c>
      <c r="CEE24" t="e">
        <f t="shared" si="34"/>
        <v>#VALUE!</v>
      </c>
      <c r="CEF24">
        <f t="shared" si="34"/>
        <v>0</v>
      </c>
      <c r="CEG24">
        <f t="shared" si="34"/>
        <v>2.0259804323542768E+192</v>
      </c>
      <c r="CEH24">
        <f t="shared" si="34"/>
        <v>2.3943405109641457E+192</v>
      </c>
      <c r="CEI24" t="e">
        <f t="shared" si="34"/>
        <v>#VALUE!</v>
      </c>
      <c r="CEJ24">
        <f t="shared" si="34"/>
        <v>0</v>
      </c>
      <c r="CEK24">
        <f t="shared" si="34"/>
        <v>4.5021787385650594E+192</v>
      </c>
      <c r="CEL24">
        <f t="shared" si="34"/>
        <v>5.3207566910314353E+192</v>
      </c>
      <c r="CEM24" t="e">
        <f t="shared" si="34"/>
        <v>#VALUE!</v>
      </c>
      <c r="CEN24">
        <f t="shared" si="34"/>
        <v>0</v>
      </c>
      <c r="CEO24">
        <f t="shared" si="34"/>
        <v>1.0004841641255688E+193</v>
      </c>
      <c r="CEP24">
        <f t="shared" si="34"/>
        <v>1.1823903757847634E+193</v>
      </c>
      <c r="CEQ24" t="e">
        <f t="shared" si="34"/>
        <v>#VALUE!</v>
      </c>
      <c r="CER24">
        <f t="shared" si="34"/>
        <v>0</v>
      </c>
      <c r="CES24">
        <f t="shared" si="34"/>
        <v>2.2232981425012639E+193</v>
      </c>
      <c r="CET24">
        <f t="shared" si="34"/>
        <v>2.6275341684105854E+193</v>
      </c>
      <c r="CEU24" t="e">
        <f t="shared" si="34"/>
        <v>#VALUE!</v>
      </c>
      <c r="CEV24">
        <f t="shared" si="34"/>
        <v>0</v>
      </c>
      <c r="CEW24">
        <f t="shared" si="34"/>
        <v>4.9406625388916972E+193</v>
      </c>
      <c r="CEX24">
        <f t="shared" si="34"/>
        <v>5.8389648186901895E+193</v>
      </c>
      <c r="CEY24" t="e">
        <f t="shared" si="34"/>
        <v>#VALUE!</v>
      </c>
      <c r="CEZ24">
        <f t="shared" si="34"/>
        <v>0</v>
      </c>
      <c r="CFA24">
        <f t="shared" ref="CFA24:CHL24" si="35">CEW24/0.45</f>
        <v>1.0979250086425993E+194</v>
      </c>
      <c r="CFB24">
        <f t="shared" si="35"/>
        <v>1.2975477374867087E+194</v>
      </c>
      <c r="CFC24" t="e">
        <f t="shared" si="35"/>
        <v>#VALUE!</v>
      </c>
      <c r="CFD24">
        <f t="shared" si="35"/>
        <v>0</v>
      </c>
      <c r="CFE24">
        <f t="shared" si="35"/>
        <v>2.4398333525391097E+194</v>
      </c>
      <c r="CFF24">
        <f t="shared" si="35"/>
        <v>2.8834394166371304E+194</v>
      </c>
      <c r="CFG24" t="e">
        <f t="shared" si="35"/>
        <v>#VALUE!</v>
      </c>
      <c r="CFH24">
        <f t="shared" si="35"/>
        <v>0</v>
      </c>
      <c r="CFI24">
        <f t="shared" si="35"/>
        <v>5.4218518945313546E+194</v>
      </c>
      <c r="CFJ24">
        <f t="shared" si="35"/>
        <v>6.4076431480825125E+194</v>
      </c>
      <c r="CFK24" t="e">
        <f t="shared" si="35"/>
        <v>#VALUE!</v>
      </c>
      <c r="CFL24">
        <f t="shared" si="35"/>
        <v>0</v>
      </c>
      <c r="CFM24">
        <f t="shared" si="35"/>
        <v>1.2048559765625231E+195</v>
      </c>
      <c r="CFN24">
        <f t="shared" si="35"/>
        <v>1.4239206995738917E+195</v>
      </c>
      <c r="CFO24" t="e">
        <f t="shared" si="35"/>
        <v>#VALUE!</v>
      </c>
      <c r="CFP24">
        <f t="shared" si="35"/>
        <v>0</v>
      </c>
      <c r="CFQ24">
        <f t="shared" si="35"/>
        <v>2.6774577256944956E+195</v>
      </c>
      <c r="CFR24">
        <f t="shared" si="35"/>
        <v>3.1642682212753149E+195</v>
      </c>
      <c r="CFS24" t="e">
        <f t="shared" si="35"/>
        <v>#VALUE!</v>
      </c>
      <c r="CFT24">
        <f t="shared" si="35"/>
        <v>0</v>
      </c>
      <c r="CFU24">
        <f t="shared" si="35"/>
        <v>5.9499060570988785E+195</v>
      </c>
      <c r="CFV24">
        <f t="shared" si="35"/>
        <v>7.0317071583895888E+195</v>
      </c>
      <c r="CFW24" t="e">
        <f t="shared" si="35"/>
        <v>#VALUE!</v>
      </c>
      <c r="CFX24">
        <f t="shared" si="35"/>
        <v>0</v>
      </c>
      <c r="CFY24">
        <f t="shared" si="35"/>
        <v>1.322201346021973E+196</v>
      </c>
      <c r="CFZ24">
        <f t="shared" si="35"/>
        <v>1.562601590753242E+196</v>
      </c>
      <c r="CGA24" t="e">
        <f t="shared" si="35"/>
        <v>#VALUE!</v>
      </c>
      <c r="CGB24">
        <f t="shared" si="35"/>
        <v>0</v>
      </c>
      <c r="CGC24">
        <f t="shared" si="35"/>
        <v>2.9382252133821621E+196</v>
      </c>
      <c r="CGD24">
        <f t="shared" si="35"/>
        <v>3.4724479794516488E+196</v>
      </c>
      <c r="CGE24" t="e">
        <f t="shared" si="35"/>
        <v>#VALUE!</v>
      </c>
      <c r="CGF24">
        <f t="shared" si="35"/>
        <v>0</v>
      </c>
      <c r="CGG24">
        <f t="shared" si="35"/>
        <v>6.5293893630714711E+196</v>
      </c>
      <c r="CGH24">
        <f t="shared" si="35"/>
        <v>7.7165510654481075E+196</v>
      </c>
      <c r="CGI24" t="e">
        <f t="shared" si="35"/>
        <v>#VALUE!</v>
      </c>
      <c r="CGJ24">
        <f t="shared" si="35"/>
        <v>0</v>
      </c>
      <c r="CGK24">
        <f t="shared" si="35"/>
        <v>1.4509754140158824E+197</v>
      </c>
      <c r="CGL24">
        <f t="shared" si="35"/>
        <v>1.7147891256551349E+197</v>
      </c>
      <c r="CGM24" t="e">
        <f t="shared" si="35"/>
        <v>#VALUE!</v>
      </c>
      <c r="CGN24">
        <f t="shared" si="35"/>
        <v>0</v>
      </c>
      <c r="CGO24">
        <f t="shared" si="35"/>
        <v>3.2243898089241831E+197</v>
      </c>
      <c r="CGP24">
        <f t="shared" si="35"/>
        <v>3.8106425014558551E+197</v>
      </c>
      <c r="CGQ24" t="e">
        <f t="shared" si="35"/>
        <v>#VALUE!</v>
      </c>
      <c r="CGR24">
        <f t="shared" si="35"/>
        <v>0</v>
      </c>
      <c r="CGS24">
        <f t="shared" si="35"/>
        <v>7.1653106864981843E+197</v>
      </c>
      <c r="CGT24">
        <f t="shared" si="35"/>
        <v>8.4680944476796778E+197</v>
      </c>
      <c r="CGU24" t="e">
        <f t="shared" si="35"/>
        <v>#VALUE!</v>
      </c>
      <c r="CGV24">
        <f t="shared" si="35"/>
        <v>0</v>
      </c>
      <c r="CGW24">
        <f t="shared" si="35"/>
        <v>1.5922912636662633E+198</v>
      </c>
      <c r="CGX24">
        <f t="shared" si="35"/>
        <v>1.8817987661510394E+198</v>
      </c>
      <c r="CGY24" t="e">
        <f t="shared" si="35"/>
        <v>#VALUE!</v>
      </c>
      <c r="CGZ24">
        <f t="shared" si="35"/>
        <v>0</v>
      </c>
      <c r="CHA24">
        <f t="shared" si="35"/>
        <v>3.5384250303694737E+198</v>
      </c>
      <c r="CHB24">
        <f t="shared" si="35"/>
        <v>4.1817750358911986E+198</v>
      </c>
      <c r="CHC24" t="e">
        <f t="shared" si="35"/>
        <v>#VALUE!</v>
      </c>
      <c r="CHD24">
        <f t="shared" si="35"/>
        <v>0</v>
      </c>
      <c r="CHE24">
        <f t="shared" si="35"/>
        <v>7.8631667341543854E+198</v>
      </c>
      <c r="CHF24">
        <f t="shared" si="35"/>
        <v>9.2928334130915526E+198</v>
      </c>
      <c r="CHG24" t="e">
        <f t="shared" si="35"/>
        <v>#VALUE!</v>
      </c>
      <c r="CHH24">
        <f t="shared" si="35"/>
        <v>0</v>
      </c>
      <c r="CHI24">
        <f t="shared" si="35"/>
        <v>1.7473703853676411E+199</v>
      </c>
      <c r="CHJ24">
        <f t="shared" si="35"/>
        <v>2.0650740917981226E+199</v>
      </c>
      <c r="CHK24" t="e">
        <f t="shared" si="35"/>
        <v>#VALUE!</v>
      </c>
      <c r="CHL24">
        <f t="shared" si="35"/>
        <v>0</v>
      </c>
      <c r="CHM24">
        <f t="shared" ref="CHM24:CJX24" si="36">CHI24/0.45</f>
        <v>3.88304530081698E+199</v>
      </c>
      <c r="CHN24">
        <f t="shared" si="36"/>
        <v>4.5890535373291615E+199</v>
      </c>
      <c r="CHO24" t="e">
        <f t="shared" si="36"/>
        <v>#VALUE!</v>
      </c>
      <c r="CHP24">
        <f t="shared" si="36"/>
        <v>0</v>
      </c>
      <c r="CHQ24">
        <f t="shared" si="36"/>
        <v>8.6289895573710666E+199</v>
      </c>
      <c r="CHR24">
        <f t="shared" si="36"/>
        <v>1.0197896749620359E+200</v>
      </c>
      <c r="CHS24" t="e">
        <f t="shared" si="36"/>
        <v>#VALUE!</v>
      </c>
      <c r="CHT24">
        <f t="shared" si="36"/>
        <v>0</v>
      </c>
      <c r="CHU24">
        <f t="shared" si="36"/>
        <v>1.917553234971348E+200</v>
      </c>
      <c r="CHV24">
        <f t="shared" si="36"/>
        <v>2.2661992776934131E+200</v>
      </c>
      <c r="CHW24" t="e">
        <f t="shared" si="36"/>
        <v>#VALUE!</v>
      </c>
      <c r="CHX24">
        <f t="shared" si="36"/>
        <v>0</v>
      </c>
      <c r="CHY24">
        <f t="shared" si="36"/>
        <v>4.2612294110474402E+200</v>
      </c>
      <c r="CHZ24">
        <f t="shared" si="36"/>
        <v>5.0359983948742512E+200</v>
      </c>
      <c r="CIA24" t="e">
        <f t="shared" si="36"/>
        <v>#VALUE!</v>
      </c>
      <c r="CIB24">
        <f t="shared" si="36"/>
        <v>0</v>
      </c>
      <c r="CIC24">
        <f t="shared" si="36"/>
        <v>9.469398691216533E+200</v>
      </c>
      <c r="CID24">
        <f t="shared" si="36"/>
        <v>1.1191107544165002E+201</v>
      </c>
      <c r="CIE24" t="e">
        <f t="shared" si="36"/>
        <v>#VALUE!</v>
      </c>
      <c r="CIF24">
        <f t="shared" si="36"/>
        <v>0</v>
      </c>
      <c r="CIG24">
        <f t="shared" si="36"/>
        <v>2.1043108202703407E+201</v>
      </c>
      <c r="CIH24">
        <f t="shared" si="36"/>
        <v>2.4869127875922229E+201</v>
      </c>
      <c r="CII24" t="e">
        <f t="shared" si="36"/>
        <v>#VALUE!</v>
      </c>
      <c r="CIJ24">
        <f t="shared" si="36"/>
        <v>0</v>
      </c>
      <c r="CIK24">
        <f t="shared" si="36"/>
        <v>4.6762462672674236E+201</v>
      </c>
      <c r="CIL24">
        <f t="shared" si="36"/>
        <v>5.5264728613160503E+201</v>
      </c>
      <c r="CIM24" t="e">
        <f t="shared" si="36"/>
        <v>#VALUE!</v>
      </c>
      <c r="CIN24">
        <f t="shared" si="36"/>
        <v>0</v>
      </c>
      <c r="CIO24">
        <f t="shared" si="36"/>
        <v>1.0391658371705385E+202</v>
      </c>
      <c r="CIP24">
        <f t="shared" si="36"/>
        <v>1.2281050802924557E+202</v>
      </c>
      <c r="CIQ24" t="e">
        <f t="shared" si="36"/>
        <v>#VALUE!</v>
      </c>
      <c r="CIR24">
        <f t="shared" si="36"/>
        <v>0</v>
      </c>
      <c r="CIS24">
        <f t="shared" si="36"/>
        <v>2.3092574159345299E+202</v>
      </c>
      <c r="CIT24">
        <f t="shared" si="36"/>
        <v>2.7291224006499013E+202</v>
      </c>
      <c r="CIU24" t="e">
        <f t="shared" si="36"/>
        <v>#VALUE!</v>
      </c>
      <c r="CIV24">
        <f t="shared" si="36"/>
        <v>0</v>
      </c>
      <c r="CIW24">
        <f t="shared" si="36"/>
        <v>5.1316831465211775E+202</v>
      </c>
      <c r="CIX24">
        <f t="shared" si="36"/>
        <v>6.0647164458886692E+202</v>
      </c>
      <c r="CIY24" t="e">
        <f t="shared" si="36"/>
        <v>#VALUE!</v>
      </c>
      <c r="CIZ24">
        <f t="shared" si="36"/>
        <v>0</v>
      </c>
      <c r="CJA24">
        <f t="shared" si="36"/>
        <v>1.1403740325602617E+203</v>
      </c>
      <c r="CJB24">
        <f t="shared" si="36"/>
        <v>1.3477147657530375E+203</v>
      </c>
      <c r="CJC24" t="e">
        <f t="shared" si="36"/>
        <v>#VALUE!</v>
      </c>
      <c r="CJD24">
        <f t="shared" si="36"/>
        <v>0</v>
      </c>
      <c r="CJE24">
        <f t="shared" si="36"/>
        <v>2.5341645168005816E+203</v>
      </c>
      <c r="CJF24">
        <f t="shared" si="36"/>
        <v>2.9949217016734166E+203</v>
      </c>
      <c r="CJG24" t="e">
        <f t="shared" si="36"/>
        <v>#VALUE!</v>
      </c>
      <c r="CJH24">
        <f t="shared" si="36"/>
        <v>0</v>
      </c>
      <c r="CJI24">
        <f t="shared" si="36"/>
        <v>5.6314767040012922E+203</v>
      </c>
      <c r="CJJ24">
        <f t="shared" si="36"/>
        <v>6.6553815592742586E+203</v>
      </c>
      <c r="CJK24" t="e">
        <f t="shared" si="36"/>
        <v>#VALUE!</v>
      </c>
      <c r="CJL24">
        <f t="shared" si="36"/>
        <v>0</v>
      </c>
      <c r="CJM24">
        <f t="shared" si="36"/>
        <v>1.2514392675558427E+204</v>
      </c>
      <c r="CJN24">
        <f t="shared" si="36"/>
        <v>1.478973679838724E+204</v>
      </c>
      <c r="CJO24" t="e">
        <f t="shared" si="36"/>
        <v>#VALUE!</v>
      </c>
      <c r="CJP24">
        <f t="shared" si="36"/>
        <v>0</v>
      </c>
      <c r="CJQ24">
        <f t="shared" si="36"/>
        <v>2.7809761501240946E+204</v>
      </c>
      <c r="CJR24">
        <f t="shared" si="36"/>
        <v>3.2866081774193865E+204</v>
      </c>
      <c r="CJS24" t="e">
        <f t="shared" si="36"/>
        <v>#VALUE!</v>
      </c>
      <c r="CJT24">
        <f t="shared" si="36"/>
        <v>0</v>
      </c>
      <c r="CJU24">
        <f t="shared" si="36"/>
        <v>6.1799470002757658E+204</v>
      </c>
      <c r="CJV24">
        <f t="shared" si="36"/>
        <v>7.3035737275986371E+204</v>
      </c>
      <c r="CJW24" t="e">
        <f t="shared" si="36"/>
        <v>#VALUE!</v>
      </c>
      <c r="CJX24">
        <f t="shared" si="36"/>
        <v>0</v>
      </c>
      <c r="CJY24">
        <f t="shared" ref="CJY24:CMJ24" si="37">CJU24/0.45</f>
        <v>1.3733215556168369E+205</v>
      </c>
      <c r="CJZ24">
        <f t="shared" si="37"/>
        <v>1.6230163839108083E+205</v>
      </c>
      <c r="CKA24" t="e">
        <f t="shared" si="37"/>
        <v>#VALUE!</v>
      </c>
      <c r="CKB24">
        <f t="shared" si="37"/>
        <v>0</v>
      </c>
      <c r="CKC24">
        <f t="shared" si="37"/>
        <v>3.0518256791485264E+205</v>
      </c>
      <c r="CKD24">
        <f t="shared" si="37"/>
        <v>3.6067030753573514E+205</v>
      </c>
      <c r="CKE24" t="e">
        <f t="shared" si="37"/>
        <v>#VALUE!</v>
      </c>
      <c r="CKF24">
        <f t="shared" si="37"/>
        <v>0</v>
      </c>
      <c r="CKG24">
        <f t="shared" si="37"/>
        <v>6.7818348425522805E+205</v>
      </c>
      <c r="CKH24">
        <f t="shared" si="37"/>
        <v>8.0148957230163363E+205</v>
      </c>
      <c r="CKI24" t="e">
        <f t="shared" si="37"/>
        <v>#VALUE!</v>
      </c>
      <c r="CKJ24">
        <f t="shared" si="37"/>
        <v>0</v>
      </c>
      <c r="CKK24">
        <f t="shared" si="37"/>
        <v>1.5070744094560622E+206</v>
      </c>
      <c r="CKL24">
        <f t="shared" si="37"/>
        <v>1.7810879384480746E+206</v>
      </c>
      <c r="CKM24" t="e">
        <f t="shared" si="37"/>
        <v>#VALUE!</v>
      </c>
      <c r="CKN24">
        <f t="shared" si="37"/>
        <v>0</v>
      </c>
      <c r="CKO24">
        <f t="shared" si="37"/>
        <v>3.349054243235694E+206</v>
      </c>
      <c r="CKP24">
        <f t="shared" si="37"/>
        <v>3.957973196551277E+206</v>
      </c>
      <c r="CKQ24" t="e">
        <f t="shared" si="37"/>
        <v>#VALUE!</v>
      </c>
      <c r="CKR24">
        <f t="shared" si="37"/>
        <v>0</v>
      </c>
      <c r="CKS24">
        <f t="shared" si="37"/>
        <v>7.4423427627459869E+206</v>
      </c>
      <c r="CKT24">
        <f t="shared" si="37"/>
        <v>8.7954959923361703E+206</v>
      </c>
      <c r="CKU24" t="e">
        <f t="shared" si="37"/>
        <v>#VALUE!</v>
      </c>
      <c r="CKV24">
        <f t="shared" si="37"/>
        <v>0</v>
      </c>
      <c r="CKW24">
        <f t="shared" si="37"/>
        <v>1.6538539472768861E+207</v>
      </c>
      <c r="CKX24">
        <f t="shared" si="37"/>
        <v>1.9545546649635932E+207</v>
      </c>
      <c r="CKY24" t="e">
        <f t="shared" si="37"/>
        <v>#VALUE!</v>
      </c>
      <c r="CKZ24">
        <f t="shared" si="37"/>
        <v>0</v>
      </c>
      <c r="CLA24">
        <f t="shared" si="37"/>
        <v>3.6752309939486356E+207</v>
      </c>
      <c r="CLB24">
        <f t="shared" si="37"/>
        <v>4.3434548110302073E+207</v>
      </c>
      <c r="CLC24" t="e">
        <f t="shared" si="37"/>
        <v>#VALUE!</v>
      </c>
      <c r="CLD24">
        <f t="shared" si="37"/>
        <v>0</v>
      </c>
      <c r="CLE24">
        <f t="shared" si="37"/>
        <v>8.1671799865525238E+207</v>
      </c>
      <c r="CLF24">
        <f t="shared" si="37"/>
        <v>9.6521218022893493E+207</v>
      </c>
      <c r="CLG24" t="e">
        <f t="shared" si="37"/>
        <v>#VALUE!</v>
      </c>
      <c r="CLH24">
        <f t="shared" si="37"/>
        <v>0</v>
      </c>
      <c r="CLI24">
        <f t="shared" si="37"/>
        <v>1.8149288859005609E+208</v>
      </c>
      <c r="CLJ24">
        <f t="shared" si="37"/>
        <v>2.1449159560642996E+208</v>
      </c>
      <c r="CLK24" t="e">
        <f t="shared" si="37"/>
        <v>#VALUE!</v>
      </c>
      <c r="CLL24">
        <f t="shared" si="37"/>
        <v>0</v>
      </c>
      <c r="CLM24">
        <f t="shared" si="37"/>
        <v>4.0331753020012463E+208</v>
      </c>
      <c r="CLN24">
        <f t="shared" si="37"/>
        <v>4.7664799023651099E+208</v>
      </c>
      <c r="CLO24" t="e">
        <f t="shared" si="37"/>
        <v>#VALUE!</v>
      </c>
      <c r="CLP24">
        <f t="shared" si="37"/>
        <v>0</v>
      </c>
      <c r="CLQ24">
        <f t="shared" si="37"/>
        <v>8.9626117822249908E+208</v>
      </c>
      <c r="CLR24">
        <f t="shared" si="37"/>
        <v>1.0592177560811356E+209</v>
      </c>
      <c r="CLS24" t="e">
        <f t="shared" si="37"/>
        <v>#VALUE!</v>
      </c>
      <c r="CLT24">
        <f t="shared" si="37"/>
        <v>0</v>
      </c>
      <c r="CLU24">
        <f t="shared" si="37"/>
        <v>1.9916915071611089E+209</v>
      </c>
      <c r="CLV24">
        <f t="shared" si="37"/>
        <v>2.3538172357358569E+209</v>
      </c>
      <c r="CLW24" t="e">
        <f t="shared" si="37"/>
        <v>#VALUE!</v>
      </c>
      <c r="CLX24">
        <f t="shared" si="37"/>
        <v>0</v>
      </c>
      <c r="CLY24">
        <f t="shared" si="37"/>
        <v>4.4259811270246864E+209</v>
      </c>
      <c r="CLZ24">
        <f t="shared" si="37"/>
        <v>5.2307049683019042E+209</v>
      </c>
      <c r="CMA24" t="e">
        <f t="shared" si="37"/>
        <v>#VALUE!</v>
      </c>
      <c r="CMB24">
        <f t="shared" si="37"/>
        <v>0</v>
      </c>
      <c r="CMC24">
        <f t="shared" si="37"/>
        <v>9.8355136156104138E+209</v>
      </c>
      <c r="CMD24">
        <f t="shared" si="37"/>
        <v>1.1623788818448675E+210</v>
      </c>
      <c r="CME24" t="e">
        <f t="shared" si="37"/>
        <v>#VALUE!</v>
      </c>
      <c r="CMF24">
        <f t="shared" si="37"/>
        <v>0</v>
      </c>
      <c r="CMG24">
        <f t="shared" si="37"/>
        <v>2.1856696923578697E+210</v>
      </c>
      <c r="CMH24">
        <f t="shared" si="37"/>
        <v>2.5830641818774833E+210</v>
      </c>
      <c r="CMI24" t="e">
        <f t="shared" si="37"/>
        <v>#VALUE!</v>
      </c>
      <c r="CMJ24">
        <f t="shared" si="37"/>
        <v>0</v>
      </c>
      <c r="CMK24">
        <f t="shared" ref="CMK24:COV24" si="38">CMG24/0.45</f>
        <v>4.8570437607952656E+210</v>
      </c>
      <c r="CML24">
        <f t="shared" si="38"/>
        <v>5.740142626394407E+210</v>
      </c>
      <c r="CMM24" t="e">
        <f t="shared" si="38"/>
        <v>#VALUE!</v>
      </c>
      <c r="CMN24">
        <f t="shared" si="38"/>
        <v>0</v>
      </c>
      <c r="CMO24">
        <f t="shared" si="38"/>
        <v>1.0793430579545034E+211</v>
      </c>
      <c r="CMP24">
        <f t="shared" si="38"/>
        <v>1.2755872503098682E+211</v>
      </c>
      <c r="CMQ24" t="e">
        <f t="shared" si="38"/>
        <v>#VALUE!</v>
      </c>
      <c r="CMR24">
        <f t="shared" si="38"/>
        <v>0</v>
      </c>
      <c r="CMS24">
        <f t="shared" si="38"/>
        <v>2.3985401287877855E+211</v>
      </c>
      <c r="CMT24">
        <f t="shared" si="38"/>
        <v>2.8346383340219291E+211</v>
      </c>
      <c r="CMU24" t="e">
        <f t="shared" si="38"/>
        <v>#VALUE!</v>
      </c>
      <c r="CMV24">
        <f t="shared" si="38"/>
        <v>0</v>
      </c>
      <c r="CMW24">
        <f t="shared" si="38"/>
        <v>5.3300891750839679E+211</v>
      </c>
      <c r="CMX24">
        <f t="shared" si="38"/>
        <v>6.2991962978265092E+211</v>
      </c>
      <c r="CMY24" t="e">
        <f t="shared" si="38"/>
        <v>#VALUE!</v>
      </c>
      <c r="CMZ24">
        <f t="shared" si="38"/>
        <v>0</v>
      </c>
      <c r="CNA24">
        <f t="shared" si="38"/>
        <v>1.1844642611297706E+212</v>
      </c>
      <c r="CNB24">
        <f t="shared" si="38"/>
        <v>1.399821399517002E+212</v>
      </c>
      <c r="CNC24" t="e">
        <f t="shared" si="38"/>
        <v>#VALUE!</v>
      </c>
      <c r="CND24">
        <f t="shared" si="38"/>
        <v>0</v>
      </c>
      <c r="CNE24">
        <f t="shared" si="38"/>
        <v>2.6321428025106013E+212</v>
      </c>
      <c r="CNF24">
        <f t="shared" si="38"/>
        <v>3.1107142211488934E+212</v>
      </c>
      <c r="CNG24" t="e">
        <f t="shared" si="38"/>
        <v>#VALUE!</v>
      </c>
      <c r="CNH24">
        <f t="shared" si="38"/>
        <v>0</v>
      </c>
      <c r="CNI24">
        <f t="shared" si="38"/>
        <v>5.8492062278013358E+212</v>
      </c>
      <c r="CNJ24">
        <f t="shared" si="38"/>
        <v>6.9126982692197625E+212</v>
      </c>
      <c r="CNK24" t="e">
        <f t="shared" si="38"/>
        <v>#VALUE!</v>
      </c>
      <c r="CNL24">
        <f t="shared" si="38"/>
        <v>0</v>
      </c>
      <c r="CNM24">
        <f t="shared" si="38"/>
        <v>1.2998236061780746E+213</v>
      </c>
      <c r="CNN24">
        <f t="shared" si="38"/>
        <v>1.5361551709377249E+213</v>
      </c>
      <c r="CNO24" t="e">
        <f t="shared" si="38"/>
        <v>#VALUE!</v>
      </c>
      <c r="CNP24">
        <f t="shared" si="38"/>
        <v>0</v>
      </c>
      <c r="CNQ24">
        <f t="shared" si="38"/>
        <v>2.8884969026179435E+213</v>
      </c>
      <c r="CNR24">
        <f t="shared" si="38"/>
        <v>3.4136781576393885E+213</v>
      </c>
      <c r="CNS24" t="e">
        <f t="shared" si="38"/>
        <v>#VALUE!</v>
      </c>
      <c r="CNT24">
        <f t="shared" si="38"/>
        <v>0</v>
      </c>
      <c r="CNU24">
        <f t="shared" si="38"/>
        <v>6.418882005817652E+213</v>
      </c>
      <c r="CNV24">
        <f t="shared" si="38"/>
        <v>7.5859514614208637E+213</v>
      </c>
      <c r="CNW24" t="e">
        <f t="shared" si="38"/>
        <v>#VALUE!</v>
      </c>
      <c r="CNX24">
        <f t="shared" si="38"/>
        <v>0</v>
      </c>
      <c r="CNY24">
        <f t="shared" si="38"/>
        <v>1.4264182235150337E+214</v>
      </c>
      <c r="CNZ24">
        <f t="shared" si="38"/>
        <v>1.6857669914268585E+214</v>
      </c>
      <c r="COA24" t="e">
        <f t="shared" si="38"/>
        <v>#VALUE!</v>
      </c>
      <c r="COB24">
        <f t="shared" si="38"/>
        <v>0</v>
      </c>
      <c r="COC24">
        <f t="shared" si="38"/>
        <v>3.1698182744778524E+214</v>
      </c>
      <c r="COD24">
        <f t="shared" si="38"/>
        <v>3.7461488698374631E+214</v>
      </c>
      <c r="COE24" t="e">
        <f t="shared" si="38"/>
        <v>#VALUE!</v>
      </c>
      <c r="COF24">
        <f t="shared" si="38"/>
        <v>0</v>
      </c>
      <c r="COG24">
        <f t="shared" si="38"/>
        <v>7.0440406099507829E+214</v>
      </c>
      <c r="COH24">
        <f t="shared" si="38"/>
        <v>8.3247752663054729E+214</v>
      </c>
      <c r="COI24" t="e">
        <f t="shared" si="38"/>
        <v>#VALUE!</v>
      </c>
      <c r="COJ24">
        <f t="shared" si="38"/>
        <v>0</v>
      </c>
      <c r="COK24">
        <f t="shared" si="38"/>
        <v>1.5653423577668405E+215</v>
      </c>
      <c r="COL24">
        <f t="shared" si="38"/>
        <v>1.849950059178994E+215</v>
      </c>
      <c r="COM24" t="e">
        <f t="shared" si="38"/>
        <v>#VALUE!</v>
      </c>
      <c r="CON24">
        <f t="shared" si="38"/>
        <v>0</v>
      </c>
      <c r="COO24">
        <f t="shared" si="38"/>
        <v>3.4785385728152012E+215</v>
      </c>
      <c r="COP24">
        <f t="shared" si="38"/>
        <v>4.1110001315088757E+215</v>
      </c>
      <c r="COQ24" t="e">
        <f t="shared" si="38"/>
        <v>#VALUE!</v>
      </c>
      <c r="COR24">
        <f t="shared" si="38"/>
        <v>0</v>
      </c>
      <c r="COS24">
        <f t="shared" si="38"/>
        <v>7.730085717367114E+215</v>
      </c>
      <c r="COT24">
        <f t="shared" si="38"/>
        <v>9.1355558477975015E+215</v>
      </c>
      <c r="COU24" t="e">
        <f t="shared" si="38"/>
        <v>#VALUE!</v>
      </c>
      <c r="COV24">
        <f t="shared" si="38"/>
        <v>0</v>
      </c>
      <c r="COW24">
        <f t="shared" ref="COW24:CRH24" si="39">COS24/0.45</f>
        <v>1.7177968260815809E+216</v>
      </c>
      <c r="COX24">
        <f t="shared" si="39"/>
        <v>2.0301235217327779E+216</v>
      </c>
      <c r="COY24" t="e">
        <f t="shared" si="39"/>
        <v>#VALUE!</v>
      </c>
      <c r="COZ24">
        <f t="shared" si="39"/>
        <v>0</v>
      </c>
      <c r="CPA24">
        <f t="shared" si="39"/>
        <v>3.8173262801812909E+216</v>
      </c>
      <c r="CPB24">
        <f t="shared" si="39"/>
        <v>4.5113856038506175E+216</v>
      </c>
      <c r="CPC24" t="e">
        <f t="shared" si="39"/>
        <v>#VALUE!</v>
      </c>
      <c r="CPD24">
        <f t="shared" si="39"/>
        <v>0</v>
      </c>
      <c r="CPE24">
        <f t="shared" si="39"/>
        <v>8.4829472892917576E+216</v>
      </c>
      <c r="CPF24">
        <f t="shared" si="39"/>
        <v>1.0025301341890261E+217</v>
      </c>
      <c r="CPG24" t="e">
        <f t="shared" si="39"/>
        <v>#VALUE!</v>
      </c>
      <c r="CPH24">
        <f t="shared" si="39"/>
        <v>0</v>
      </c>
      <c r="CPI24">
        <f t="shared" si="39"/>
        <v>1.8850993976203906E+217</v>
      </c>
      <c r="CPJ24">
        <f t="shared" si="39"/>
        <v>2.2278447426422801E+217</v>
      </c>
      <c r="CPK24" t="e">
        <f t="shared" si="39"/>
        <v>#VALUE!</v>
      </c>
      <c r="CPL24">
        <f t="shared" si="39"/>
        <v>0</v>
      </c>
      <c r="CPM24">
        <f t="shared" si="39"/>
        <v>4.1891097724897568E+217</v>
      </c>
      <c r="CPN24">
        <f t="shared" si="39"/>
        <v>4.9507660947606223E+217</v>
      </c>
      <c r="CPO24" t="e">
        <f t="shared" si="39"/>
        <v>#VALUE!</v>
      </c>
      <c r="CPP24">
        <f t="shared" si="39"/>
        <v>0</v>
      </c>
      <c r="CPQ24">
        <f t="shared" si="39"/>
        <v>9.3091328277550149E+217</v>
      </c>
      <c r="CPR24">
        <f t="shared" si="39"/>
        <v>1.1001702432801382E+218</v>
      </c>
      <c r="CPS24" t="e">
        <f t="shared" si="39"/>
        <v>#VALUE!</v>
      </c>
      <c r="CPT24">
        <f t="shared" si="39"/>
        <v>0</v>
      </c>
      <c r="CPU24">
        <f t="shared" si="39"/>
        <v>2.068696183945559E+218</v>
      </c>
      <c r="CPV24">
        <f t="shared" si="39"/>
        <v>2.4448227628447515E+218</v>
      </c>
      <c r="CPW24" t="e">
        <f t="shared" si="39"/>
        <v>#VALUE!</v>
      </c>
      <c r="CPX24">
        <f t="shared" si="39"/>
        <v>0</v>
      </c>
      <c r="CPY24">
        <f t="shared" si="39"/>
        <v>4.5971026309901312E+218</v>
      </c>
      <c r="CPZ24">
        <f t="shared" si="39"/>
        <v>5.4329394729883369E+218</v>
      </c>
      <c r="CQA24" t="e">
        <f t="shared" si="39"/>
        <v>#VALUE!</v>
      </c>
      <c r="CQB24">
        <f t="shared" si="39"/>
        <v>0</v>
      </c>
      <c r="CQC24">
        <f t="shared" si="39"/>
        <v>1.0215783624422513E+219</v>
      </c>
      <c r="CQD24">
        <f t="shared" si="39"/>
        <v>1.207319882886297E+219</v>
      </c>
      <c r="CQE24" t="e">
        <f t="shared" si="39"/>
        <v>#VALUE!</v>
      </c>
      <c r="CQF24">
        <f t="shared" si="39"/>
        <v>0</v>
      </c>
      <c r="CQG24">
        <f t="shared" si="39"/>
        <v>2.2701741387605584E+219</v>
      </c>
      <c r="CQH24">
        <f t="shared" si="39"/>
        <v>2.6829330730806599E+219</v>
      </c>
      <c r="CQI24" t="e">
        <f t="shared" si="39"/>
        <v>#VALUE!</v>
      </c>
      <c r="CQJ24">
        <f t="shared" si="39"/>
        <v>0</v>
      </c>
      <c r="CQK24">
        <f t="shared" si="39"/>
        <v>5.0448314194679072E+219</v>
      </c>
      <c r="CQL24">
        <f t="shared" si="39"/>
        <v>5.9620734957348002E+219</v>
      </c>
      <c r="CQM24" t="e">
        <f t="shared" si="39"/>
        <v>#VALUE!</v>
      </c>
      <c r="CQN24">
        <f t="shared" si="39"/>
        <v>0</v>
      </c>
      <c r="CQO24">
        <f t="shared" si="39"/>
        <v>1.1210736487706461E+220</v>
      </c>
      <c r="CQP24">
        <f t="shared" si="39"/>
        <v>1.3249052212744E+220</v>
      </c>
      <c r="CQQ24" t="e">
        <f t="shared" si="39"/>
        <v>#VALUE!</v>
      </c>
      <c r="CQR24">
        <f t="shared" si="39"/>
        <v>0</v>
      </c>
      <c r="CQS24">
        <f t="shared" si="39"/>
        <v>2.4912747750458802E+220</v>
      </c>
      <c r="CQT24">
        <f t="shared" si="39"/>
        <v>2.944233825054222E+220</v>
      </c>
      <c r="CQU24" t="e">
        <f t="shared" si="39"/>
        <v>#VALUE!</v>
      </c>
      <c r="CQV24">
        <f t="shared" si="39"/>
        <v>0</v>
      </c>
      <c r="CQW24">
        <f t="shared" si="39"/>
        <v>5.5361661667686227E+220</v>
      </c>
      <c r="CQX24">
        <f t="shared" si="39"/>
        <v>6.5427418334538263E+220</v>
      </c>
      <c r="CQY24" t="e">
        <f t="shared" si="39"/>
        <v>#VALUE!</v>
      </c>
      <c r="CQZ24">
        <f t="shared" si="39"/>
        <v>0</v>
      </c>
      <c r="CRA24">
        <f t="shared" si="39"/>
        <v>1.230259148170805E+221</v>
      </c>
      <c r="CRB24">
        <f t="shared" si="39"/>
        <v>1.4539426296564058E+221</v>
      </c>
      <c r="CRC24" t="e">
        <f t="shared" si="39"/>
        <v>#VALUE!</v>
      </c>
      <c r="CRD24">
        <f t="shared" si="39"/>
        <v>0</v>
      </c>
      <c r="CRE24">
        <f t="shared" si="39"/>
        <v>2.7339092181573443E+221</v>
      </c>
      <c r="CRF24">
        <f t="shared" si="39"/>
        <v>3.2309836214586794E+221</v>
      </c>
      <c r="CRG24" t="e">
        <f t="shared" si="39"/>
        <v>#VALUE!</v>
      </c>
      <c r="CRH24">
        <f t="shared" si="39"/>
        <v>0</v>
      </c>
      <c r="CRI24">
        <f t="shared" ref="CRI24:CTT24" si="40">CRE24/0.45</f>
        <v>6.0753538181274314E+221</v>
      </c>
      <c r="CRJ24">
        <f t="shared" si="40"/>
        <v>7.1799636032415095E+221</v>
      </c>
      <c r="CRK24" t="e">
        <f t="shared" si="40"/>
        <v>#VALUE!</v>
      </c>
      <c r="CRL24">
        <f t="shared" si="40"/>
        <v>0</v>
      </c>
      <c r="CRM24">
        <f t="shared" si="40"/>
        <v>1.3500786262505403E+222</v>
      </c>
      <c r="CRN24">
        <f t="shared" si="40"/>
        <v>1.595547467387002E+222</v>
      </c>
      <c r="CRO24" t="e">
        <f t="shared" si="40"/>
        <v>#VALUE!</v>
      </c>
      <c r="CRP24">
        <f t="shared" si="40"/>
        <v>0</v>
      </c>
      <c r="CRQ24">
        <f t="shared" si="40"/>
        <v>3.0001747250012002E+222</v>
      </c>
      <c r="CRR24">
        <f t="shared" si="40"/>
        <v>3.5456610386377818E+222</v>
      </c>
      <c r="CRS24" t="e">
        <f t="shared" si="40"/>
        <v>#VALUE!</v>
      </c>
      <c r="CRT24">
        <f t="shared" si="40"/>
        <v>0</v>
      </c>
      <c r="CRU24">
        <f t="shared" si="40"/>
        <v>6.6670549444471113E+222</v>
      </c>
      <c r="CRV24">
        <f t="shared" si="40"/>
        <v>7.8792467525284044E+222</v>
      </c>
      <c r="CRW24" t="e">
        <f t="shared" si="40"/>
        <v>#VALUE!</v>
      </c>
      <c r="CRX24">
        <f t="shared" si="40"/>
        <v>0</v>
      </c>
      <c r="CRY24">
        <f t="shared" si="40"/>
        <v>1.4815677654326913E+223</v>
      </c>
      <c r="CRZ24">
        <f t="shared" si="40"/>
        <v>1.7509437227840897E+223</v>
      </c>
      <c r="CSA24" t="e">
        <f t="shared" si="40"/>
        <v>#VALUE!</v>
      </c>
      <c r="CSB24">
        <f t="shared" si="40"/>
        <v>0</v>
      </c>
      <c r="CSC24">
        <f t="shared" si="40"/>
        <v>3.2923728120726474E+223</v>
      </c>
      <c r="CSD24">
        <f t="shared" si="40"/>
        <v>3.8909860506313104E+223</v>
      </c>
      <c r="CSE24" t="e">
        <f t="shared" si="40"/>
        <v>#VALUE!</v>
      </c>
      <c r="CSF24">
        <f t="shared" si="40"/>
        <v>0</v>
      </c>
      <c r="CSG24">
        <f t="shared" si="40"/>
        <v>7.3163840268281053E+223</v>
      </c>
      <c r="CSH24">
        <f t="shared" si="40"/>
        <v>8.6466356680695783E+223</v>
      </c>
      <c r="CSI24" t="e">
        <f t="shared" si="40"/>
        <v>#VALUE!</v>
      </c>
      <c r="CSJ24">
        <f t="shared" si="40"/>
        <v>0</v>
      </c>
      <c r="CSK24">
        <f t="shared" si="40"/>
        <v>1.6258631170729122E+224</v>
      </c>
      <c r="CSL24">
        <f t="shared" si="40"/>
        <v>1.9214745929043507E+224</v>
      </c>
      <c r="CSM24" t="e">
        <f t="shared" si="40"/>
        <v>#VALUE!</v>
      </c>
      <c r="CSN24">
        <f t="shared" si="40"/>
        <v>0</v>
      </c>
      <c r="CSO24">
        <f t="shared" si="40"/>
        <v>3.6130291490509159E+224</v>
      </c>
      <c r="CSP24">
        <f t="shared" si="40"/>
        <v>4.2699435397874456E+224</v>
      </c>
      <c r="CSQ24" t="e">
        <f t="shared" si="40"/>
        <v>#VALUE!</v>
      </c>
      <c r="CSR24">
        <f t="shared" si="40"/>
        <v>0</v>
      </c>
      <c r="CSS24">
        <f t="shared" si="40"/>
        <v>8.0289536645575906E+224</v>
      </c>
      <c r="CST24">
        <f t="shared" si="40"/>
        <v>9.4887634217498786E+224</v>
      </c>
      <c r="CSU24" t="e">
        <f t="shared" si="40"/>
        <v>#VALUE!</v>
      </c>
      <c r="CSV24">
        <f t="shared" si="40"/>
        <v>0</v>
      </c>
      <c r="CSW24">
        <f t="shared" si="40"/>
        <v>1.7842119254572424E+225</v>
      </c>
      <c r="CSX24">
        <f t="shared" si="40"/>
        <v>2.1086140937221951E+225</v>
      </c>
      <c r="CSY24" t="e">
        <f t="shared" si="40"/>
        <v>#VALUE!</v>
      </c>
      <c r="CSZ24">
        <f t="shared" si="40"/>
        <v>0</v>
      </c>
      <c r="CTA24">
        <f t="shared" si="40"/>
        <v>3.9649153899049832E+225</v>
      </c>
      <c r="CTB24">
        <f t="shared" si="40"/>
        <v>4.6858090971604336E+225</v>
      </c>
      <c r="CTC24" t="e">
        <f t="shared" si="40"/>
        <v>#VALUE!</v>
      </c>
      <c r="CTD24">
        <f t="shared" si="40"/>
        <v>0</v>
      </c>
      <c r="CTE24">
        <f t="shared" si="40"/>
        <v>8.8109230886777402E+225</v>
      </c>
      <c r="CTF24">
        <f t="shared" si="40"/>
        <v>1.0412909104800964E+226</v>
      </c>
      <c r="CTG24" t="e">
        <f t="shared" si="40"/>
        <v>#VALUE!</v>
      </c>
      <c r="CTH24">
        <f t="shared" si="40"/>
        <v>0</v>
      </c>
      <c r="CTI24">
        <f t="shared" si="40"/>
        <v>1.9579829085950532E+226</v>
      </c>
      <c r="CTJ24">
        <f t="shared" si="40"/>
        <v>2.3139798010668809E+226</v>
      </c>
      <c r="CTK24" t="e">
        <f t="shared" si="40"/>
        <v>#VALUE!</v>
      </c>
      <c r="CTL24">
        <f t="shared" si="40"/>
        <v>0</v>
      </c>
      <c r="CTM24">
        <f t="shared" si="40"/>
        <v>4.3510731302112294E+226</v>
      </c>
      <c r="CTN24">
        <f t="shared" si="40"/>
        <v>5.1421773357041793E+226</v>
      </c>
      <c r="CTO24" t="e">
        <f t="shared" si="40"/>
        <v>#VALUE!</v>
      </c>
      <c r="CTP24">
        <f t="shared" si="40"/>
        <v>0</v>
      </c>
      <c r="CTQ24">
        <f t="shared" si="40"/>
        <v>9.6690514004693977E+226</v>
      </c>
      <c r="CTR24">
        <f t="shared" si="40"/>
        <v>1.1427060746009287E+227</v>
      </c>
      <c r="CTS24" t="e">
        <f t="shared" si="40"/>
        <v>#VALUE!</v>
      </c>
      <c r="CTT24">
        <f t="shared" si="40"/>
        <v>0</v>
      </c>
      <c r="CTU24">
        <f t="shared" ref="CTU24:CWF24" si="41">CTQ24/0.45</f>
        <v>2.1486780889931993E+227</v>
      </c>
      <c r="CTV24">
        <f t="shared" si="41"/>
        <v>2.5393468324465081E+227</v>
      </c>
      <c r="CTW24" t="e">
        <f t="shared" si="41"/>
        <v>#VALUE!</v>
      </c>
      <c r="CTX24">
        <f t="shared" si="41"/>
        <v>0</v>
      </c>
      <c r="CTY24">
        <f t="shared" si="41"/>
        <v>4.7748401977626648E+227</v>
      </c>
      <c r="CTZ24">
        <f t="shared" si="41"/>
        <v>5.64299296099224E+227</v>
      </c>
      <c r="CUA24" t="e">
        <f t="shared" si="41"/>
        <v>#VALUE!</v>
      </c>
      <c r="CUB24">
        <f t="shared" si="41"/>
        <v>0</v>
      </c>
      <c r="CUC24">
        <f t="shared" si="41"/>
        <v>1.0610755995028144E+228</v>
      </c>
      <c r="CUD24">
        <f t="shared" si="41"/>
        <v>1.2539984357760533E+228</v>
      </c>
      <c r="CUE24" t="e">
        <f t="shared" si="41"/>
        <v>#VALUE!</v>
      </c>
      <c r="CUF24">
        <f t="shared" si="41"/>
        <v>0</v>
      </c>
      <c r="CUG24">
        <f t="shared" si="41"/>
        <v>2.3579457766729206E+228</v>
      </c>
      <c r="CUH24">
        <f t="shared" si="41"/>
        <v>2.7866631906134516E+228</v>
      </c>
      <c r="CUI24" t="e">
        <f t="shared" si="41"/>
        <v>#VALUE!</v>
      </c>
      <c r="CUJ24">
        <f t="shared" si="41"/>
        <v>0</v>
      </c>
      <c r="CUK24">
        <f t="shared" si="41"/>
        <v>5.2398795037176013E+228</v>
      </c>
      <c r="CUL24">
        <f t="shared" si="41"/>
        <v>6.1925848680298929E+228</v>
      </c>
      <c r="CUM24" t="e">
        <f t="shared" si="41"/>
        <v>#VALUE!</v>
      </c>
      <c r="CUN24">
        <f t="shared" si="41"/>
        <v>0</v>
      </c>
      <c r="CUO24">
        <f t="shared" si="41"/>
        <v>1.1644176674928002E+229</v>
      </c>
      <c r="CUP24">
        <f t="shared" si="41"/>
        <v>1.3761299706733096E+229</v>
      </c>
      <c r="CUQ24" t="e">
        <f t="shared" si="41"/>
        <v>#VALUE!</v>
      </c>
      <c r="CUR24">
        <f t="shared" si="41"/>
        <v>0</v>
      </c>
      <c r="CUS24">
        <f t="shared" si="41"/>
        <v>2.5875948166506668E+229</v>
      </c>
      <c r="CUT24">
        <f t="shared" si="41"/>
        <v>3.0580666014962433E+229</v>
      </c>
      <c r="CUU24" t="e">
        <f t="shared" si="41"/>
        <v>#VALUE!</v>
      </c>
      <c r="CUV24">
        <f t="shared" si="41"/>
        <v>0</v>
      </c>
      <c r="CUW24">
        <f t="shared" si="41"/>
        <v>5.7502107036681485E+229</v>
      </c>
      <c r="CUX24">
        <f t="shared" si="41"/>
        <v>6.7957035588805409E+229</v>
      </c>
      <c r="CUY24" t="e">
        <f t="shared" si="41"/>
        <v>#VALUE!</v>
      </c>
      <c r="CUZ24">
        <f t="shared" si="41"/>
        <v>0</v>
      </c>
      <c r="CVA24">
        <f t="shared" si="41"/>
        <v>1.2778246008151441E+230</v>
      </c>
      <c r="CVB24">
        <f t="shared" si="41"/>
        <v>1.510156346417898E+230</v>
      </c>
      <c r="CVC24" t="e">
        <f t="shared" si="41"/>
        <v>#VALUE!</v>
      </c>
      <c r="CVD24">
        <f t="shared" si="41"/>
        <v>0</v>
      </c>
      <c r="CVE24">
        <f t="shared" si="41"/>
        <v>2.8396102240336535E+230</v>
      </c>
      <c r="CVF24">
        <f t="shared" si="41"/>
        <v>3.3559029920397733E+230</v>
      </c>
      <c r="CVG24" t="e">
        <f t="shared" si="41"/>
        <v>#VALUE!</v>
      </c>
      <c r="CVH24">
        <f t="shared" si="41"/>
        <v>0</v>
      </c>
      <c r="CVI24">
        <f t="shared" si="41"/>
        <v>6.3102449422970074E+230</v>
      </c>
      <c r="CVJ24">
        <f t="shared" si="41"/>
        <v>7.4575622045328293E+230</v>
      </c>
      <c r="CVK24" t="e">
        <f t="shared" si="41"/>
        <v>#VALUE!</v>
      </c>
      <c r="CVL24">
        <f t="shared" si="41"/>
        <v>0</v>
      </c>
      <c r="CVM24">
        <f t="shared" si="41"/>
        <v>1.4022766538437794E+231</v>
      </c>
      <c r="CVN24">
        <f t="shared" si="41"/>
        <v>1.6572360454517396E+231</v>
      </c>
      <c r="CVO24" t="e">
        <f t="shared" si="41"/>
        <v>#VALUE!</v>
      </c>
      <c r="CVP24">
        <f t="shared" si="41"/>
        <v>0</v>
      </c>
      <c r="CVQ24">
        <f t="shared" si="41"/>
        <v>3.1161703418750649E+231</v>
      </c>
      <c r="CVR24">
        <f t="shared" si="41"/>
        <v>3.6827467676705327E+231</v>
      </c>
      <c r="CVS24" t="e">
        <f t="shared" si="41"/>
        <v>#VALUE!</v>
      </c>
      <c r="CVT24">
        <f t="shared" si="41"/>
        <v>0</v>
      </c>
      <c r="CVU24">
        <f t="shared" si="41"/>
        <v>6.9248229819445885E+231</v>
      </c>
      <c r="CVV24">
        <f t="shared" si="41"/>
        <v>8.1838817059345171E+231</v>
      </c>
      <c r="CVW24" t="e">
        <f t="shared" si="41"/>
        <v>#VALUE!</v>
      </c>
      <c r="CVX24">
        <f t="shared" si="41"/>
        <v>0</v>
      </c>
      <c r="CVY24">
        <f t="shared" si="41"/>
        <v>1.5388495515432418E+232</v>
      </c>
      <c r="CVZ24">
        <f t="shared" si="41"/>
        <v>1.8186403790965594E+232</v>
      </c>
      <c r="CWA24" t="e">
        <f t="shared" si="41"/>
        <v>#VALUE!</v>
      </c>
      <c r="CWB24">
        <f t="shared" si="41"/>
        <v>0</v>
      </c>
      <c r="CWC24">
        <f t="shared" si="41"/>
        <v>3.419665670096093E+232</v>
      </c>
      <c r="CWD24">
        <f t="shared" si="41"/>
        <v>4.0414230646590209E+232</v>
      </c>
      <c r="CWE24" t="e">
        <f t="shared" si="41"/>
        <v>#VALUE!</v>
      </c>
      <c r="CWF24">
        <f t="shared" si="41"/>
        <v>0</v>
      </c>
      <c r="CWG24">
        <f t="shared" ref="CWG24:CYR24" si="42">CWC24/0.45</f>
        <v>7.5992570446579844E+232</v>
      </c>
      <c r="CWH24">
        <f t="shared" si="42"/>
        <v>8.9809401436867128E+232</v>
      </c>
      <c r="CWI24" t="e">
        <f t="shared" si="42"/>
        <v>#VALUE!</v>
      </c>
      <c r="CWJ24">
        <f t="shared" si="42"/>
        <v>0</v>
      </c>
      <c r="CWK24">
        <f t="shared" si="42"/>
        <v>1.6887237877017742E+233</v>
      </c>
      <c r="CWL24">
        <f t="shared" si="42"/>
        <v>1.9957644763748248E+233</v>
      </c>
      <c r="CWM24" t="e">
        <f t="shared" si="42"/>
        <v>#VALUE!</v>
      </c>
      <c r="CWN24">
        <f t="shared" si="42"/>
        <v>0</v>
      </c>
      <c r="CWO24">
        <f t="shared" si="42"/>
        <v>3.7527195282261647E+233</v>
      </c>
      <c r="CWP24">
        <f t="shared" si="42"/>
        <v>4.4350321697218329E+233</v>
      </c>
      <c r="CWQ24" t="e">
        <f t="shared" si="42"/>
        <v>#VALUE!</v>
      </c>
      <c r="CWR24">
        <f t="shared" si="42"/>
        <v>0</v>
      </c>
      <c r="CWS24">
        <f t="shared" si="42"/>
        <v>8.3393767293914773E+233</v>
      </c>
      <c r="CWT24">
        <f t="shared" si="42"/>
        <v>9.8556270438262952E+233</v>
      </c>
      <c r="CWU24" t="e">
        <f t="shared" si="42"/>
        <v>#VALUE!</v>
      </c>
      <c r="CWV24">
        <f t="shared" si="42"/>
        <v>0</v>
      </c>
      <c r="CWW24">
        <f t="shared" si="42"/>
        <v>1.8531948287536617E+234</v>
      </c>
      <c r="CWX24">
        <f t="shared" si="42"/>
        <v>2.1901393430725101E+234</v>
      </c>
      <c r="CWY24" t="e">
        <f t="shared" si="42"/>
        <v>#VALUE!</v>
      </c>
      <c r="CWZ24">
        <f t="shared" si="42"/>
        <v>0</v>
      </c>
      <c r="CXA24">
        <f t="shared" si="42"/>
        <v>4.1182107305636926E+234</v>
      </c>
      <c r="CXB24">
        <f t="shared" si="42"/>
        <v>4.8669763179389112E+234</v>
      </c>
      <c r="CXC24" t="e">
        <f t="shared" si="42"/>
        <v>#VALUE!</v>
      </c>
      <c r="CXD24">
        <f t="shared" si="42"/>
        <v>0</v>
      </c>
      <c r="CXE24">
        <f t="shared" si="42"/>
        <v>9.1515794012526502E+234</v>
      </c>
      <c r="CXF24">
        <f t="shared" si="42"/>
        <v>1.0815502928753135E+235</v>
      </c>
      <c r="CXG24" t="e">
        <f t="shared" si="42"/>
        <v>#VALUE!</v>
      </c>
      <c r="CXH24">
        <f t="shared" si="42"/>
        <v>0</v>
      </c>
      <c r="CXI24">
        <f t="shared" si="42"/>
        <v>2.0336843113894777E+235</v>
      </c>
      <c r="CXJ24">
        <f t="shared" si="42"/>
        <v>2.4034450952784746E+235</v>
      </c>
      <c r="CXK24" t="e">
        <f t="shared" si="42"/>
        <v>#VALUE!</v>
      </c>
      <c r="CXL24">
        <f t="shared" si="42"/>
        <v>0</v>
      </c>
      <c r="CXM24">
        <f t="shared" si="42"/>
        <v>4.5192984697543946E+235</v>
      </c>
      <c r="CXN24">
        <f t="shared" si="42"/>
        <v>5.3409891006188319E+235</v>
      </c>
      <c r="CXO24" t="e">
        <f t="shared" si="42"/>
        <v>#VALUE!</v>
      </c>
      <c r="CXP24">
        <f t="shared" si="42"/>
        <v>0</v>
      </c>
      <c r="CXQ24">
        <f t="shared" si="42"/>
        <v>1.0042885488343098E+236</v>
      </c>
      <c r="CXR24">
        <f t="shared" si="42"/>
        <v>1.1868864668041849E+236</v>
      </c>
      <c r="CXS24" t="e">
        <f t="shared" si="42"/>
        <v>#VALUE!</v>
      </c>
      <c r="CXT24">
        <f t="shared" si="42"/>
        <v>0</v>
      </c>
      <c r="CXU24">
        <f t="shared" si="42"/>
        <v>2.2317523307429106E+236</v>
      </c>
      <c r="CXV24">
        <f t="shared" si="42"/>
        <v>2.6375254817870774E+236</v>
      </c>
      <c r="CXW24" t="e">
        <f t="shared" si="42"/>
        <v>#VALUE!</v>
      </c>
      <c r="CXX24">
        <f t="shared" si="42"/>
        <v>0</v>
      </c>
      <c r="CXY24">
        <f t="shared" si="42"/>
        <v>4.9594496238731343E+236</v>
      </c>
      <c r="CXZ24">
        <f t="shared" si="42"/>
        <v>5.8611677373046161E+236</v>
      </c>
      <c r="CYA24" t="e">
        <f t="shared" si="42"/>
        <v>#VALUE!</v>
      </c>
      <c r="CYB24">
        <f t="shared" si="42"/>
        <v>0</v>
      </c>
      <c r="CYC24">
        <f t="shared" si="42"/>
        <v>1.102099916416252E+237</v>
      </c>
      <c r="CYD24">
        <f t="shared" si="42"/>
        <v>1.3024817194010257E+237</v>
      </c>
      <c r="CYE24" t="e">
        <f t="shared" si="42"/>
        <v>#VALUE!</v>
      </c>
      <c r="CYF24">
        <f t="shared" si="42"/>
        <v>0</v>
      </c>
      <c r="CYG24">
        <f t="shared" si="42"/>
        <v>2.4491109253694488E+237</v>
      </c>
      <c r="CYH24">
        <f t="shared" si="42"/>
        <v>2.894403820891168E+237</v>
      </c>
      <c r="CYI24" t="e">
        <f t="shared" si="42"/>
        <v>#VALUE!</v>
      </c>
      <c r="CYJ24">
        <f t="shared" si="42"/>
        <v>0</v>
      </c>
      <c r="CYK24">
        <f t="shared" si="42"/>
        <v>5.4424687230432197E+237</v>
      </c>
      <c r="CYL24">
        <f t="shared" si="42"/>
        <v>6.4320084908692621E+237</v>
      </c>
      <c r="CYM24" t="e">
        <f t="shared" si="42"/>
        <v>#VALUE!</v>
      </c>
      <c r="CYN24">
        <f t="shared" si="42"/>
        <v>0</v>
      </c>
      <c r="CYO24">
        <f t="shared" si="42"/>
        <v>1.2094374940096044E+238</v>
      </c>
      <c r="CYP24">
        <f t="shared" si="42"/>
        <v>1.4293352201931692E+238</v>
      </c>
      <c r="CYQ24" t="e">
        <f t="shared" si="42"/>
        <v>#VALUE!</v>
      </c>
      <c r="CYR24">
        <f t="shared" si="42"/>
        <v>0</v>
      </c>
      <c r="CYS24">
        <f t="shared" ref="CYS24:DBD24" si="43">CYO24/0.45</f>
        <v>2.6876388755768987E+238</v>
      </c>
      <c r="CYT24">
        <f t="shared" si="43"/>
        <v>3.1763004893181537E+238</v>
      </c>
      <c r="CYU24" t="e">
        <f t="shared" si="43"/>
        <v>#VALUE!</v>
      </c>
      <c r="CYV24">
        <f t="shared" si="43"/>
        <v>0</v>
      </c>
      <c r="CYW24">
        <f t="shared" si="43"/>
        <v>5.9725308346153305E+238</v>
      </c>
      <c r="CYX24">
        <f t="shared" si="43"/>
        <v>7.0584455318181187E+238</v>
      </c>
      <c r="CYY24" t="e">
        <f t="shared" si="43"/>
        <v>#VALUE!</v>
      </c>
      <c r="CYZ24">
        <f t="shared" si="43"/>
        <v>0</v>
      </c>
      <c r="CZA24">
        <f t="shared" si="43"/>
        <v>1.3272290743589623E+239</v>
      </c>
      <c r="CZB24">
        <f t="shared" si="43"/>
        <v>1.5685434515151375E+239</v>
      </c>
      <c r="CZC24" t="e">
        <f t="shared" si="43"/>
        <v>#VALUE!</v>
      </c>
      <c r="CZD24">
        <f t="shared" si="43"/>
        <v>0</v>
      </c>
      <c r="CZE24">
        <f t="shared" si="43"/>
        <v>2.949397943019916E+239</v>
      </c>
      <c r="CZF24">
        <f t="shared" si="43"/>
        <v>3.4856521144780831E+239</v>
      </c>
      <c r="CZG24" t="e">
        <f t="shared" si="43"/>
        <v>#VALUE!</v>
      </c>
      <c r="CZH24">
        <f t="shared" si="43"/>
        <v>0</v>
      </c>
      <c r="CZI24">
        <f t="shared" si="43"/>
        <v>6.5542176511553686E+239</v>
      </c>
      <c r="CZJ24">
        <f t="shared" si="43"/>
        <v>7.7458935877290734E+239</v>
      </c>
      <c r="CZK24" t="e">
        <f t="shared" si="43"/>
        <v>#VALUE!</v>
      </c>
      <c r="CZL24">
        <f t="shared" si="43"/>
        <v>0</v>
      </c>
      <c r="CZM24">
        <f t="shared" si="43"/>
        <v>1.4564928113678596E+240</v>
      </c>
      <c r="CZN24">
        <f t="shared" si="43"/>
        <v>1.7213096861620163E+240</v>
      </c>
      <c r="CZO24" t="e">
        <f t="shared" si="43"/>
        <v>#VALUE!</v>
      </c>
      <c r="CZP24">
        <f t="shared" si="43"/>
        <v>0</v>
      </c>
      <c r="CZQ24">
        <f t="shared" si="43"/>
        <v>3.2366506919285767E+240</v>
      </c>
      <c r="CZR24">
        <f t="shared" si="43"/>
        <v>3.8251326359155918E+240</v>
      </c>
      <c r="CZS24" t="e">
        <f t="shared" si="43"/>
        <v>#VALUE!</v>
      </c>
      <c r="CZT24">
        <f t="shared" si="43"/>
        <v>0</v>
      </c>
      <c r="CZU24">
        <f t="shared" si="43"/>
        <v>7.192557093174615E+240</v>
      </c>
      <c r="CZV24">
        <f t="shared" si="43"/>
        <v>8.500294746479093E+240</v>
      </c>
      <c r="CZW24" t="e">
        <f t="shared" si="43"/>
        <v>#VALUE!</v>
      </c>
      <c r="CZX24">
        <f t="shared" si="43"/>
        <v>0</v>
      </c>
      <c r="CZY24">
        <f t="shared" si="43"/>
        <v>1.5983460207054701E+241</v>
      </c>
      <c r="CZZ24">
        <f t="shared" si="43"/>
        <v>1.8889543881064651E+241</v>
      </c>
      <c r="DAA24" t="e">
        <f t="shared" si="43"/>
        <v>#VALUE!</v>
      </c>
      <c r="DAB24">
        <f t="shared" si="43"/>
        <v>0</v>
      </c>
      <c r="DAC24">
        <f t="shared" si="43"/>
        <v>3.5518800460121554E+241</v>
      </c>
      <c r="DAD24">
        <f t="shared" si="43"/>
        <v>4.1976764180143665E+241</v>
      </c>
      <c r="DAE24" t="e">
        <f t="shared" si="43"/>
        <v>#VALUE!</v>
      </c>
      <c r="DAF24">
        <f t="shared" si="43"/>
        <v>0</v>
      </c>
      <c r="DAG24">
        <f t="shared" si="43"/>
        <v>7.893066768915901E+241</v>
      </c>
      <c r="DAH24">
        <f t="shared" si="43"/>
        <v>9.3281698178097035E+241</v>
      </c>
      <c r="DAI24" t="e">
        <f t="shared" si="43"/>
        <v>#VALUE!</v>
      </c>
      <c r="DAJ24">
        <f t="shared" si="43"/>
        <v>0</v>
      </c>
      <c r="DAK24">
        <f t="shared" si="43"/>
        <v>1.7540148375368668E+242</v>
      </c>
      <c r="DAL24">
        <f t="shared" si="43"/>
        <v>2.0729266261799341E+242</v>
      </c>
      <c r="DAM24" t="e">
        <f t="shared" si="43"/>
        <v>#VALUE!</v>
      </c>
      <c r="DAN24">
        <f t="shared" si="43"/>
        <v>0</v>
      </c>
      <c r="DAO24">
        <f t="shared" si="43"/>
        <v>3.897810750081926E+242</v>
      </c>
      <c r="DAP24">
        <f t="shared" si="43"/>
        <v>4.6065036137331872E+242</v>
      </c>
      <c r="DAQ24" t="e">
        <f t="shared" si="43"/>
        <v>#VALUE!</v>
      </c>
      <c r="DAR24">
        <f t="shared" si="43"/>
        <v>0</v>
      </c>
      <c r="DAS24">
        <f t="shared" si="43"/>
        <v>8.6618016668487234E+242</v>
      </c>
      <c r="DAT24">
        <f t="shared" si="43"/>
        <v>1.023667469718486E+243</v>
      </c>
      <c r="DAU24" t="e">
        <f t="shared" si="43"/>
        <v>#VALUE!</v>
      </c>
      <c r="DAV24">
        <f t="shared" si="43"/>
        <v>0</v>
      </c>
      <c r="DAW24">
        <f t="shared" si="43"/>
        <v>1.9248448148552719E+243</v>
      </c>
      <c r="DAX24">
        <f t="shared" si="43"/>
        <v>2.2748165993744132E+243</v>
      </c>
      <c r="DAY24" t="e">
        <f t="shared" si="43"/>
        <v>#VALUE!</v>
      </c>
      <c r="DAZ24">
        <f t="shared" si="43"/>
        <v>0</v>
      </c>
      <c r="DBA24">
        <f t="shared" si="43"/>
        <v>4.2774329219006039E+243</v>
      </c>
      <c r="DBB24">
        <f t="shared" si="43"/>
        <v>5.0551479986098068E+243</v>
      </c>
      <c r="DBC24" t="e">
        <f t="shared" si="43"/>
        <v>#VALUE!</v>
      </c>
      <c r="DBD24">
        <f t="shared" si="43"/>
        <v>0</v>
      </c>
      <c r="DBE24">
        <f t="shared" ref="DBE24:DDP24" si="44">DBA24/0.45</f>
        <v>9.5054064931124525E+243</v>
      </c>
      <c r="DBF24">
        <f t="shared" si="44"/>
        <v>1.1233662219132904E+244</v>
      </c>
      <c r="DBG24" t="e">
        <f t="shared" si="44"/>
        <v>#VALUE!</v>
      </c>
      <c r="DBH24">
        <f t="shared" si="44"/>
        <v>0</v>
      </c>
      <c r="DBI24">
        <f t="shared" si="44"/>
        <v>2.1123125540249894E+244</v>
      </c>
      <c r="DBJ24">
        <f t="shared" si="44"/>
        <v>2.4963693820295342E+244</v>
      </c>
      <c r="DBK24" t="e">
        <f t="shared" si="44"/>
        <v>#VALUE!</v>
      </c>
      <c r="DBL24">
        <f t="shared" si="44"/>
        <v>0</v>
      </c>
      <c r="DBM24">
        <f t="shared" si="44"/>
        <v>4.6940278978333096E+244</v>
      </c>
      <c r="DBN24">
        <f t="shared" si="44"/>
        <v>5.5474875156211871E+244</v>
      </c>
      <c r="DBO24" t="e">
        <f t="shared" si="44"/>
        <v>#VALUE!</v>
      </c>
      <c r="DBP24">
        <f t="shared" si="44"/>
        <v>0</v>
      </c>
      <c r="DBQ24">
        <f t="shared" si="44"/>
        <v>1.0431173106296244E+245</v>
      </c>
      <c r="DBR24">
        <f t="shared" si="44"/>
        <v>1.2327750034713749E+245</v>
      </c>
      <c r="DBS24" t="e">
        <f t="shared" si="44"/>
        <v>#VALUE!</v>
      </c>
      <c r="DBT24">
        <f t="shared" si="44"/>
        <v>0</v>
      </c>
      <c r="DBU24">
        <f t="shared" si="44"/>
        <v>2.3180384680658318E+245</v>
      </c>
      <c r="DBV24">
        <f t="shared" si="44"/>
        <v>2.7395000077141665E+245</v>
      </c>
      <c r="DBW24" t="e">
        <f t="shared" si="44"/>
        <v>#VALUE!</v>
      </c>
      <c r="DBX24">
        <f t="shared" si="44"/>
        <v>0</v>
      </c>
      <c r="DBY24">
        <f t="shared" si="44"/>
        <v>5.151196595701848E+245</v>
      </c>
      <c r="DBZ24">
        <f t="shared" si="44"/>
        <v>6.0877777949203695E+245</v>
      </c>
      <c r="DCA24" t="e">
        <f t="shared" si="44"/>
        <v>#VALUE!</v>
      </c>
      <c r="DCB24">
        <f t="shared" si="44"/>
        <v>0</v>
      </c>
      <c r="DCC24">
        <f t="shared" si="44"/>
        <v>1.1447103546004107E+246</v>
      </c>
      <c r="DCD24">
        <f t="shared" si="44"/>
        <v>1.3528395099823042E+246</v>
      </c>
      <c r="DCE24" t="e">
        <f t="shared" si="44"/>
        <v>#VALUE!</v>
      </c>
      <c r="DCF24">
        <f t="shared" si="44"/>
        <v>0</v>
      </c>
      <c r="DCG24">
        <f t="shared" si="44"/>
        <v>2.5438007880009128E+246</v>
      </c>
      <c r="DCH24">
        <f t="shared" si="44"/>
        <v>3.0063100221828982E+246</v>
      </c>
      <c r="DCI24" t="e">
        <f t="shared" si="44"/>
        <v>#VALUE!</v>
      </c>
      <c r="DCJ24">
        <f t="shared" si="44"/>
        <v>0</v>
      </c>
      <c r="DCK24">
        <f t="shared" si="44"/>
        <v>5.6528906400020281E+246</v>
      </c>
      <c r="DCL24">
        <f t="shared" si="44"/>
        <v>6.680688938184218E+246</v>
      </c>
      <c r="DCM24" t="e">
        <f t="shared" si="44"/>
        <v>#VALUE!</v>
      </c>
      <c r="DCN24">
        <f t="shared" si="44"/>
        <v>0</v>
      </c>
      <c r="DCO24">
        <f t="shared" si="44"/>
        <v>1.2561979200004507E+247</v>
      </c>
      <c r="DCP24">
        <f t="shared" si="44"/>
        <v>1.4845975418187152E+247</v>
      </c>
      <c r="DCQ24" t="e">
        <f t="shared" si="44"/>
        <v>#VALUE!</v>
      </c>
      <c r="DCR24">
        <f t="shared" si="44"/>
        <v>0</v>
      </c>
      <c r="DCS24">
        <f t="shared" si="44"/>
        <v>2.7915509333343348E+247</v>
      </c>
      <c r="DCT24">
        <f t="shared" si="44"/>
        <v>3.2991056484860336E+247</v>
      </c>
      <c r="DCU24" t="e">
        <f t="shared" si="44"/>
        <v>#VALUE!</v>
      </c>
      <c r="DCV24">
        <f t="shared" si="44"/>
        <v>0</v>
      </c>
      <c r="DCW24">
        <f t="shared" si="44"/>
        <v>6.2034465185207442E+247</v>
      </c>
      <c r="DCX24">
        <f t="shared" si="44"/>
        <v>7.3313458855245194E+247</v>
      </c>
      <c r="DCY24" t="e">
        <f t="shared" si="44"/>
        <v>#VALUE!</v>
      </c>
      <c r="DCZ24">
        <f t="shared" si="44"/>
        <v>0</v>
      </c>
      <c r="DDA24">
        <f t="shared" si="44"/>
        <v>1.3785436707823876E+248</v>
      </c>
      <c r="DDB24">
        <f t="shared" si="44"/>
        <v>1.6291879745610044E+248</v>
      </c>
      <c r="DDC24" t="e">
        <f t="shared" si="44"/>
        <v>#VALUE!</v>
      </c>
      <c r="DDD24">
        <f t="shared" si="44"/>
        <v>0</v>
      </c>
      <c r="DDE24">
        <f t="shared" si="44"/>
        <v>3.0634303795164167E+248</v>
      </c>
      <c r="DDF24">
        <f t="shared" si="44"/>
        <v>3.6204177212466763E+248</v>
      </c>
      <c r="DDG24" t="e">
        <f t="shared" si="44"/>
        <v>#VALUE!</v>
      </c>
      <c r="DDH24">
        <f t="shared" si="44"/>
        <v>0</v>
      </c>
      <c r="DDI24">
        <f t="shared" si="44"/>
        <v>6.8076230655920368E+248</v>
      </c>
      <c r="DDJ24">
        <f t="shared" si="44"/>
        <v>8.045372713881503E+248</v>
      </c>
      <c r="DDK24" t="e">
        <f t="shared" si="44"/>
        <v>#VALUE!</v>
      </c>
      <c r="DDL24">
        <f t="shared" si="44"/>
        <v>0</v>
      </c>
      <c r="DDM24">
        <f t="shared" si="44"/>
        <v>1.5128051256871192E+249</v>
      </c>
      <c r="DDN24">
        <f t="shared" si="44"/>
        <v>1.7878606030847783E+249</v>
      </c>
      <c r="DDO24" t="e">
        <f t="shared" si="44"/>
        <v>#VALUE!</v>
      </c>
      <c r="DDP24">
        <f t="shared" si="44"/>
        <v>0</v>
      </c>
      <c r="DDQ24">
        <f t="shared" ref="DDQ24:DGB24" si="45">DDM24/0.45</f>
        <v>3.361789168193598E+249</v>
      </c>
      <c r="DDR24">
        <f t="shared" si="45"/>
        <v>3.9730235624106184E+249</v>
      </c>
      <c r="DDS24" t="e">
        <f t="shared" si="45"/>
        <v>#VALUE!</v>
      </c>
      <c r="DDT24">
        <f t="shared" si="45"/>
        <v>0</v>
      </c>
      <c r="DDU24">
        <f t="shared" si="45"/>
        <v>7.4706425959857729E+249</v>
      </c>
      <c r="DDV24">
        <f t="shared" si="45"/>
        <v>8.8289412498013749E+249</v>
      </c>
      <c r="DDW24" t="e">
        <f t="shared" si="45"/>
        <v>#VALUE!</v>
      </c>
      <c r="DDX24">
        <f t="shared" si="45"/>
        <v>0</v>
      </c>
      <c r="DDY24">
        <f t="shared" si="45"/>
        <v>1.6601427991079493E+250</v>
      </c>
      <c r="DDZ24">
        <f t="shared" si="45"/>
        <v>1.9619869444003056E+250</v>
      </c>
      <c r="DEA24" t="e">
        <f t="shared" si="45"/>
        <v>#VALUE!</v>
      </c>
      <c r="DEB24">
        <f t="shared" si="45"/>
        <v>0</v>
      </c>
      <c r="DEC24">
        <f t="shared" si="45"/>
        <v>3.6892062202398876E+250</v>
      </c>
      <c r="DED24">
        <f t="shared" si="45"/>
        <v>4.3599709875562343E+250</v>
      </c>
      <c r="DEE24" t="e">
        <f t="shared" si="45"/>
        <v>#VALUE!</v>
      </c>
      <c r="DEF24">
        <f t="shared" si="45"/>
        <v>0</v>
      </c>
      <c r="DEG24">
        <f t="shared" si="45"/>
        <v>8.198236044977528E+250</v>
      </c>
      <c r="DEH24">
        <f t="shared" si="45"/>
        <v>9.6888244167916319E+250</v>
      </c>
      <c r="DEI24" t="e">
        <f t="shared" si="45"/>
        <v>#VALUE!</v>
      </c>
      <c r="DEJ24">
        <f t="shared" si="45"/>
        <v>0</v>
      </c>
      <c r="DEK24">
        <f t="shared" si="45"/>
        <v>1.8218302322172283E+251</v>
      </c>
      <c r="DEL24">
        <f t="shared" si="45"/>
        <v>2.1530720926203625E+251</v>
      </c>
      <c r="DEM24" t="e">
        <f t="shared" si="45"/>
        <v>#VALUE!</v>
      </c>
      <c r="DEN24">
        <f t="shared" si="45"/>
        <v>0</v>
      </c>
      <c r="DEO24">
        <f t="shared" si="45"/>
        <v>4.048511627149396E+251</v>
      </c>
      <c r="DEP24">
        <f t="shared" si="45"/>
        <v>4.7846046502674722E+251</v>
      </c>
      <c r="DEQ24" t="e">
        <f t="shared" si="45"/>
        <v>#VALUE!</v>
      </c>
      <c r="DER24">
        <f t="shared" si="45"/>
        <v>0</v>
      </c>
      <c r="DES24">
        <f t="shared" si="45"/>
        <v>8.996692504776435E+251</v>
      </c>
      <c r="DET24">
        <f t="shared" si="45"/>
        <v>1.063245477837216E+252</v>
      </c>
      <c r="DEU24" t="e">
        <f t="shared" si="45"/>
        <v>#VALUE!</v>
      </c>
      <c r="DEV24">
        <f t="shared" si="45"/>
        <v>0</v>
      </c>
      <c r="DEW24">
        <f t="shared" si="45"/>
        <v>1.99926500106143E+252</v>
      </c>
      <c r="DEX24">
        <f t="shared" si="45"/>
        <v>2.3627677285271465E+252</v>
      </c>
      <c r="DEY24" t="e">
        <f t="shared" si="45"/>
        <v>#VALUE!</v>
      </c>
      <c r="DEZ24">
        <f t="shared" si="45"/>
        <v>0</v>
      </c>
      <c r="DFA24">
        <f t="shared" si="45"/>
        <v>4.4428111134698446E+252</v>
      </c>
      <c r="DFB24">
        <f t="shared" si="45"/>
        <v>5.2505949522825476E+252</v>
      </c>
      <c r="DFC24" t="e">
        <f t="shared" si="45"/>
        <v>#VALUE!</v>
      </c>
      <c r="DFD24">
        <f t="shared" si="45"/>
        <v>0</v>
      </c>
      <c r="DFE24">
        <f t="shared" si="45"/>
        <v>9.8729135854885427E+252</v>
      </c>
      <c r="DFF24">
        <f t="shared" si="45"/>
        <v>1.1667988782850105E+253</v>
      </c>
      <c r="DFG24" t="e">
        <f t="shared" si="45"/>
        <v>#VALUE!</v>
      </c>
      <c r="DFH24">
        <f t="shared" si="45"/>
        <v>0</v>
      </c>
      <c r="DFI24">
        <f t="shared" si="45"/>
        <v>2.1939807967752316E+253</v>
      </c>
      <c r="DFJ24">
        <f t="shared" si="45"/>
        <v>2.5928863961889123E+253</v>
      </c>
      <c r="DFK24" t="e">
        <f t="shared" si="45"/>
        <v>#VALUE!</v>
      </c>
      <c r="DFL24">
        <f t="shared" si="45"/>
        <v>0</v>
      </c>
      <c r="DFM24">
        <f t="shared" si="45"/>
        <v>4.8755128817227366E+253</v>
      </c>
      <c r="DFN24">
        <f t="shared" si="45"/>
        <v>5.7619697693086935E+253</v>
      </c>
      <c r="DFO24" t="e">
        <f t="shared" si="45"/>
        <v>#VALUE!</v>
      </c>
      <c r="DFP24">
        <f t="shared" si="45"/>
        <v>0</v>
      </c>
      <c r="DFQ24">
        <f t="shared" si="45"/>
        <v>1.083447307049497E+254</v>
      </c>
      <c r="DFR24">
        <f t="shared" si="45"/>
        <v>1.280437726513043E+254</v>
      </c>
      <c r="DFS24" t="e">
        <f t="shared" si="45"/>
        <v>#VALUE!</v>
      </c>
      <c r="DFT24">
        <f t="shared" si="45"/>
        <v>0</v>
      </c>
      <c r="DFU24">
        <f t="shared" si="45"/>
        <v>2.4076606823322157E+254</v>
      </c>
      <c r="DFV24">
        <f t="shared" si="45"/>
        <v>2.8454171700289843E+254</v>
      </c>
      <c r="DFW24" t="e">
        <f t="shared" si="45"/>
        <v>#VALUE!</v>
      </c>
      <c r="DFX24">
        <f t="shared" si="45"/>
        <v>0</v>
      </c>
      <c r="DFY24">
        <f t="shared" si="45"/>
        <v>5.350357071849368E+254</v>
      </c>
      <c r="DFZ24">
        <f t="shared" si="45"/>
        <v>6.3231492667310765E+254</v>
      </c>
      <c r="DGA24" t="e">
        <f t="shared" si="45"/>
        <v>#VALUE!</v>
      </c>
      <c r="DGB24">
        <f t="shared" si="45"/>
        <v>0</v>
      </c>
      <c r="DGC24">
        <f t="shared" ref="DGC24:DIN24" si="46">DFY24/0.45</f>
        <v>1.1889682381887485E+255</v>
      </c>
      <c r="DGD24">
        <f t="shared" si="46"/>
        <v>1.4051442814957948E+255</v>
      </c>
      <c r="DGE24" t="e">
        <f t="shared" si="46"/>
        <v>#VALUE!</v>
      </c>
      <c r="DGF24">
        <f t="shared" si="46"/>
        <v>0</v>
      </c>
      <c r="DGG24">
        <f t="shared" si="46"/>
        <v>2.6421516404194411E+255</v>
      </c>
      <c r="DGH24">
        <f t="shared" si="46"/>
        <v>3.1225428477684327E+255</v>
      </c>
      <c r="DGI24" t="e">
        <f t="shared" si="46"/>
        <v>#VALUE!</v>
      </c>
      <c r="DGJ24">
        <f t="shared" si="46"/>
        <v>0</v>
      </c>
      <c r="DGK24">
        <f t="shared" si="46"/>
        <v>5.8714480898209803E+255</v>
      </c>
      <c r="DGL24">
        <f t="shared" si="46"/>
        <v>6.9389841061520728E+255</v>
      </c>
      <c r="DGM24" t="e">
        <f t="shared" si="46"/>
        <v>#VALUE!</v>
      </c>
      <c r="DGN24">
        <f t="shared" si="46"/>
        <v>0</v>
      </c>
      <c r="DGO24">
        <f t="shared" si="46"/>
        <v>1.30476624218244E+256</v>
      </c>
      <c r="DGP24">
        <f t="shared" si="46"/>
        <v>1.541996468033794E+256</v>
      </c>
      <c r="DGQ24" t="e">
        <f t="shared" si="46"/>
        <v>#VALUE!</v>
      </c>
      <c r="DGR24">
        <f t="shared" si="46"/>
        <v>0</v>
      </c>
      <c r="DGS24">
        <f t="shared" si="46"/>
        <v>2.8994805381832001E+256</v>
      </c>
      <c r="DGT24">
        <f t="shared" si="46"/>
        <v>3.4266588178528758E+256</v>
      </c>
      <c r="DGU24" t="e">
        <f t="shared" si="46"/>
        <v>#VALUE!</v>
      </c>
      <c r="DGV24">
        <f t="shared" si="46"/>
        <v>0</v>
      </c>
      <c r="DGW24">
        <f t="shared" si="46"/>
        <v>6.4432900848515559E+256</v>
      </c>
      <c r="DGX24">
        <f t="shared" si="46"/>
        <v>7.6147973730063903E+256</v>
      </c>
      <c r="DGY24" t="e">
        <f t="shared" si="46"/>
        <v>#VALUE!</v>
      </c>
      <c r="DGZ24">
        <f t="shared" si="46"/>
        <v>0</v>
      </c>
      <c r="DHA24">
        <f t="shared" si="46"/>
        <v>1.4318422410781234E+257</v>
      </c>
      <c r="DHB24">
        <f t="shared" si="46"/>
        <v>1.6921771940014202E+257</v>
      </c>
      <c r="DHC24" t="e">
        <f t="shared" si="46"/>
        <v>#VALUE!</v>
      </c>
      <c r="DHD24">
        <f t="shared" si="46"/>
        <v>0</v>
      </c>
      <c r="DHE24">
        <f t="shared" si="46"/>
        <v>3.181871646840274E+257</v>
      </c>
      <c r="DHF24">
        <f t="shared" si="46"/>
        <v>3.7603937644476003E+257</v>
      </c>
      <c r="DHG24" t="e">
        <f t="shared" si="46"/>
        <v>#VALUE!</v>
      </c>
      <c r="DHH24">
        <f t="shared" si="46"/>
        <v>0</v>
      </c>
      <c r="DHI24">
        <f t="shared" si="46"/>
        <v>7.0708258818672757E+257</v>
      </c>
      <c r="DHJ24">
        <f t="shared" si="46"/>
        <v>8.356430587661334E+257</v>
      </c>
      <c r="DHK24" t="e">
        <f t="shared" si="46"/>
        <v>#VALUE!</v>
      </c>
      <c r="DHL24">
        <f t="shared" si="46"/>
        <v>0</v>
      </c>
      <c r="DHM24">
        <f t="shared" si="46"/>
        <v>1.5712946404149501E+258</v>
      </c>
      <c r="DHN24">
        <f t="shared" si="46"/>
        <v>1.8569845750358519E+258</v>
      </c>
      <c r="DHO24" t="e">
        <f t="shared" si="46"/>
        <v>#VALUE!</v>
      </c>
      <c r="DHP24">
        <f t="shared" si="46"/>
        <v>0</v>
      </c>
      <c r="DHQ24">
        <f t="shared" si="46"/>
        <v>3.4917658675887779E+258</v>
      </c>
      <c r="DHR24">
        <f t="shared" si="46"/>
        <v>4.1266323889685596E+258</v>
      </c>
      <c r="DHS24" t="e">
        <f t="shared" si="46"/>
        <v>#VALUE!</v>
      </c>
      <c r="DHT24">
        <f t="shared" si="46"/>
        <v>0</v>
      </c>
      <c r="DHU24">
        <f t="shared" si="46"/>
        <v>7.7594797057528404E+258</v>
      </c>
      <c r="DHV24">
        <f t="shared" si="46"/>
        <v>9.1702941977079105E+258</v>
      </c>
      <c r="DHW24" t="e">
        <f t="shared" si="46"/>
        <v>#VALUE!</v>
      </c>
      <c r="DHX24">
        <f t="shared" si="46"/>
        <v>0</v>
      </c>
      <c r="DHY24">
        <f t="shared" si="46"/>
        <v>1.7243288235006313E+259</v>
      </c>
      <c r="DHZ24">
        <f t="shared" si="46"/>
        <v>2.0378431550462023E+259</v>
      </c>
      <c r="DIA24" t="e">
        <f t="shared" si="46"/>
        <v>#VALUE!</v>
      </c>
      <c r="DIB24">
        <f t="shared" si="46"/>
        <v>0</v>
      </c>
      <c r="DIC24">
        <f t="shared" si="46"/>
        <v>3.8318418300014025E+259</v>
      </c>
      <c r="DID24">
        <f t="shared" si="46"/>
        <v>4.5285403445471161E+259</v>
      </c>
      <c r="DIE24" t="e">
        <f t="shared" si="46"/>
        <v>#VALUE!</v>
      </c>
      <c r="DIF24">
        <f t="shared" si="46"/>
        <v>0</v>
      </c>
      <c r="DIG24">
        <f t="shared" si="46"/>
        <v>8.5152040666697825E+259</v>
      </c>
      <c r="DIH24">
        <f t="shared" si="46"/>
        <v>1.006342298788248E+260</v>
      </c>
      <c r="DII24" t="e">
        <f t="shared" si="46"/>
        <v>#VALUE!</v>
      </c>
      <c r="DIJ24">
        <f t="shared" si="46"/>
        <v>0</v>
      </c>
      <c r="DIK24">
        <f t="shared" si="46"/>
        <v>1.8922675703710626E+260</v>
      </c>
      <c r="DIL24">
        <f t="shared" si="46"/>
        <v>2.2363162195294399E+260</v>
      </c>
      <c r="DIM24" t="e">
        <f t="shared" si="46"/>
        <v>#VALUE!</v>
      </c>
      <c r="DIN24">
        <f t="shared" si="46"/>
        <v>0</v>
      </c>
      <c r="DIO24">
        <f t="shared" ref="DIO24:DKZ24" si="47">DIK24/0.45</f>
        <v>4.2050390452690281E+260</v>
      </c>
      <c r="DIP24">
        <f t="shared" si="47"/>
        <v>4.9695915989543107E+260</v>
      </c>
      <c r="DIQ24" t="e">
        <f t="shared" si="47"/>
        <v>#VALUE!</v>
      </c>
      <c r="DIR24">
        <f t="shared" si="47"/>
        <v>0</v>
      </c>
      <c r="DIS24">
        <f t="shared" si="47"/>
        <v>9.3445312117089515E+260</v>
      </c>
      <c r="DIT24">
        <f t="shared" si="47"/>
        <v>1.1043536886565135E+261</v>
      </c>
      <c r="DIU24" t="e">
        <f t="shared" si="47"/>
        <v>#VALUE!</v>
      </c>
      <c r="DIV24">
        <f t="shared" si="47"/>
        <v>0</v>
      </c>
      <c r="DIW24">
        <f t="shared" si="47"/>
        <v>2.0765624914908779E+261</v>
      </c>
      <c r="DIX24">
        <f t="shared" si="47"/>
        <v>2.4541193081255858E+261</v>
      </c>
      <c r="DIY24" t="e">
        <f t="shared" si="47"/>
        <v>#VALUE!</v>
      </c>
      <c r="DIZ24">
        <f t="shared" si="47"/>
        <v>0</v>
      </c>
      <c r="DJA24">
        <f t="shared" si="47"/>
        <v>4.6145833144241734E+261</v>
      </c>
      <c r="DJB24">
        <f t="shared" si="47"/>
        <v>5.4535984625013015E+261</v>
      </c>
      <c r="DJC24" t="e">
        <f t="shared" si="47"/>
        <v>#VALUE!</v>
      </c>
      <c r="DJD24">
        <f t="shared" si="47"/>
        <v>0</v>
      </c>
      <c r="DJE24">
        <f t="shared" si="47"/>
        <v>1.0254629587609273E+262</v>
      </c>
      <c r="DJF24">
        <f t="shared" si="47"/>
        <v>1.2119107694447336E+262</v>
      </c>
      <c r="DJG24" t="e">
        <f t="shared" si="47"/>
        <v>#VALUE!</v>
      </c>
      <c r="DJH24">
        <f t="shared" si="47"/>
        <v>0</v>
      </c>
      <c r="DJI24">
        <f t="shared" si="47"/>
        <v>2.2788065750242828E+262</v>
      </c>
      <c r="DJJ24">
        <f t="shared" si="47"/>
        <v>2.693135043210519E+262</v>
      </c>
      <c r="DJK24" t="e">
        <f t="shared" si="47"/>
        <v>#VALUE!</v>
      </c>
      <c r="DJL24">
        <f t="shared" si="47"/>
        <v>0</v>
      </c>
      <c r="DJM24">
        <f t="shared" si="47"/>
        <v>5.0640146111650728E+262</v>
      </c>
      <c r="DJN24">
        <f t="shared" si="47"/>
        <v>5.9847445404678196E+262</v>
      </c>
      <c r="DJO24" t="e">
        <f t="shared" si="47"/>
        <v>#VALUE!</v>
      </c>
      <c r="DJP24">
        <f t="shared" si="47"/>
        <v>0</v>
      </c>
      <c r="DJQ24">
        <f t="shared" si="47"/>
        <v>1.125336580258905E+263</v>
      </c>
      <c r="DJR24">
        <f t="shared" si="47"/>
        <v>1.329943231215071E+263</v>
      </c>
      <c r="DJS24" t="e">
        <f t="shared" si="47"/>
        <v>#VALUE!</v>
      </c>
      <c r="DJT24">
        <f t="shared" si="47"/>
        <v>0</v>
      </c>
      <c r="DJU24">
        <f t="shared" si="47"/>
        <v>2.5007479561309E+263</v>
      </c>
      <c r="DJV24">
        <f t="shared" si="47"/>
        <v>2.9554294027001575E+263</v>
      </c>
      <c r="DJW24" t="e">
        <f t="shared" si="47"/>
        <v>#VALUE!</v>
      </c>
      <c r="DJX24">
        <f t="shared" si="47"/>
        <v>0</v>
      </c>
      <c r="DJY24">
        <f t="shared" si="47"/>
        <v>5.5572176802908892E+263</v>
      </c>
      <c r="DJZ24">
        <f t="shared" si="47"/>
        <v>6.5676208948892382E+263</v>
      </c>
      <c r="DKA24" t="e">
        <f t="shared" si="47"/>
        <v>#VALUE!</v>
      </c>
      <c r="DKB24">
        <f t="shared" si="47"/>
        <v>0</v>
      </c>
      <c r="DKC24">
        <f t="shared" si="47"/>
        <v>1.2349372622868642E+264</v>
      </c>
      <c r="DKD24">
        <f t="shared" si="47"/>
        <v>1.4594713099753862E+264</v>
      </c>
      <c r="DKE24" t="e">
        <f t="shared" si="47"/>
        <v>#VALUE!</v>
      </c>
      <c r="DKF24">
        <f t="shared" si="47"/>
        <v>0</v>
      </c>
      <c r="DKG24">
        <f t="shared" si="47"/>
        <v>2.7443050273041427E+264</v>
      </c>
      <c r="DKH24">
        <f t="shared" si="47"/>
        <v>3.2432695777230803E+264</v>
      </c>
      <c r="DKI24" t="e">
        <f t="shared" si="47"/>
        <v>#VALUE!</v>
      </c>
      <c r="DKJ24">
        <f t="shared" si="47"/>
        <v>0</v>
      </c>
      <c r="DKK24">
        <f t="shared" si="47"/>
        <v>6.0984556162314283E+264</v>
      </c>
      <c r="DKL24">
        <f t="shared" si="47"/>
        <v>7.2072657282735115E+264</v>
      </c>
      <c r="DKM24" t="e">
        <f t="shared" si="47"/>
        <v>#VALUE!</v>
      </c>
      <c r="DKN24">
        <f t="shared" si="47"/>
        <v>0</v>
      </c>
      <c r="DKO24">
        <f t="shared" si="47"/>
        <v>1.3552123591625396E+265</v>
      </c>
      <c r="DKP24">
        <f t="shared" si="47"/>
        <v>1.6016146062830025E+265</v>
      </c>
      <c r="DKQ24" t="e">
        <f t="shared" si="47"/>
        <v>#VALUE!</v>
      </c>
      <c r="DKR24">
        <f t="shared" si="47"/>
        <v>0</v>
      </c>
      <c r="DKS24">
        <f t="shared" si="47"/>
        <v>3.011583020361199E+265</v>
      </c>
      <c r="DKT24">
        <f t="shared" si="47"/>
        <v>3.5591435695177836E+265</v>
      </c>
      <c r="DKU24" t="e">
        <f t="shared" si="47"/>
        <v>#VALUE!</v>
      </c>
      <c r="DKV24">
        <f t="shared" si="47"/>
        <v>0</v>
      </c>
      <c r="DKW24">
        <f t="shared" si="47"/>
        <v>6.6924067119137757E+265</v>
      </c>
      <c r="DKX24">
        <f t="shared" si="47"/>
        <v>7.9092079322617406E+265</v>
      </c>
      <c r="DKY24" t="e">
        <f t="shared" si="47"/>
        <v>#VALUE!</v>
      </c>
      <c r="DKZ24">
        <f t="shared" si="47"/>
        <v>0</v>
      </c>
      <c r="DLA24">
        <f t="shared" ref="DLA24:DNL24" si="48">DKW24/0.45</f>
        <v>1.4872014915363945E+266</v>
      </c>
      <c r="DLB24">
        <f t="shared" si="48"/>
        <v>1.7576017627248312E+266</v>
      </c>
      <c r="DLC24" t="e">
        <f t="shared" si="48"/>
        <v>#VALUE!</v>
      </c>
      <c r="DLD24">
        <f t="shared" si="48"/>
        <v>0</v>
      </c>
      <c r="DLE24">
        <f t="shared" si="48"/>
        <v>3.3048922034142098E+266</v>
      </c>
      <c r="DLF24">
        <f t="shared" si="48"/>
        <v>3.905781694944069E+266</v>
      </c>
      <c r="DLG24" t="e">
        <f t="shared" si="48"/>
        <v>#VALUE!</v>
      </c>
      <c r="DLH24">
        <f t="shared" si="48"/>
        <v>0</v>
      </c>
      <c r="DLI24">
        <f t="shared" si="48"/>
        <v>7.3442048964760221E+266</v>
      </c>
      <c r="DLJ24">
        <f t="shared" si="48"/>
        <v>8.6795148776534862E+266</v>
      </c>
      <c r="DLK24" t="e">
        <f t="shared" si="48"/>
        <v>#VALUE!</v>
      </c>
      <c r="DLL24">
        <f t="shared" si="48"/>
        <v>0</v>
      </c>
      <c r="DLM24">
        <f t="shared" si="48"/>
        <v>1.632045532550227E+267</v>
      </c>
      <c r="DLN24">
        <f t="shared" si="48"/>
        <v>1.9287810839229968E+267</v>
      </c>
      <c r="DLO24" t="e">
        <f t="shared" si="48"/>
        <v>#VALUE!</v>
      </c>
      <c r="DLP24">
        <f t="shared" si="48"/>
        <v>0</v>
      </c>
      <c r="DLQ24">
        <f t="shared" si="48"/>
        <v>3.6267678501116156E+267</v>
      </c>
      <c r="DLR24">
        <f t="shared" si="48"/>
        <v>4.2861801864955488E+267</v>
      </c>
      <c r="DLS24" t="e">
        <f t="shared" si="48"/>
        <v>#VALUE!</v>
      </c>
      <c r="DLT24">
        <f t="shared" si="48"/>
        <v>0</v>
      </c>
      <c r="DLU24">
        <f t="shared" si="48"/>
        <v>8.0594841113591459E+267</v>
      </c>
      <c r="DLV24">
        <f t="shared" si="48"/>
        <v>9.5248448588789965E+267</v>
      </c>
      <c r="DLW24" t="e">
        <f t="shared" si="48"/>
        <v>#VALUE!</v>
      </c>
      <c r="DLX24">
        <f t="shared" si="48"/>
        <v>0</v>
      </c>
      <c r="DLY24">
        <f t="shared" si="48"/>
        <v>1.7909964691909212E+268</v>
      </c>
      <c r="DLZ24">
        <f t="shared" si="48"/>
        <v>2.1166321908619993E+268</v>
      </c>
      <c r="DMA24" t="e">
        <f t="shared" si="48"/>
        <v>#VALUE!</v>
      </c>
      <c r="DMB24">
        <f t="shared" si="48"/>
        <v>0</v>
      </c>
      <c r="DMC24">
        <f t="shared" si="48"/>
        <v>3.9799921537576025E+268</v>
      </c>
      <c r="DMD24">
        <f t="shared" si="48"/>
        <v>4.7036270908044426E+268</v>
      </c>
      <c r="DME24" t="e">
        <f t="shared" si="48"/>
        <v>#VALUE!</v>
      </c>
      <c r="DMF24">
        <f t="shared" si="48"/>
        <v>0</v>
      </c>
      <c r="DMG24">
        <f t="shared" si="48"/>
        <v>8.8444270083502272E+268</v>
      </c>
      <c r="DMH24">
        <f t="shared" si="48"/>
        <v>1.0452504646232095E+269</v>
      </c>
      <c r="DMI24" t="e">
        <f t="shared" si="48"/>
        <v>#VALUE!</v>
      </c>
      <c r="DMJ24">
        <f t="shared" si="48"/>
        <v>0</v>
      </c>
      <c r="DMK24">
        <f t="shared" si="48"/>
        <v>1.9654282240778282E+269</v>
      </c>
      <c r="DML24">
        <f t="shared" si="48"/>
        <v>2.3227788102737987E+269</v>
      </c>
      <c r="DMM24" t="e">
        <f t="shared" si="48"/>
        <v>#VALUE!</v>
      </c>
      <c r="DMN24">
        <f t="shared" si="48"/>
        <v>0</v>
      </c>
      <c r="DMO24">
        <f t="shared" si="48"/>
        <v>4.3676182757285071E+269</v>
      </c>
      <c r="DMP24">
        <f t="shared" si="48"/>
        <v>5.1617306894973301E+269</v>
      </c>
      <c r="DMQ24" t="e">
        <f t="shared" si="48"/>
        <v>#VALUE!</v>
      </c>
      <c r="DMR24">
        <f t="shared" si="48"/>
        <v>0</v>
      </c>
      <c r="DMS24">
        <f t="shared" si="48"/>
        <v>9.7058183905077937E+269</v>
      </c>
      <c r="DMT24">
        <f t="shared" si="48"/>
        <v>1.14705126433274E+270</v>
      </c>
      <c r="DMU24" t="e">
        <f t="shared" si="48"/>
        <v>#VALUE!</v>
      </c>
      <c r="DMV24">
        <f t="shared" si="48"/>
        <v>0</v>
      </c>
      <c r="DMW24">
        <f t="shared" si="48"/>
        <v>2.156848531223954E+270</v>
      </c>
      <c r="DMX24">
        <f t="shared" si="48"/>
        <v>2.5490028096283112E+270</v>
      </c>
      <c r="DMY24" t="e">
        <f t="shared" si="48"/>
        <v>#VALUE!</v>
      </c>
      <c r="DMZ24">
        <f t="shared" si="48"/>
        <v>0</v>
      </c>
      <c r="DNA24">
        <f t="shared" si="48"/>
        <v>4.7929967360532307E+270</v>
      </c>
      <c r="DNB24">
        <f t="shared" si="48"/>
        <v>5.6644506880629134E+270</v>
      </c>
      <c r="DNC24" t="e">
        <f t="shared" si="48"/>
        <v>#VALUE!</v>
      </c>
      <c r="DND24">
        <f t="shared" si="48"/>
        <v>0</v>
      </c>
      <c r="DNE24">
        <f t="shared" si="48"/>
        <v>1.0651103857896068E+271</v>
      </c>
      <c r="DNF24">
        <f t="shared" si="48"/>
        <v>1.2587668195695362E+271</v>
      </c>
      <c r="DNG24" t="e">
        <f t="shared" si="48"/>
        <v>#VALUE!</v>
      </c>
      <c r="DNH24">
        <f t="shared" si="48"/>
        <v>0</v>
      </c>
      <c r="DNI24">
        <f t="shared" si="48"/>
        <v>2.3669119684213484E+271</v>
      </c>
      <c r="DNJ24">
        <f t="shared" si="48"/>
        <v>2.7972595990434137E+271</v>
      </c>
      <c r="DNK24" t="e">
        <f t="shared" si="48"/>
        <v>#VALUE!</v>
      </c>
      <c r="DNL24">
        <f t="shared" si="48"/>
        <v>0</v>
      </c>
      <c r="DNM24">
        <f t="shared" ref="DNM24:DPX24" si="49">DNI24/0.45</f>
        <v>5.2598043742696627E+271</v>
      </c>
      <c r="DNN24">
        <f t="shared" si="49"/>
        <v>6.2161324423186966E+271</v>
      </c>
      <c r="DNO24" t="e">
        <f t="shared" si="49"/>
        <v>#VALUE!</v>
      </c>
      <c r="DNP24">
        <f t="shared" si="49"/>
        <v>0</v>
      </c>
      <c r="DNQ24">
        <f t="shared" si="49"/>
        <v>1.1688454165043694E+272</v>
      </c>
      <c r="DNR24">
        <f t="shared" si="49"/>
        <v>1.3813627649597102E+272</v>
      </c>
      <c r="DNS24" t="e">
        <f t="shared" si="49"/>
        <v>#VALUE!</v>
      </c>
      <c r="DNT24">
        <f t="shared" si="49"/>
        <v>0</v>
      </c>
      <c r="DNU24">
        <f t="shared" si="49"/>
        <v>2.5974342588985986E+272</v>
      </c>
      <c r="DNV24">
        <f t="shared" si="49"/>
        <v>3.0696950332438004E+272</v>
      </c>
      <c r="DNW24" t="e">
        <f t="shared" si="49"/>
        <v>#VALUE!</v>
      </c>
      <c r="DNX24">
        <f t="shared" si="49"/>
        <v>0</v>
      </c>
      <c r="DNY24">
        <f t="shared" si="49"/>
        <v>5.7720761308857742E+272</v>
      </c>
      <c r="DNZ24">
        <f t="shared" si="49"/>
        <v>6.8215445183195561E+272</v>
      </c>
      <c r="DOA24" t="e">
        <f t="shared" si="49"/>
        <v>#VALUE!</v>
      </c>
      <c r="DOB24">
        <f t="shared" si="49"/>
        <v>0</v>
      </c>
      <c r="DOC24">
        <f t="shared" si="49"/>
        <v>1.2826835846412832E+273</v>
      </c>
      <c r="DOD24">
        <f t="shared" si="49"/>
        <v>1.5158987818487903E+273</v>
      </c>
      <c r="DOE24" t="e">
        <f t="shared" si="49"/>
        <v>#VALUE!</v>
      </c>
      <c r="DOF24">
        <f t="shared" si="49"/>
        <v>0</v>
      </c>
      <c r="DOG24">
        <f t="shared" si="49"/>
        <v>2.8504079658695183E+273</v>
      </c>
      <c r="DOH24">
        <f t="shared" si="49"/>
        <v>3.3686639596639784E+273</v>
      </c>
      <c r="DOI24" t="e">
        <f t="shared" si="49"/>
        <v>#VALUE!</v>
      </c>
      <c r="DOJ24">
        <f t="shared" si="49"/>
        <v>0</v>
      </c>
      <c r="DOK24">
        <f t="shared" si="49"/>
        <v>6.3342399241544845E+273</v>
      </c>
      <c r="DOL24">
        <f t="shared" si="49"/>
        <v>7.485919910364396E+273</v>
      </c>
      <c r="DOM24" t="e">
        <f t="shared" si="49"/>
        <v>#VALUE!</v>
      </c>
      <c r="DON24">
        <f t="shared" si="49"/>
        <v>0</v>
      </c>
      <c r="DOO24">
        <f t="shared" si="49"/>
        <v>1.4076088720343298E+274</v>
      </c>
      <c r="DOP24">
        <f t="shared" si="49"/>
        <v>1.6635377578587546E+274</v>
      </c>
      <c r="DOQ24" t="e">
        <f t="shared" si="49"/>
        <v>#VALUE!</v>
      </c>
      <c r="DOR24">
        <f t="shared" si="49"/>
        <v>0</v>
      </c>
      <c r="DOS24">
        <f t="shared" si="49"/>
        <v>3.1280197156318438E+274</v>
      </c>
      <c r="DOT24">
        <f t="shared" si="49"/>
        <v>3.6967505730194546E+274</v>
      </c>
      <c r="DOU24" t="e">
        <f t="shared" si="49"/>
        <v>#VALUE!</v>
      </c>
      <c r="DOV24">
        <f t="shared" si="49"/>
        <v>0</v>
      </c>
      <c r="DOW24">
        <f t="shared" si="49"/>
        <v>6.9511549236263196E+274</v>
      </c>
      <c r="DOX24">
        <f t="shared" si="49"/>
        <v>8.2150012733765649E+274</v>
      </c>
      <c r="DOY24" t="e">
        <f t="shared" si="49"/>
        <v>#VALUE!</v>
      </c>
      <c r="DOZ24">
        <f t="shared" si="49"/>
        <v>0</v>
      </c>
      <c r="DPA24">
        <f t="shared" si="49"/>
        <v>1.544701094139182E+275</v>
      </c>
      <c r="DPB24">
        <f t="shared" si="49"/>
        <v>1.8255558385281255E+275</v>
      </c>
      <c r="DPC24" t="e">
        <f t="shared" si="49"/>
        <v>#VALUE!</v>
      </c>
      <c r="DPD24">
        <f t="shared" si="49"/>
        <v>0</v>
      </c>
      <c r="DPE24">
        <f t="shared" si="49"/>
        <v>3.432669098087071E+275</v>
      </c>
      <c r="DPF24">
        <f t="shared" si="49"/>
        <v>4.0567907522847232E+275</v>
      </c>
      <c r="DPG24" t="e">
        <f t="shared" si="49"/>
        <v>#VALUE!</v>
      </c>
      <c r="DPH24">
        <f t="shared" si="49"/>
        <v>0</v>
      </c>
      <c r="DPI24">
        <f t="shared" si="49"/>
        <v>7.6281535513046019E+275</v>
      </c>
      <c r="DPJ24">
        <f t="shared" si="49"/>
        <v>9.0150905606327182E+275</v>
      </c>
      <c r="DPK24" t="e">
        <f t="shared" si="49"/>
        <v>#VALUE!</v>
      </c>
      <c r="DPL24">
        <f t="shared" si="49"/>
        <v>0</v>
      </c>
      <c r="DPM24">
        <f t="shared" si="49"/>
        <v>1.6951452336232449E+276</v>
      </c>
      <c r="DPN24">
        <f t="shared" si="49"/>
        <v>2.0033534579183817E+276</v>
      </c>
      <c r="DPO24" t="e">
        <f t="shared" si="49"/>
        <v>#VALUE!</v>
      </c>
      <c r="DPP24">
        <f t="shared" si="49"/>
        <v>0</v>
      </c>
      <c r="DPQ24">
        <f t="shared" si="49"/>
        <v>3.7669894080516551E+276</v>
      </c>
      <c r="DPR24">
        <f t="shared" si="49"/>
        <v>4.4518965731519589E+276</v>
      </c>
      <c r="DPS24" t="e">
        <f t="shared" si="49"/>
        <v>#VALUE!</v>
      </c>
      <c r="DPT24">
        <f t="shared" si="49"/>
        <v>0</v>
      </c>
      <c r="DPU24">
        <f t="shared" si="49"/>
        <v>8.3710875734481227E+276</v>
      </c>
      <c r="DPV24">
        <f t="shared" si="49"/>
        <v>9.8931034958932409E+276</v>
      </c>
      <c r="DPW24" t="e">
        <f t="shared" si="49"/>
        <v>#VALUE!</v>
      </c>
      <c r="DPX24">
        <f t="shared" si="49"/>
        <v>0</v>
      </c>
      <c r="DPY24">
        <f t="shared" ref="DPY24:DSJ24" si="50">DPU24/0.45</f>
        <v>1.8602416829884717E+277</v>
      </c>
      <c r="DPZ24">
        <f t="shared" si="50"/>
        <v>2.1984674435318312E+277</v>
      </c>
      <c r="DQA24" t="e">
        <f t="shared" si="50"/>
        <v>#VALUE!</v>
      </c>
      <c r="DQB24">
        <f t="shared" si="50"/>
        <v>0</v>
      </c>
      <c r="DQC24">
        <f t="shared" si="50"/>
        <v>4.1338704066410482E+277</v>
      </c>
      <c r="DQD24">
        <f t="shared" si="50"/>
        <v>4.885483207848514E+277</v>
      </c>
      <c r="DQE24" t="e">
        <f t="shared" si="50"/>
        <v>#VALUE!</v>
      </c>
      <c r="DQF24">
        <f t="shared" si="50"/>
        <v>0</v>
      </c>
      <c r="DQG24">
        <f t="shared" si="50"/>
        <v>9.1863786814245513E+277</v>
      </c>
      <c r="DQH24">
        <f t="shared" si="50"/>
        <v>1.0856629350774475E+278</v>
      </c>
      <c r="DQI24" t="e">
        <f t="shared" si="50"/>
        <v>#VALUE!</v>
      </c>
      <c r="DQJ24">
        <f t="shared" si="50"/>
        <v>0</v>
      </c>
      <c r="DQK24">
        <f t="shared" si="50"/>
        <v>2.0414174847610115E+278</v>
      </c>
      <c r="DQL24">
        <f t="shared" si="50"/>
        <v>2.4125843001721055E+278</v>
      </c>
      <c r="DQM24" t="e">
        <f t="shared" si="50"/>
        <v>#VALUE!</v>
      </c>
      <c r="DQN24">
        <f t="shared" si="50"/>
        <v>0</v>
      </c>
      <c r="DQO24">
        <f t="shared" si="50"/>
        <v>4.5364832994689141E+278</v>
      </c>
      <c r="DQP24">
        <f t="shared" si="50"/>
        <v>5.3612984448269009E+278</v>
      </c>
      <c r="DQQ24" t="e">
        <f t="shared" si="50"/>
        <v>#VALUE!</v>
      </c>
      <c r="DQR24">
        <f t="shared" si="50"/>
        <v>0</v>
      </c>
      <c r="DQS24">
        <f t="shared" si="50"/>
        <v>1.0081073998819809E+279</v>
      </c>
      <c r="DQT24">
        <f t="shared" si="50"/>
        <v>1.1913996544059781E+279</v>
      </c>
      <c r="DQU24" t="e">
        <f t="shared" si="50"/>
        <v>#VALUE!</v>
      </c>
      <c r="DQV24">
        <f t="shared" si="50"/>
        <v>0</v>
      </c>
      <c r="DQW24">
        <f t="shared" si="50"/>
        <v>2.240238666404402E+279</v>
      </c>
      <c r="DQX24">
        <f t="shared" si="50"/>
        <v>2.6475547875688401E+279</v>
      </c>
      <c r="DQY24" t="e">
        <f t="shared" si="50"/>
        <v>#VALUE!</v>
      </c>
      <c r="DQZ24">
        <f t="shared" si="50"/>
        <v>0</v>
      </c>
      <c r="DRA24">
        <f t="shared" si="50"/>
        <v>4.9783081475653373E+279</v>
      </c>
      <c r="DRB24">
        <f t="shared" si="50"/>
        <v>5.8834550834863115E+279</v>
      </c>
      <c r="DRC24" t="e">
        <f t="shared" si="50"/>
        <v>#VALUE!</v>
      </c>
      <c r="DRD24">
        <f t="shared" si="50"/>
        <v>0</v>
      </c>
      <c r="DRE24">
        <f t="shared" si="50"/>
        <v>1.1062906994589637E+280</v>
      </c>
      <c r="DRF24">
        <f t="shared" si="50"/>
        <v>1.3074344629969581E+280</v>
      </c>
      <c r="DRG24" t="e">
        <f t="shared" si="50"/>
        <v>#VALUE!</v>
      </c>
      <c r="DRH24">
        <f t="shared" si="50"/>
        <v>0</v>
      </c>
      <c r="DRI24">
        <f t="shared" si="50"/>
        <v>2.458423776575475E+280</v>
      </c>
      <c r="DRJ24">
        <f t="shared" si="50"/>
        <v>2.9054099177710182E+280</v>
      </c>
      <c r="DRK24" t="e">
        <f t="shared" si="50"/>
        <v>#VALUE!</v>
      </c>
      <c r="DRL24">
        <f t="shared" si="50"/>
        <v>0</v>
      </c>
      <c r="DRM24">
        <f t="shared" si="50"/>
        <v>5.4631639479455001E+280</v>
      </c>
      <c r="DRN24">
        <f t="shared" si="50"/>
        <v>6.4564664839355954E+280</v>
      </c>
      <c r="DRO24" t="e">
        <f t="shared" si="50"/>
        <v>#VALUE!</v>
      </c>
      <c r="DRP24">
        <f t="shared" si="50"/>
        <v>0</v>
      </c>
      <c r="DRQ24">
        <f t="shared" si="50"/>
        <v>1.2140364328767778E+281</v>
      </c>
      <c r="DRR24">
        <f t="shared" si="50"/>
        <v>1.4347703297634656E+281</v>
      </c>
      <c r="DRS24" t="e">
        <f t="shared" si="50"/>
        <v>#VALUE!</v>
      </c>
      <c r="DRT24">
        <f t="shared" si="50"/>
        <v>0</v>
      </c>
      <c r="DRU24">
        <f t="shared" si="50"/>
        <v>2.6978587397261726E+281</v>
      </c>
      <c r="DRV24">
        <f t="shared" si="50"/>
        <v>3.1883785105854789E+281</v>
      </c>
      <c r="DRW24" t="e">
        <f t="shared" si="50"/>
        <v>#VALUE!</v>
      </c>
      <c r="DRX24">
        <f t="shared" si="50"/>
        <v>0</v>
      </c>
      <c r="DRY24">
        <f t="shared" si="50"/>
        <v>5.995241643835939E+281</v>
      </c>
      <c r="DRZ24">
        <f t="shared" si="50"/>
        <v>7.0852855790788419E+281</v>
      </c>
      <c r="DSA24" t="e">
        <f t="shared" si="50"/>
        <v>#VALUE!</v>
      </c>
      <c r="DSB24">
        <f t="shared" si="50"/>
        <v>0</v>
      </c>
      <c r="DSC24">
        <f t="shared" si="50"/>
        <v>1.3322759208524309E+282</v>
      </c>
      <c r="DSD24">
        <f t="shared" si="50"/>
        <v>1.5745079064619649E+282</v>
      </c>
      <c r="DSE24" t="e">
        <f t="shared" si="50"/>
        <v>#VALUE!</v>
      </c>
      <c r="DSF24">
        <f t="shared" si="50"/>
        <v>0</v>
      </c>
      <c r="DSG24">
        <f t="shared" si="50"/>
        <v>2.9606131574498462E+282</v>
      </c>
      <c r="DSH24">
        <f t="shared" si="50"/>
        <v>3.4989064588043666E+282</v>
      </c>
      <c r="DSI24" t="e">
        <f t="shared" si="50"/>
        <v>#VALUE!</v>
      </c>
      <c r="DSJ24">
        <f t="shared" si="50"/>
        <v>0</v>
      </c>
      <c r="DSK24">
        <f t="shared" ref="DSK24:DUV24" si="51">DSG24/0.45</f>
        <v>6.5791403498885465E+282</v>
      </c>
      <c r="DSL24">
        <f t="shared" si="51"/>
        <v>7.7753476862319259E+282</v>
      </c>
      <c r="DSM24" t="e">
        <f t="shared" si="51"/>
        <v>#VALUE!</v>
      </c>
      <c r="DSN24">
        <f t="shared" si="51"/>
        <v>0</v>
      </c>
      <c r="DSO24">
        <f t="shared" si="51"/>
        <v>1.4620311888641214E+283</v>
      </c>
      <c r="DSP24">
        <f t="shared" si="51"/>
        <v>1.7278550413848724E+283</v>
      </c>
      <c r="DSQ24" t="e">
        <f t="shared" si="51"/>
        <v>#VALUE!</v>
      </c>
      <c r="DSR24">
        <f t="shared" si="51"/>
        <v>0</v>
      </c>
      <c r="DSS24">
        <f t="shared" si="51"/>
        <v>3.2489581974758252E+283</v>
      </c>
      <c r="DST24">
        <f t="shared" si="51"/>
        <v>3.8396778697441606E+283</v>
      </c>
      <c r="DSU24" t="e">
        <f t="shared" si="51"/>
        <v>#VALUE!</v>
      </c>
      <c r="DSV24">
        <f t="shared" si="51"/>
        <v>0</v>
      </c>
      <c r="DSW24">
        <f t="shared" si="51"/>
        <v>7.2199071055018334E+283</v>
      </c>
      <c r="DSX24">
        <f t="shared" si="51"/>
        <v>8.5326174883203564E+283</v>
      </c>
      <c r="DSY24" t="e">
        <f t="shared" si="51"/>
        <v>#VALUE!</v>
      </c>
      <c r="DSZ24">
        <f t="shared" si="51"/>
        <v>0</v>
      </c>
      <c r="DTA24">
        <f t="shared" si="51"/>
        <v>1.6044238012226295E+284</v>
      </c>
      <c r="DTB24">
        <f t="shared" si="51"/>
        <v>1.8961372196267457E+284</v>
      </c>
      <c r="DTC24" t="e">
        <f t="shared" si="51"/>
        <v>#VALUE!</v>
      </c>
      <c r="DTD24">
        <f t="shared" si="51"/>
        <v>0</v>
      </c>
      <c r="DTE24">
        <f t="shared" si="51"/>
        <v>3.5653862249391766E+284</v>
      </c>
      <c r="DTF24">
        <f t="shared" si="51"/>
        <v>4.2136382658372123E+284</v>
      </c>
      <c r="DTG24" t="e">
        <f t="shared" si="51"/>
        <v>#VALUE!</v>
      </c>
      <c r="DTH24">
        <f t="shared" si="51"/>
        <v>0</v>
      </c>
      <c r="DTI24">
        <f t="shared" si="51"/>
        <v>7.9230804998648369E+284</v>
      </c>
      <c r="DTJ24">
        <f t="shared" si="51"/>
        <v>9.3636405907493609E+284</v>
      </c>
      <c r="DTK24" t="e">
        <f t="shared" si="51"/>
        <v>#VALUE!</v>
      </c>
      <c r="DTL24">
        <f t="shared" si="51"/>
        <v>0</v>
      </c>
      <c r="DTM24">
        <f t="shared" si="51"/>
        <v>1.7606845555255192E+285</v>
      </c>
      <c r="DTN24">
        <f t="shared" si="51"/>
        <v>2.0808090201665245E+285</v>
      </c>
      <c r="DTO24" t="e">
        <f t="shared" si="51"/>
        <v>#VALUE!</v>
      </c>
      <c r="DTP24">
        <f t="shared" si="51"/>
        <v>0</v>
      </c>
      <c r="DTQ24">
        <f t="shared" si="51"/>
        <v>3.9126323456122649E+285</v>
      </c>
      <c r="DTR24">
        <f t="shared" si="51"/>
        <v>4.624020044814499E+285</v>
      </c>
      <c r="DTS24" t="e">
        <f t="shared" si="51"/>
        <v>#VALUE!</v>
      </c>
      <c r="DTT24">
        <f t="shared" si="51"/>
        <v>0</v>
      </c>
      <c r="DTU24">
        <f t="shared" si="51"/>
        <v>8.6947385458050326E+285</v>
      </c>
      <c r="DTV24">
        <f t="shared" si="51"/>
        <v>1.0275600099587775E+286</v>
      </c>
      <c r="DTW24" t="e">
        <f t="shared" si="51"/>
        <v>#VALUE!</v>
      </c>
      <c r="DTX24">
        <f t="shared" si="51"/>
        <v>0</v>
      </c>
      <c r="DTY24">
        <f t="shared" si="51"/>
        <v>1.9321641212900074E+286</v>
      </c>
      <c r="DTZ24">
        <f t="shared" si="51"/>
        <v>2.2834666887972831E+286</v>
      </c>
      <c r="DUA24" t="e">
        <f t="shared" si="51"/>
        <v>#VALUE!</v>
      </c>
      <c r="DUB24">
        <f t="shared" si="51"/>
        <v>0</v>
      </c>
      <c r="DUC24">
        <f t="shared" si="51"/>
        <v>4.2936980473111274E+286</v>
      </c>
      <c r="DUD24">
        <f t="shared" si="51"/>
        <v>5.0743704195495179E+286</v>
      </c>
      <c r="DUE24" t="e">
        <f t="shared" si="51"/>
        <v>#VALUE!</v>
      </c>
      <c r="DUF24">
        <f t="shared" si="51"/>
        <v>0</v>
      </c>
      <c r="DUG24">
        <f t="shared" si="51"/>
        <v>9.5415512162469497E+286</v>
      </c>
      <c r="DUH24">
        <f t="shared" si="51"/>
        <v>1.127637871011004E+287</v>
      </c>
      <c r="DUI24" t="e">
        <f t="shared" si="51"/>
        <v>#VALUE!</v>
      </c>
      <c r="DUJ24">
        <f t="shared" si="51"/>
        <v>0</v>
      </c>
      <c r="DUK24">
        <f t="shared" si="51"/>
        <v>2.1203447147215443E+287</v>
      </c>
      <c r="DUL24">
        <f t="shared" si="51"/>
        <v>2.505861935580009E+287</v>
      </c>
      <c r="DUM24" t="e">
        <f t="shared" si="51"/>
        <v>#VALUE!</v>
      </c>
      <c r="DUN24">
        <f t="shared" si="51"/>
        <v>0</v>
      </c>
      <c r="DUO24">
        <f t="shared" si="51"/>
        <v>4.7118771438256541E+287</v>
      </c>
      <c r="DUP24">
        <f t="shared" si="51"/>
        <v>5.5685820790666867E+287</v>
      </c>
      <c r="DUQ24" t="e">
        <f t="shared" si="51"/>
        <v>#VALUE!</v>
      </c>
      <c r="DUR24">
        <f t="shared" si="51"/>
        <v>0</v>
      </c>
      <c r="DUS24">
        <f t="shared" si="51"/>
        <v>1.0470838097390343E+288</v>
      </c>
      <c r="DUT24">
        <f t="shared" si="51"/>
        <v>1.2374626842370415E+288</v>
      </c>
      <c r="DUU24" t="e">
        <f t="shared" si="51"/>
        <v>#VALUE!</v>
      </c>
      <c r="DUV24">
        <f t="shared" si="51"/>
        <v>0</v>
      </c>
      <c r="DUW24">
        <f t="shared" ref="DUW24:DXH24" si="52">DUS24/0.45</f>
        <v>2.3268529105311871E+288</v>
      </c>
      <c r="DUX24">
        <f t="shared" si="52"/>
        <v>2.7499170760823142E+288</v>
      </c>
      <c r="DUY24" t="e">
        <f t="shared" si="52"/>
        <v>#VALUE!</v>
      </c>
      <c r="DUZ24">
        <f t="shared" si="52"/>
        <v>0</v>
      </c>
      <c r="DVA24">
        <f t="shared" si="52"/>
        <v>5.1707842456248601E+288</v>
      </c>
      <c r="DVB24">
        <f t="shared" si="52"/>
        <v>6.1109268357384763E+288</v>
      </c>
      <c r="DVC24" t="e">
        <f t="shared" si="52"/>
        <v>#VALUE!</v>
      </c>
      <c r="DVD24">
        <f t="shared" si="52"/>
        <v>0</v>
      </c>
      <c r="DVE24">
        <f t="shared" si="52"/>
        <v>1.1490631656944134E+289</v>
      </c>
      <c r="DVF24">
        <f t="shared" si="52"/>
        <v>1.357983741275217E+289</v>
      </c>
      <c r="DVG24" t="e">
        <f t="shared" si="52"/>
        <v>#VALUE!</v>
      </c>
      <c r="DVH24">
        <f t="shared" si="52"/>
        <v>0</v>
      </c>
      <c r="DVI24">
        <f t="shared" si="52"/>
        <v>2.5534737015431406E+289</v>
      </c>
      <c r="DVJ24">
        <f t="shared" si="52"/>
        <v>3.01774164727826E+289</v>
      </c>
      <c r="DVK24" t="e">
        <f t="shared" si="52"/>
        <v>#VALUE!</v>
      </c>
      <c r="DVL24">
        <f t="shared" si="52"/>
        <v>0</v>
      </c>
      <c r="DVM24">
        <f t="shared" si="52"/>
        <v>5.6743860034292012E+289</v>
      </c>
      <c r="DVN24">
        <f t="shared" si="52"/>
        <v>6.7060925495072446E+289</v>
      </c>
      <c r="DVO24" t="e">
        <f t="shared" si="52"/>
        <v>#VALUE!</v>
      </c>
      <c r="DVP24">
        <f t="shared" si="52"/>
        <v>0</v>
      </c>
      <c r="DVQ24">
        <f t="shared" si="52"/>
        <v>1.2609746674287114E+290</v>
      </c>
      <c r="DVR24">
        <f t="shared" si="52"/>
        <v>1.4902427887793876E+290</v>
      </c>
      <c r="DVS24" t="e">
        <f t="shared" si="52"/>
        <v>#VALUE!</v>
      </c>
      <c r="DVT24">
        <f t="shared" si="52"/>
        <v>0</v>
      </c>
      <c r="DVU24">
        <f t="shared" si="52"/>
        <v>2.8021659276193587E+290</v>
      </c>
      <c r="DVV24">
        <f t="shared" si="52"/>
        <v>3.3116506417319723E+290</v>
      </c>
      <c r="DVW24" t="e">
        <f t="shared" si="52"/>
        <v>#VALUE!</v>
      </c>
      <c r="DVX24">
        <f t="shared" si="52"/>
        <v>0</v>
      </c>
      <c r="DVY24">
        <f t="shared" si="52"/>
        <v>6.2270353947096857E+290</v>
      </c>
      <c r="DVZ24">
        <f t="shared" si="52"/>
        <v>7.3592236482932721E+290</v>
      </c>
      <c r="DWA24" t="e">
        <f t="shared" si="52"/>
        <v>#VALUE!</v>
      </c>
      <c r="DWB24">
        <f t="shared" si="52"/>
        <v>0</v>
      </c>
      <c r="DWC24">
        <f t="shared" si="52"/>
        <v>1.383785643268819E+291</v>
      </c>
      <c r="DWD24">
        <f t="shared" si="52"/>
        <v>1.6353830329540604E+291</v>
      </c>
      <c r="DWE24" t="e">
        <f t="shared" si="52"/>
        <v>#VALUE!</v>
      </c>
      <c r="DWF24">
        <f t="shared" si="52"/>
        <v>0</v>
      </c>
      <c r="DWG24">
        <f t="shared" si="52"/>
        <v>3.0750792072640424E+291</v>
      </c>
      <c r="DWH24">
        <f t="shared" si="52"/>
        <v>3.6341845176756895E+291</v>
      </c>
      <c r="DWI24" t="e">
        <f t="shared" si="52"/>
        <v>#VALUE!</v>
      </c>
      <c r="DWJ24">
        <f t="shared" si="52"/>
        <v>0</v>
      </c>
      <c r="DWK24">
        <f t="shared" si="52"/>
        <v>6.8335093494756502E+291</v>
      </c>
      <c r="DWL24">
        <f t="shared" si="52"/>
        <v>8.0759655948348654E+291</v>
      </c>
      <c r="DWM24" t="e">
        <f t="shared" si="52"/>
        <v>#VALUE!</v>
      </c>
      <c r="DWN24">
        <f t="shared" si="52"/>
        <v>0</v>
      </c>
      <c r="DWO24">
        <f t="shared" si="52"/>
        <v>1.518557633216811E+292</v>
      </c>
      <c r="DWP24">
        <f t="shared" si="52"/>
        <v>1.7946590210744144E+292</v>
      </c>
      <c r="DWQ24" t="e">
        <f t="shared" si="52"/>
        <v>#VALUE!</v>
      </c>
      <c r="DWR24">
        <f t="shared" si="52"/>
        <v>0</v>
      </c>
      <c r="DWS24">
        <f t="shared" si="52"/>
        <v>3.37457251825958E+292</v>
      </c>
      <c r="DWT24">
        <f t="shared" si="52"/>
        <v>3.9881311579431429E+292</v>
      </c>
      <c r="DWU24" t="e">
        <f t="shared" si="52"/>
        <v>#VALUE!</v>
      </c>
      <c r="DWV24">
        <f t="shared" si="52"/>
        <v>0</v>
      </c>
      <c r="DWW24">
        <f t="shared" si="52"/>
        <v>7.4990500405768444E+292</v>
      </c>
      <c r="DWX24">
        <f t="shared" si="52"/>
        <v>8.8625136843180952E+292</v>
      </c>
      <c r="DWY24" t="e">
        <f t="shared" si="52"/>
        <v>#VALUE!</v>
      </c>
      <c r="DWZ24">
        <f t="shared" si="52"/>
        <v>0</v>
      </c>
      <c r="DXA24">
        <f t="shared" si="52"/>
        <v>1.6664555645726321E+293</v>
      </c>
      <c r="DXB24">
        <f t="shared" si="52"/>
        <v>1.969447485404021E+293</v>
      </c>
      <c r="DXC24" t="e">
        <f t="shared" si="52"/>
        <v>#VALUE!</v>
      </c>
      <c r="DXD24">
        <f t="shared" si="52"/>
        <v>0</v>
      </c>
      <c r="DXE24">
        <f t="shared" si="52"/>
        <v>3.7032345879391825E+293</v>
      </c>
      <c r="DXF24">
        <f t="shared" si="52"/>
        <v>4.3765499675644908E+293</v>
      </c>
      <c r="DXG24" t="e">
        <f t="shared" si="52"/>
        <v>#VALUE!</v>
      </c>
      <c r="DXH24">
        <f t="shared" si="52"/>
        <v>0</v>
      </c>
      <c r="DXI24">
        <f t="shared" ref="DXI24:DZT24" si="53">DXE24/0.45</f>
        <v>8.2294101954204061E+293</v>
      </c>
      <c r="DXJ24">
        <f t="shared" si="53"/>
        <v>9.7256665945877575E+293</v>
      </c>
      <c r="DXK24" t="e">
        <f t="shared" si="53"/>
        <v>#VALUE!</v>
      </c>
      <c r="DXL24">
        <f t="shared" si="53"/>
        <v>0</v>
      </c>
      <c r="DXM24">
        <f t="shared" si="53"/>
        <v>1.8287578212045347E+294</v>
      </c>
      <c r="DXN24">
        <f t="shared" si="53"/>
        <v>2.1612592432417237E+294</v>
      </c>
      <c r="DXO24" t="e">
        <f t="shared" si="53"/>
        <v>#VALUE!</v>
      </c>
      <c r="DXP24">
        <f t="shared" si="53"/>
        <v>0</v>
      </c>
      <c r="DXQ24">
        <f t="shared" si="53"/>
        <v>4.0639062693434103E+294</v>
      </c>
      <c r="DXR24">
        <f t="shared" si="53"/>
        <v>4.8027983183149412E+294</v>
      </c>
      <c r="DXS24" t="e">
        <f t="shared" si="53"/>
        <v>#VALUE!</v>
      </c>
      <c r="DXT24">
        <f t="shared" si="53"/>
        <v>0</v>
      </c>
      <c r="DXU24">
        <f t="shared" si="53"/>
        <v>9.0309028207631341E+294</v>
      </c>
      <c r="DXV24">
        <f t="shared" si="53"/>
        <v>1.067288515181098E+295</v>
      </c>
      <c r="DXW24" t="e">
        <f t="shared" si="53"/>
        <v>#VALUE!</v>
      </c>
      <c r="DXX24">
        <f t="shared" si="53"/>
        <v>0</v>
      </c>
      <c r="DXY24">
        <f t="shared" si="53"/>
        <v>2.0068672935029187E+295</v>
      </c>
      <c r="DXZ24">
        <f t="shared" si="53"/>
        <v>2.3717522559579952E+295</v>
      </c>
      <c r="DYA24" t="e">
        <f t="shared" si="53"/>
        <v>#VALUE!</v>
      </c>
      <c r="DYB24">
        <f t="shared" si="53"/>
        <v>0</v>
      </c>
      <c r="DYC24">
        <f t="shared" si="53"/>
        <v>4.4597050966731527E+295</v>
      </c>
      <c r="DYD24">
        <f t="shared" si="53"/>
        <v>5.2705605687955446E+295</v>
      </c>
      <c r="DYE24" t="e">
        <f t="shared" si="53"/>
        <v>#VALUE!</v>
      </c>
      <c r="DYF24">
        <f t="shared" si="53"/>
        <v>0</v>
      </c>
      <c r="DYG24">
        <f t="shared" si="53"/>
        <v>9.9104557703847835E+295</v>
      </c>
      <c r="DYH24">
        <f t="shared" si="53"/>
        <v>1.1712356819545655E+296</v>
      </c>
      <c r="DYI24" t="e">
        <f t="shared" si="53"/>
        <v>#VALUE!</v>
      </c>
      <c r="DYJ24">
        <f t="shared" si="53"/>
        <v>0</v>
      </c>
      <c r="DYK24">
        <f t="shared" si="53"/>
        <v>2.2023235045299517E+296</v>
      </c>
      <c r="DYL24">
        <f t="shared" si="53"/>
        <v>2.6027459598990346E+296</v>
      </c>
      <c r="DYM24" t="e">
        <f t="shared" si="53"/>
        <v>#VALUE!</v>
      </c>
      <c r="DYN24">
        <f t="shared" si="53"/>
        <v>0</v>
      </c>
      <c r="DYO24">
        <f t="shared" si="53"/>
        <v>4.8940522322887814E+296</v>
      </c>
      <c r="DYP24">
        <f t="shared" si="53"/>
        <v>5.7838799108867435E+296</v>
      </c>
      <c r="DYQ24" t="e">
        <f t="shared" si="53"/>
        <v>#VALUE!</v>
      </c>
      <c r="DYR24">
        <f t="shared" si="53"/>
        <v>0</v>
      </c>
      <c r="DYS24">
        <f t="shared" si="53"/>
        <v>1.0875671627308403E+297</v>
      </c>
      <c r="DYT24">
        <f t="shared" si="53"/>
        <v>1.2853066468637208E+297</v>
      </c>
      <c r="DYU24" t="e">
        <f t="shared" si="53"/>
        <v>#VALUE!</v>
      </c>
      <c r="DYV24">
        <f t="shared" si="53"/>
        <v>0</v>
      </c>
      <c r="DYW24">
        <f t="shared" si="53"/>
        <v>2.4168159171796451E+297</v>
      </c>
      <c r="DYX24">
        <f t="shared" si="53"/>
        <v>2.8562369930304904E+297</v>
      </c>
      <c r="DYY24" t="e">
        <f t="shared" si="53"/>
        <v>#VALUE!</v>
      </c>
      <c r="DYZ24">
        <f t="shared" si="53"/>
        <v>0</v>
      </c>
      <c r="DZA24">
        <f t="shared" si="53"/>
        <v>5.3707020381769891E+297</v>
      </c>
      <c r="DZB24">
        <f t="shared" si="53"/>
        <v>6.3471933178455336E+297</v>
      </c>
      <c r="DZC24" t="e">
        <f t="shared" si="53"/>
        <v>#VALUE!</v>
      </c>
      <c r="DZD24">
        <f t="shared" si="53"/>
        <v>0</v>
      </c>
      <c r="DZE24">
        <f t="shared" si="53"/>
        <v>1.1934893418171087E+298</v>
      </c>
      <c r="DZF24">
        <f t="shared" si="53"/>
        <v>1.410487403965674E+298</v>
      </c>
      <c r="DZG24" t="e">
        <f t="shared" si="53"/>
        <v>#VALUE!</v>
      </c>
      <c r="DZH24">
        <f t="shared" si="53"/>
        <v>0</v>
      </c>
      <c r="DZI24">
        <f t="shared" si="53"/>
        <v>2.6521985373713527E+298</v>
      </c>
      <c r="DZJ24">
        <f t="shared" si="53"/>
        <v>3.1344164532570532E+298</v>
      </c>
      <c r="DZK24" t="e">
        <f t="shared" si="53"/>
        <v>#VALUE!</v>
      </c>
      <c r="DZL24">
        <f t="shared" si="53"/>
        <v>0</v>
      </c>
      <c r="DZM24">
        <f t="shared" si="53"/>
        <v>5.893774527491895E+298</v>
      </c>
      <c r="DZN24">
        <f t="shared" si="53"/>
        <v>6.9653698961267845E+298</v>
      </c>
      <c r="DZO24" t="e">
        <f t="shared" si="53"/>
        <v>#VALUE!</v>
      </c>
      <c r="DZP24">
        <f t="shared" si="53"/>
        <v>0</v>
      </c>
      <c r="DZQ24">
        <f t="shared" si="53"/>
        <v>1.3097276727759767E+299</v>
      </c>
      <c r="DZR24">
        <f t="shared" si="53"/>
        <v>1.5478599769170632E+299</v>
      </c>
      <c r="DZS24" t="e">
        <f t="shared" si="53"/>
        <v>#VALUE!</v>
      </c>
      <c r="DZT24">
        <f t="shared" si="53"/>
        <v>0</v>
      </c>
      <c r="DZU24">
        <f t="shared" ref="DZU24:ECF24" si="54">DZQ24/0.45</f>
        <v>2.9105059395021705E+299</v>
      </c>
      <c r="DZV24">
        <f t="shared" si="54"/>
        <v>3.4396888375934734E+299</v>
      </c>
      <c r="DZW24" t="e">
        <f t="shared" si="54"/>
        <v>#VALUE!</v>
      </c>
      <c r="DZX24">
        <f t="shared" si="54"/>
        <v>0</v>
      </c>
      <c r="DZY24">
        <f t="shared" si="54"/>
        <v>6.4677909766714901E+299</v>
      </c>
      <c r="DZZ24">
        <f t="shared" si="54"/>
        <v>7.6437529724299412E+299</v>
      </c>
      <c r="EAA24" t="e">
        <f t="shared" si="54"/>
        <v>#VALUE!</v>
      </c>
      <c r="EAB24">
        <f t="shared" si="54"/>
        <v>0</v>
      </c>
      <c r="EAC24">
        <f t="shared" si="54"/>
        <v>1.4372868837047755E+300</v>
      </c>
      <c r="EAD24">
        <f t="shared" si="54"/>
        <v>1.6986117716510979E+300</v>
      </c>
      <c r="EAE24" t="e">
        <f t="shared" si="54"/>
        <v>#VALUE!</v>
      </c>
      <c r="EAF24">
        <f t="shared" si="54"/>
        <v>0</v>
      </c>
      <c r="EAG24">
        <f t="shared" si="54"/>
        <v>3.1939708526772786E+300</v>
      </c>
      <c r="EAH24">
        <f t="shared" si="54"/>
        <v>3.7746928258913286E+300</v>
      </c>
      <c r="EAI24" t="e">
        <f t="shared" si="54"/>
        <v>#VALUE!</v>
      </c>
      <c r="EAJ24">
        <f t="shared" si="54"/>
        <v>0</v>
      </c>
      <c r="EAK24">
        <f t="shared" si="54"/>
        <v>7.0977130059495081E+300</v>
      </c>
      <c r="EAL24">
        <f t="shared" si="54"/>
        <v>8.3882062797585076E+300</v>
      </c>
      <c r="EAM24" t="e">
        <f t="shared" si="54"/>
        <v>#VALUE!</v>
      </c>
      <c r="EAN24">
        <f t="shared" si="54"/>
        <v>0</v>
      </c>
      <c r="EAO24">
        <f t="shared" si="54"/>
        <v>1.5772695568776685E+301</v>
      </c>
      <c r="EAP24">
        <f t="shared" si="54"/>
        <v>1.864045839946335E+301</v>
      </c>
      <c r="EAQ24" t="e">
        <f t="shared" si="54"/>
        <v>#VALUE!</v>
      </c>
      <c r="EAR24">
        <f t="shared" si="54"/>
        <v>0</v>
      </c>
      <c r="EAS24">
        <f t="shared" si="54"/>
        <v>3.5050434597281519E+301</v>
      </c>
      <c r="EAT24">
        <f t="shared" si="54"/>
        <v>4.1423240887696335E+301</v>
      </c>
      <c r="EAU24" t="e">
        <f t="shared" si="54"/>
        <v>#VALUE!</v>
      </c>
      <c r="EAV24">
        <f t="shared" si="54"/>
        <v>0</v>
      </c>
      <c r="EAW24">
        <f t="shared" si="54"/>
        <v>7.7889854660625597E+301</v>
      </c>
      <c r="EAX24">
        <f t="shared" si="54"/>
        <v>9.205164641710296E+301</v>
      </c>
      <c r="EAY24" t="e">
        <f t="shared" si="54"/>
        <v>#VALUE!</v>
      </c>
      <c r="EAZ24">
        <f t="shared" si="54"/>
        <v>0</v>
      </c>
      <c r="EBA24">
        <f t="shared" si="54"/>
        <v>1.7308856591250134E+302</v>
      </c>
      <c r="EBB24">
        <f t="shared" si="54"/>
        <v>2.0455921426022881E+302</v>
      </c>
      <c r="EBC24" t="e">
        <f t="shared" si="54"/>
        <v>#VALUE!</v>
      </c>
      <c r="EBD24">
        <f t="shared" si="54"/>
        <v>0</v>
      </c>
      <c r="EBE24">
        <f t="shared" si="54"/>
        <v>3.8464125758333627E+302</v>
      </c>
      <c r="EBF24">
        <f t="shared" si="54"/>
        <v>4.5457603168939738E+302</v>
      </c>
      <c r="EBG24" t="e">
        <f t="shared" si="54"/>
        <v>#VALUE!</v>
      </c>
      <c r="EBH24">
        <f t="shared" si="54"/>
        <v>0</v>
      </c>
      <c r="EBI24">
        <f t="shared" si="54"/>
        <v>8.5475835018519177E+302</v>
      </c>
      <c r="EBJ24">
        <f t="shared" si="54"/>
        <v>1.0101689593097719E+303</v>
      </c>
      <c r="EBK24" t="e">
        <f t="shared" si="54"/>
        <v>#VALUE!</v>
      </c>
      <c r="EBL24">
        <f t="shared" si="54"/>
        <v>0</v>
      </c>
      <c r="EBM24">
        <f t="shared" si="54"/>
        <v>1.8994630004115373E+303</v>
      </c>
      <c r="EBN24">
        <f t="shared" si="54"/>
        <v>2.2448199095772708E+303</v>
      </c>
      <c r="EBO24" t="e">
        <f t="shared" si="54"/>
        <v>#VALUE!</v>
      </c>
      <c r="EBP24">
        <f t="shared" si="54"/>
        <v>0</v>
      </c>
      <c r="EBQ24">
        <f t="shared" si="54"/>
        <v>4.2210288898034161E+303</v>
      </c>
      <c r="EBR24">
        <f t="shared" si="54"/>
        <v>4.9884886879494904E+303</v>
      </c>
      <c r="EBS24" t="e">
        <f t="shared" si="54"/>
        <v>#VALUE!</v>
      </c>
      <c r="EBT24">
        <f t="shared" si="54"/>
        <v>0</v>
      </c>
      <c r="EBU24">
        <f t="shared" si="54"/>
        <v>9.3800641995631462E+303</v>
      </c>
      <c r="EBV24">
        <f t="shared" si="54"/>
        <v>1.1085530417665533E+304</v>
      </c>
      <c r="EBW24" t="e">
        <f t="shared" si="54"/>
        <v>#VALUE!</v>
      </c>
      <c r="EBX24">
        <f t="shared" si="54"/>
        <v>0</v>
      </c>
      <c r="EBY24">
        <f t="shared" si="54"/>
        <v>2.0844587110140324E+304</v>
      </c>
      <c r="EBZ24">
        <f t="shared" si="54"/>
        <v>2.463451203925674E+304</v>
      </c>
      <c r="ECA24" t="e">
        <f t="shared" si="54"/>
        <v>#VALUE!</v>
      </c>
      <c r="ECB24">
        <f t="shared" si="54"/>
        <v>0</v>
      </c>
      <c r="ECC24">
        <f t="shared" si="54"/>
        <v>4.632130468920072E+304</v>
      </c>
      <c r="ECD24">
        <f t="shared" si="54"/>
        <v>5.4743360087237196E+304</v>
      </c>
      <c r="ECE24" t="e">
        <f t="shared" si="54"/>
        <v>#VALUE!</v>
      </c>
      <c r="ECF24">
        <f t="shared" si="54"/>
        <v>0</v>
      </c>
      <c r="ECG24">
        <f t="shared" ref="ECG24:EER24" si="55">ECC24/0.45</f>
        <v>1.0293623264266827E+305</v>
      </c>
      <c r="ECH24">
        <f t="shared" si="55"/>
        <v>1.2165191130497154E+305</v>
      </c>
      <c r="ECI24" t="e">
        <f t="shared" si="55"/>
        <v>#VALUE!</v>
      </c>
      <c r="ECJ24">
        <f t="shared" si="55"/>
        <v>0</v>
      </c>
      <c r="ECK24">
        <f t="shared" si="55"/>
        <v>2.2874718365037394E+305</v>
      </c>
      <c r="ECL24">
        <f t="shared" si="55"/>
        <v>2.7033758067771454E+305</v>
      </c>
      <c r="ECM24" t="e">
        <f t="shared" si="55"/>
        <v>#VALUE!</v>
      </c>
      <c r="ECN24">
        <f t="shared" si="55"/>
        <v>0</v>
      </c>
      <c r="ECO24">
        <f t="shared" si="55"/>
        <v>5.0832707477860877E+305</v>
      </c>
      <c r="ECP24">
        <f t="shared" si="55"/>
        <v>6.0075017928381007E+305</v>
      </c>
      <c r="ECQ24" t="e">
        <f t="shared" si="55"/>
        <v>#VALUE!</v>
      </c>
      <c r="ECR24">
        <f t="shared" si="55"/>
        <v>0</v>
      </c>
      <c r="ECS24">
        <f t="shared" si="55"/>
        <v>1.1296157217302417E+306</v>
      </c>
      <c r="ECT24">
        <f t="shared" si="55"/>
        <v>1.3350003984084668E+306</v>
      </c>
      <c r="ECU24" t="e">
        <f t="shared" si="55"/>
        <v>#VALUE!</v>
      </c>
      <c r="ECV24">
        <f t="shared" si="55"/>
        <v>0</v>
      </c>
      <c r="ECW24">
        <f t="shared" si="55"/>
        <v>2.510257159400537E+306</v>
      </c>
      <c r="ECX24">
        <f t="shared" si="55"/>
        <v>2.9666675520188151E+306</v>
      </c>
      <c r="ECY24" t="e">
        <f t="shared" si="55"/>
        <v>#VALUE!</v>
      </c>
      <c r="ECZ24">
        <f t="shared" si="55"/>
        <v>0</v>
      </c>
      <c r="EDA24">
        <f t="shared" si="55"/>
        <v>5.5783492431123042E+306</v>
      </c>
      <c r="EDB24">
        <f t="shared" si="55"/>
        <v>6.5925945600418114E+306</v>
      </c>
      <c r="EDC24" t="e">
        <f t="shared" si="55"/>
        <v>#VALUE!</v>
      </c>
      <c r="EDD24">
        <f t="shared" si="55"/>
        <v>0</v>
      </c>
      <c r="EDE24">
        <f t="shared" si="55"/>
        <v>1.2396331651360675E+307</v>
      </c>
      <c r="EDF24">
        <f t="shared" si="55"/>
        <v>1.4650210133426247E+307</v>
      </c>
      <c r="EDG24" t="e">
        <f t="shared" si="55"/>
        <v>#VALUE!</v>
      </c>
      <c r="EDH24">
        <f t="shared" si="55"/>
        <v>0</v>
      </c>
      <c r="EDI24">
        <f t="shared" si="55"/>
        <v>2.7547403669690386E+307</v>
      </c>
      <c r="EDJ24">
        <f t="shared" si="55"/>
        <v>3.255602251872499E+307</v>
      </c>
      <c r="EDK24" t="e">
        <f t="shared" si="55"/>
        <v>#VALUE!</v>
      </c>
      <c r="EDL24">
        <f t="shared" si="55"/>
        <v>0</v>
      </c>
      <c r="EDM24">
        <f t="shared" si="55"/>
        <v>6.1216452599311965E+307</v>
      </c>
      <c r="EDN24">
        <f t="shared" si="55"/>
        <v>7.2346716708277756E+307</v>
      </c>
      <c r="EDO24" t="e">
        <f t="shared" si="55"/>
        <v>#VALUE!</v>
      </c>
      <c r="EDP24">
        <f t="shared" si="55"/>
        <v>0</v>
      </c>
      <c r="EDQ24">
        <f t="shared" si="55"/>
        <v>1.3603656133180437E+308</v>
      </c>
      <c r="EDR24">
        <f t="shared" si="55"/>
        <v>1.6077048157395056E+308</v>
      </c>
      <c r="EDS24" t="e">
        <f t="shared" si="55"/>
        <v>#VALUE!</v>
      </c>
      <c r="EDT24">
        <f t="shared" si="55"/>
        <v>0</v>
      </c>
      <c r="EDU24" t="e">
        <f t="shared" si="55"/>
        <v>#NUM!</v>
      </c>
      <c r="EDV24" t="e">
        <f t="shared" si="55"/>
        <v>#NUM!</v>
      </c>
      <c r="EDW24" t="e">
        <f t="shared" si="55"/>
        <v>#VALUE!</v>
      </c>
      <c r="EDX24">
        <f t="shared" si="55"/>
        <v>0</v>
      </c>
      <c r="EDY24" t="e">
        <f t="shared" si="55"/>
        <v>#NUM!</v>
      </c>
      <c r="EDZ24" t="e">
        <f t="shared" si="55"/>
        <v>#NUM!</v>
      </c>
      <c r="EEA24" t="e">
        <f t="shared" si="55"/>
        <v>#VALUE!</v>
      </c>
      <c r="EEB24">
        <f t="shared" si="55"/>
        <v>0</v>
      </c>
      <c r="EEC24" t="e">
        <f t="shared" si="55"/>
        <v>#NUM!</v>
      </c>
      <c r="EED24" t="e">
        <f t="shared" si="55"/>
        <v>#NUM!</v>
      </c>
      <c r="EEE24" t="e">
        <f t="shared" si="55"/>
        <v>#VALUE!</v>
      </c>
      <c r="EEF24">
        <f t="shared" si="55"/>
        <v>0</v>
      </c>
      <c r="EEG24" t="e">
        <f t="shared" si="55"/>
        <v>#NUM!</v>
      </c>
      <c r="EEH24" t="e">
        <f t="shared" si="55"/>
        <v>#NUM!</v>
      </c>
      <c r="EEI24" t="e">
        <f t="shared" si="55"/>
        <v>#VALUE!</v>
      </c>
      <c r="EEJ24">
        <f t="shared" si="55"/>
        <v>0</v>
      </c>
      <c r="EEK24" t="e">
        <f t="shared" si="55"/>
        <v>#NUM!</v>
      </c>
      <c r="EEL24" t="e">
        <f t="shared" si="55"/>
        <v>#NUM!</v>
      </c>
      <c r="EEM24" t="e">
        <f t="shared" si="55"/>
        <v>#VALUE!</v>
      </c>
      <c r="EEN24">
        <f t="shared" si="55"/>
        <v>0</v>
      </c>
      <c r="EEO24" t="e">
        <f t="shared" si="55"/>
        <v>#NUM!</v>
      </c>
      <c r="EEP24" t="e">
        <f t="shared" si="55"/>
        <v>#NUM!</v>
      </c>
      <c r="EEQ24" t="e">
        <f t="shared" si="55"/>
        <v>#VALUE!</v>
      </c>
      <c r="EER24">
        <f t="shared" si="55"/>
        <v>0</v>
      </c>
      <c r="EES24" t="e">
        <f t="shared" ref="EES24:EHD24" si="56">EEO24/0.45</f>
        <v>#NUM!</v>
      </c>
      <c r="EET24" t="e">
        <f t="shared" si="56"/>
        <v>#NUM!</v>
      </c>
      <c r="EEU24" t="e">
        <f t="shared" si="56"/>
        <v>#VALUE!</v>
      </c>
      <c r="EEV24">
        <f t="shared" si="56"/>
        <v>0</v>
      </c>
      <c r="EEW24" t="e">
        <f t="shared" si="56"/>
        <v>#NUM!</v>
      </c>
      <c r="EEX24" t="e">
        <f t="shared" si="56"/>
        <v>#NUM!</v>
      </c>
      <c r="EEY24" t="e">
        <f t="shared" si="56"/>
        <v>#VALUE!</v>
      </c>
      <c r="EEZ24">
        <f t="shared" si="56"/>
        <v>0</v>
      </c>
      <c r="EFA24" t="e">
        <f t="shared" si="56"/>
        <v>#NUM!</v>
      </c>
      <c r="EFB24" t="e">
        <f t="shared" si="56"/>
        <v>#NUM!</v>
      </c>
      <c r="EFC24" t="e">
        <f t="shared" si="56"/>
        <v>#VALUE!</v>
      </c>
      <c r="EFD24">
        <f t="shared" si="56"/>
        <v>0</v>
      </c>
      <c r="EFE24" t="e">
        <f t="shared" si="56"/>
        <v>#NUM!</v>
      </c>
      <c r="EFF24" t="e">
        <f t="shared" si="56"/>
        <v>#NUM!</v>
      </c>
      <c r="EFG24" t="e">
        <f t="shared" si="56"/>
        <v>#VALUE!</v>
      </c>
      <c r="EFH24">
        <f t="shared" si="56"/>
        <v>0</v>
      </c>
      <c r="EFI24" t="e">
        <f t="shared" si="56"/>
        <v>#NUM!</v>
      </c>
      <c r="EFJ24" t="e">
        <f t="shared" si="56"/>
        <v>#NUM!</v>
      </c>
      <c r="EFK24" t="e">
        <f t="shared" si="56"/>
        <v>#VALUE!</v>
      </c>
      <c r="EFL24">
        <f t="shared" si="56"/>
        <v>0</v>
      </c>
      <c r="EFM24" t="e">
        <f t="shared" si="56"/>
        <v>#NUM!</v>
      </c>
      <c r="EFN24" t="e">
        <f t="shared" si="56"/>
        <v>#NUM!</v>
      </c>
      <c r="EFO24" t="e">
        <f t="shared" si="56"/>
        <v>#VALUE!</v>
      </c>
      <c r="EFP24">
        <f t="shared" si="56"/>
        <v>0</v>
      </c>
      <c r="EFQ24" t="e">
        <f t="shared" si="56"/>
        <v>#NUM!</v>
      </c>
      <c r="EFR24" t="e">
        <f t="shared" si="56"/>
        <v>#NUM!</v>
      </c>
      <c r="EFS24" t="e">
        <f t="shared" si="56"/>
        <v>#VALUE!</v>
      </c>
      <c r="EFT24">
        <f t="shared" si="56"/>
        <v>0</v>
      </c>
      <c r="EFU24" t="e">
        <f t="shared" si="56"/>
        <v>#NUM!</v>
      </c>
      <c r="EFV24" t="e">
        <f t="shared" si="56"/>
        <v>#NUM!</v>
      </c>
      <c r="EFW24" t="e">
        <f t="shared" si="56"/>
        <v>#VALUE!</v>
      </c>
      <c r="EFX24">
        <f t="shared" si="56"/>
        <v>0</v>
      </c>
      <c r="EFY24" t="e">
        <f t="shared" si="56"/>
        <v>#NUM!</v>
      </c>
      <c r="EFZ24" t="e">
        <f t="shared" si="56"/>
        <v>#NUM!</v>
      </c>
      <c r="EGA24" t="e">
        <f t="shared" si="56"/>
        <v>#VALUE!</v>
      </c>
      <c r="EGB24">
        <f t="shared" si="56"/>
        <v>0</v>
      </c>
      <c r="EGC24" t="e">
        <f t="shared" si="56"/>
        <v>#NUM!</v>
      </c>
      <c r="EGD24" t="e">
        <f t="shared" si="56"/>
        <v>#NUM!</v>
      </c>
      <c r="EGE24" t="e">
        <f t="shared" si="56"/>
        <v>#VALUE!</v>
      </c>
      <c r="EGF24">
        <f t="shared" si="56"/>
        <v>0</v>
      </c>
      <c r="EGG24" t="e">
        <f t="shared" si="56"/>
        <v>#NUM!</v>
      </c>
      <c r="EGH24" t="e">
        <f t="shared" si="56"/>
        <v>#NUM!</v>
      </c>
      <c r="EGI24" t="e">
        <f t="shared" si="56"/>
        <v>#VALUE!</v>
      </c>
      <c r="EGJ24">
        <f t="shared" si="56"/>
        <v>0</v>
      </c>
      <c r="EGK24" t="e">
        <f t="shared" si="56"/>
        <v>#NUM!</v>
      </c>
      <c r="EGL24" t="e">
        <f t="shared" si="56"/>
        <v>#NUM!</v>
      </c>
      <c r="EGM24" t="e">
        <f t="shared" si="56"/>
        <v>#VALUE!</v>
      </c>
      <c r="EGN24">
        <f t="shared" si="56"/>
        <v>0</v>
      </c>
      <c r="EGO24" t="e">
        <f t="shared" si="56"/>
        <v>#NUM!</v>
      </c>
      <c r="EGP24" t="e">
        <f t="shared" si="56"/>
        <v>#NUM!</v>
      </c>
      <c r="EGQ24" t="e">
        <f t="shared" si="56"/>
        <v>#VALUE!</v>
      </c>
      <c r="EGR24">
        <f t="shared" si="56"/>
        <v>0</v>
      </c>
      <c r="EGS24" t="e">
        <f t="shared" si="56"/>
        <v>#NUM!</v>
      </c>
      <c r="EGT24" t="e">
        <f t="shared" si="56"/>
        <v>#NUM!</v>
      </c>
      <c r="EGU24" t="e">
        <f t="shared" si="56"/>
        <v>#VALUE!</v>
      </c>
      <c r="EGV24">
        <f t="shared" si="56"/>
        <v>0</v>
      </c>
      <c r="EGW24" t="e">
        <f t="shared" si="56"/>
        <v>#NUM!</v>
      </c>
      <c r="EGX24" t="e">
        <f t="shared" si="56"/>
        <v>#NUM!</v>
      </c>
      <c r="EGY24" t="e">
        <f t="shared" si="56"/>
        <v>#VALUE!</v>
      </c>
      <c r="EGZ24">
        <f t="shared" si="56"/>
        <v>0</v>
      </c>
      <c r="EHA24" t="e">
        <f t="shared" si="56"/>
        <v>#NUM!</v>
      </c>
      <c r="EHB24" t="e">
        <f t="shared" si="56"/>
        <v>#NUM!</v>
      </c>
      <c r="EHC24" t="e">
        <f t="shared" si="56"/>
        <v>#VALUE!</v>
      </c>
      <c r="EHD24">
        <f t="shared" si="56"/>
        <v>0</v>
      </c>
      <c r="EHE24" t="e">
        <f t="shared" ref="EHE24:EJP24" si="57">EHA24/0.45</f>
        <v>#NUM!</v>
      </c>
      <c r="EHF24" t="e">
        <f t="shared" si="57"/>
        <v>#NUM!</v>
      </c>
      <c r="EHG24" t="e">
        <f t="shared" si="57"/>
        <v>#VALUE!</v>
      </c>
      <c r="EHH24">
        <f t="shared" si="57"/>
        <v>0</v>
      </c>
      <c r="EHI24" t="e">
        <f t="shared" si="57"/>
        <v>#NUM!</v>
      </c>
      <c r="EHJ24" t="e">
        <f t="shared" si="57"/>
        <v>#NUM!</v>
      </c>
      <c r="EHK24" t="e">
        <f t="shared" si="57"/>
        <v>#VALUE!</v>
      </c>
      <c r="EHL24">
        <f t="shared" si="57"/>
        <v>0</v>
      </c>
      <c r="EHM24" t="e">
        <f t="shared" si="57"/>
        <v>#NUM!</v>
      </c>
      <c r="EHN24" t="e">
        <f t="shared" si="57"/>
        <v>#NUM!</v>
      </c>
      <c r="EHO24" t="e">
        <f t="shared" si="57"/>
        <v>#VALUE!</v>
      </c>
      <c r="EHP24">
        <f t="shared" si="57"/>
        <v>0</v>
      </c>
      <c r="EHQ24" t="e">
        <f t="shared" si="57"/>
        <v>#NUM!</v>
      </c>
      <c r="EHR24" t="e">
        <f t="shared" si="57"/>
        <v>#NUM!</v>
      </c>
      <c r="EHS24" t="e">
        <f t="shared" si="57"/>
        <v>#VALUE!</v>
      </c>
      <c r="EHT24">
        <f t="shared" si="57"/>
        <v>0</v>
      </c>
      <c r="EHU24" t="e">
        <f t="shared" si="57"/>
        <v>#NUM!</v>
      </c>
      <c r="EHV24" t="e">
        <f t="shared" si="57"/>
        <v>#NUM!</v>
      </c>
      <c r="EHW24" t="e">
        <f t="shared" si="57"/>
        <v>#VALUE!</v>
      </c>
      <c r="EHX24">
        <f t="shared" si="57"/>
        <v>0</v>
      </c>
      <c r="EHY24" t="e">
        <f t="shared" si="57"/>
        <v>#NUM!</v>
      </c>
      <c r="EHZ24" t="e">
        <f t="shared" si="57"/>
        <v>#NUM!</v>
      </c>
      <c r="EIA24" t="e">
        <f t="shared" si="57"/>
        <v>#VALUE!</v>
      </c>
      <c r="EIB24">
        <f t="shared" si="57"/>
        <v>0</v>
      </c>
      <c r="EIC24" t="e">
        <f t="shared" si="57"/>
        <v>#NUM!</v>
      </c>
      <c r="EID24" t="e">
        <f t="shared" si="57"/>
        <v>#NUM!</v>
      </c>
      <c r="EIE24" t="e">
        <f t="shared" si="57"/>
        <v>#VALUE!</v>
      </c>
      <c r="EIF24">
        <f t="shared" si="57"/>
        <v>0</v>
      </c>
      <c r="EIG24" t="e">
        <f t="shared" si="57"/>
        <v>#NUM!</v>
      </c>
      <c r="EIH24" t="e">
        <f t="shared" si="57"/>
        <v>#NUM!</v>
      </c>
      <c r="EII24" t="e">
        <f t="shared" si="57"/>
        <v>#VALUE!</v>
      </c>
      <c r="EIJ24">
        <f t="shared" si="57"/>
        <v>0</v>
      </c>
      <c r="EIK24" t="e">
        <f t="shared" si="57"/>
        <v>#NUM!</v>
      </c>
      <c r="EIL24" t="e">
        <f t="shared" si="57"/>
        <v>#NUM!</v>
      </c>
      <c r="EIM24" t="e">
        <f t="shared" si="57"/>
        <v>#VALUE!</v>
      </c>
      <c r="EIN24">
        <f t="shared" si="57"/>
        <v>0</v>
      </c>
      <c r="EIO24" t="e">
        <f t="shared" si="57"/>
        <v>#NUM!</v>
      </c>
      <c r="EIP24" t="e">
        <f t="shared" si="57"/>
        <v>#NUM!</v>
      </c>
      <c r="EIQ24" t="e">
        <f t="shared" si="57"/>
        <v>#VALUE!</v>
      </c>
      <c r="EIR24">
        <f t="shared" si="57"/>
        <v>0</v>
      </c>
      <c r="EIS24" t="e">
        <f t="shared" si="57"/>
        <v>#NUM!</v>
      </c>
      <c r="EIT24" t="e">
        <f t="shared" si="57"/>
        <v>#NUM!</v>
      </c>
      <c r="EIU24" t="e">
        <f t="shared" si="57"/>
        <v>#VALUE!</v>
      </c>
      <c r="EIV24">
        <f t="shared" si="57"/>
        <v>0</v>
      </c>
      <c r="EIW24" t="e">
        <f t="shared" si="57"/>
        <v>#NUM!</v>
      </c>
      <c r="EIX24" t="e">
        <f t="shared" si="57"/>
        <v>#NUM!</v>
      </c>
      <c r="EIY24" t="e">
        <f t="shared" si="57"/>
        <v>#VALUE!</v>
      </c>
      <c r="EIZ24">
        <f t="shared" si="57"/>
        <v>0</v>
      </c>
      <c r="EJA24" t="e">
        <f t="shared" si="57"/>
        <v>#NUM!</v>
      </c>
      <c r="EJB24" t="e">
        <f t="shared" si="57"/>
        <v>#NUM!</v>
      </c>
      <c r="EJC24" t="e">
        <f t="shared" si="57"/>
        <v>#VALUE!</v>
      </c>
      <c r="EJD24">
        <f t="shared" si="57"/>
        <v>0</v>
      </c>
      <c r="EJE24" t="e">
        <f t="shared" si="57"/>
        <v>#NUM!</v>
      </c>
      <c r="EJF24" t="e">
        <f t="shared" si="57"/>
        <v>#NUM!</v>
      </c>
      <c r="EJG24" t="e">
        <f t="shared" si="57"/>
        <v>#VALUE!</v>
      </c>
      <c r="EJH24">
        <f t="shared" si="57"/>
        <v>0</v>
      </c>
      <c r="EJI24" t="e">
        <f t="shared" si="57"/>
        <v>#NUM!</v>
      </c>
      <c r="EJJ24" t="e">
        <f t="shared" si="57"/>
        <v>#NUM!</v>
      </c>
      <c r="EJK24" t="e">
        <f t="shared" si="57"/>
        <v>#VALUE!</v>
      </c>
      <c r="EJL24">
        <f t="shared" si="57"/>
        <v>0</v>
      </c>
      <c r="EJM24" t="e">
        <f t="shared" si="57"/>
        <v>#NUM!</v>
      </c>
      <c r="EJN24" t="e">
        <f t="shared" si="57"/>
        <v>#NUM!</v>
      </c>
      <c r="EJO24" t="e">
        <f t="shared" si="57"/>
        <v>#VALUE!</v>
      </c>
      <c r="EJP24">
        <f t="shared" si="57"/>
        <v>0</v>
      </c>
      <c r="EJQ24" t="e">
        <f t="shared" ref="EJQ24:EMB24" si="58">EJM24/0.45</f>
        <v>#NUM!</v>
      </c>
      <c r="EJR24" t="e">
        <f t="shared" si="58"/>
        <v>#NUM!</v>
      </c>
      <c r="EJS24" t="e">
        <f t="shared" si="58"/>
        <v>#VALUE!</v>
      </c>
      <c r="EJT24">
        <f t="shared" si="58"/>
        <v>0</v>
      </c>
      <c r="EJU24" t="e">
        <f t="shared" si="58"/>
        <v>#NUM!</v>
      </c>
      <c r="EJV24" t="e">
        <f t="shared" si="58"/>
        <v>#NUM!</v>
      </c>
      <c r="EJW24" t="e">
        <f t="shared" si="58"/>
        <v>#VALUE!</v>
      </c>
      <c r="EJX24">
        <f t="shared" si="58"/>
        <v>0</v>
      </c>
      <c r="EJY24" t="e">
        <f t="shared" si="58"/>
        <v>#NUM!</v>
      </c>
      <c r="EJZ24" t="e">
        <f t="shared" si="58"/>
        <v>#NUM!</v>
      </c>
      <c r="EKA24" t="e">
        <f t="shared" si="58"/>
        <v>#VALUE!</v>
      </c>
      <c r="EKB24">
        <f t="shared" si="58"/>
        <v>0</v>
      </c>
      <c r="EKC24" t="e">
        <f t="shared" si="58"/>
        <v>#NUM!</v>
      </c>
      <c r="EKD24" t="e">
        <f t="shared" si="58"/>
        <v>#NUM!</v>
      </c>
      <c r="EKE24" t="e">
        <f t="shared" si="58"/>
        <v>#VALUE!</v>
      </c>
      <c r="EKF24">
        <f t="shared" si="58"/>
        <v>0</v>
      </c>
      <c r="EKG24" t="e">
        <f t="shared" si="58"/>
        <v>#NUM!</v>
      </c>
      <c r="EKH24" t="e">
        <f t="shared" si="58"/>
        <v>#NUM!</v>
      </c>
      <c r="EKI24" t="e">
        <f t="shared" si="58"/>
        <v>#VALUE!</v>
      </c>
      <c r="EKJ24">
        <f t="shared" si="58"/>
        <v>0</v>
      </c>
      <c r="EKK24" t="e">
        <f t="shared" si="58"/>
        <v>#NUM!</v>
      </c>
      <c r="EKL24" t="e">
        <f t="shared" si="58"/>
        <v>#NUM!</v>
      </c>
      <c r="EKM24" t="e">
        <f t="shared" si="58"/>
        <v>#VALUE!</v>
      </c>
      <c r="EKN24">
        <f t="shared" si="58"/>
        <v>0</v>
      </c>
      <c r="EKO24" t="e">
        <f t="shared" si="58"/>
        <v>#NUM!</v>
      </c>
      <c r="EKP24" t="e">
        <f t="shared" si="58"/>
        <v>#NUM!</v>
      </c>
      <c r="EKQ24" t="e">
        <f t="shared" si="58"/>
        <v>#VALUE!</v>
      </c>
      <c r="EKR24">
        <f t="shared" si="58"/>
        <v>0</v>
      </c>
      <c r="EKS24" t="e">
        <f t="shared" si="58"/>
        <v>#NUM!</v>
      </c>
      <c r="EKT24" t="e">
        <f t="shared" si="58"/>
        <v>#NUM!</v>
      </c>
      <c r="EKU24" t="e">
        <f t="shared" si="58"/>
        <v>#VALUE!</v>
      </c>
      <c r="EKV24">
        <f t="shared" si="58"/>
        <v>0</v>
      </c>
      <c r="EKW24" t="e">
        <f t="shared" si="58"/>
        <v>#NUM!</v>
      </c>
      <c r="EKX24" t="e">
        <f t="shared" si="58"/>
        <v>#NUM!</v>
      </c>
      <c r="EKY24" t="e">
        <f t="shared" si="58"/>
        <v>#VALUE!</v>
      </c>
      <c r="EKZ24">
        <f t="shared" si="58"/>
        <v>0</v>
      </c>
      <c r="ELA24" t="e">
        <f t="shared" si="58"/>
        <v>#NUM!</v>
      </c>
      <c r="ELB24" t="e">
        <f t="shared" si="58"/>
        <v>#NUM!</v>
      </c>
      <c r="ELC24" t="e">
        <f t="shared" si="58"/>
        <v>#VALUE!</v>
      </c>
      <c r="ELD24">
        <f t="shared" si="58"/>
        <v>0</v>
      </c>
      <c r="ELE24" t="e">
        <f t="shared" si="58"/>
        <v>#NUM!</v>
      </c>
      <c r="ELF24" t="e">
        <f t="shared" si="58"/>
        <v>#NUM!</v>
      </c>
      <c r="ELG24" t="e">
        <f t="shared" si="58"/>
        <v>#VALUE!</v>
      </c>
      <c r="ELH24">
        <f t="shared" si="58"/>
        <v>0</v>
      </c>
      <c r="ELI24" t="e">
        <f t="shared" si="58"/>
        <v>#NUM!</v>
      </c>
      <c r="ELJ24" t="e">
        <f t="shared" si="58"/>
        <v>#NUM!</v>
      </c>
      <c r="ELK24" t="e">
        <f t="shared" si="58"/>
        <v>#VALUE!</v>
      </c>
      <c r="ELL24">
        <f t="shared" si="58"/>
        <v>0</v>
      </c>
      <c r="ELM24" t="e">
        <f t="shared" si="58"/>
        <v>#NUM!</v>
      </c>
      <c r="ELN24" t="e">
        <f t="shared" si="58"/>
        <v>#NUM!</v>
      </c>
      <c r="ELO24" t="e">
        <f t="shared" si="58"/>
        <v>#VALUE!</v>
      </c>
      <c r="ELP24">
        <f t="shared" si="58"/>
        <v>0</v>
      </c>
      <c r="ELQ24" t="e">
        <f t="shared" si="58"/>
        <v>#NUM!</v>
      </c>
      <c r="ELR24" t="e">
        <f t="shared" si="58"/>
        <v>#NUM!</v>
      </c>
      <c r="ELS24" t="e">
        <f t="shared" si="58"/>
        <v>#VALUE!</v>
      </c>
      <c r="ELT24">
        <f t="shared" si="58"/>
        <v>0</v>
      </c>
      <c r="ELU24" t="e">
        <f t="shared" si="58"/>
        <v>#NUM!</v>
      </c>
      <c r="ELV24" t="e">
        <f t="shared" si="58"/>
        <v>#NUM!</v>
      </c>
      <c r="ELW24" t="e">
        <f t="shared" si="58"/>
        <v>#VALUE!</v>
      </c>
      <c r="ELX24">
        <f t="shared" si="58"/>
        <v>0</v>
      </c>
      <c r="ELY24" t="e">
        <f t="shared" si="58"/>
        <v>#NUM!</v>
      </c>
      <c r="ELZ24" t="e">
        <f t="shared" si="58"/>
        <v>#NUM!</v>
      </c>
      <c r="EMA24" t="e">
        <f t="shared" si="58"/>
        <v>#VALUE!</v>
      </c>
      <c r="EMB24">
        <f t="shared" si="58"/>
        <v>0</v>
      </c>
      <c r="EMC24" t="e">
        <f t="shared" ref="EMC24:EON24" si="59">ELY24/0.45</f>
        <v>#NUM!</v>
      </c>
      <c r="EMD24" t="e">
        <f t="shared" si="59"/>
        <v>#NUM!</v>
      </c>
      <c r="EME24" t="e">
        <f t="shared" si="59"/>
        <v>#VALUE!</v>
      </c>
      <c r="EMF24">
        <f t="shared" si="59"/>
        <v>0</v>
      </c>
      <c r="EMG24" t="e">
        <f t="shared" si="59"/>
        <v>#NUM!</v>
      </c>
      <c r="EMH24" t="e">
        <f t="shared" si="59"/>
        <v>#NUM!</v>
      </c>
      <c r="EMI24" t="e">
        <f t="shared" si="59"/>
        <v>#VALUE!</v>
      </c>
      <c r="EMJ24">
        <f t="shared" si="59"/>
        <v>0</v>
      </c>
      <c r="EMK24" t="e">
        <f t="shared" si="59"/>
        <v>#NUM!</v>
      </c>
      <c r="EML24" t="e">
        <f t="shared" si="59"/>
        <v>#NUM!</v>
      </c>
      <c r="EMM24" t="e">
        <f t="shared" si="59"/>
        <v>#VALUE!</v>
      </c>
      <c r="EMN24">
        <f t="shared" si="59"/>
        <v>0</v>
      </c>
      <c r="EMO24" t="e">
        <f t="shared" si="59"/>
        <v>#NUM!</v>
      </c>
      <c r="EMP24" t="e">
        <f t="shared" si="59"/>
        <v>#NUM!</v>
      </c>
      <c r="EMQ24" t="e">
        <f t="shared" si="59"/>
        <v>#VALUE!</v>
      </c>
      <c r="EMR24">
        <f t="shared" si="59"/>
        <v>0</v>
      </c>
      <c r="EMS24" t="e">
        <f t="shared" si="59"/>
        <v>#NUM!</v>
      </c>
      <c r="EMT24" t="e">
        <f t="shared" si="59"/>
        <v>#NUM!</v>
      </c>
      <c r="EMU24" t="e">
        <f t="shared" si="59"/>
        <v>#VALUE!</v>
      </c>
      <c r="EMV24">
        <f t="shared" si="59"/>
        <v>0</v>
      </c>
      <c r="EMW24" t="e">
        <f t="shared" si="59"/>
        <v>#NUM!</v>
      </c>
      <c r="EMX24" t="e">
        <f t="shared" si="59"/>
        <v>#NUM!</v>
      </c>
      <c r="EMY24" t="e">
        <f t="shared" si="59"/>
        <v>#VALUE!</v>
      </c>
      <c r="EMZ24">
        <f t="shared" si="59"/>
        <v>0</v>
      </c>
      <c r="ENA24" t="e">
        <f t="shared" si="59"/>
        <v>#NUM!</v>
      </c>
      <c r="ENB24" t="e">
        <f t="shared" si="59"/>
        <v>#NUM!</v>
      </c>
      <c r="ENC24" t="e">
        <f t="shared" si="59"/>
        <v>#VALUE!</v>
      </c>
      <c r="END24">
        <f t="shared" si="59"/>
        <v>0</v>
      </c>
      <c r="ENE24" t="e">
        <f t="shared" si="59"/>
        <v>#NUM!</v>
      </c>
      <c r="ENF24" t="e">
        <f t="shared" si="59"/>
        <v>#NUM!</v>
      </c>
      <c r="ENG24" t="e">
        <f t="shared" si="59"/>
        <v>#VALUE!</v>
      </c>
      <c r="ENH24">
        <f t="shared" si="59"/>
        <v>0</v>
      </c>
      <c r="ENI24" t="e">
        <f t="shared" si="59"/>
        <v>#NUM!</v>
      </c>
      <c r="ENJ24" t="e">
        <f t="shared" si="59"/>
        <v>#NUM!</v>
      </c>
      <c r="ENK24" t="e">
        <f t="shared" si="59"/>
        <v>#VALUE!</v>
      </c>
      <c r="ENL24">
        <f t="shared" si="59"/>
        <v>0</v>
      </c>
      <c r="ENM24" t="e">
        <f t="shared" si="59"/>
        <v>#NUM!</v>
      </c>
      <c r="ENN24" t="e">
        <f t="shared" si="59"/>
        <v>#NUM!</v>
      </c>
      <c r="ENO24" t="e">
        <f t="shared" si="59"/>
        <v>#VALUE!</v>
      </c>
      <c r="ENP24">
        <f t="shared" si="59"/>
        <v>0</v>
      </c>
      <c r="ENQ24" t="e">
        <f t="shared" si="59"/>
        <v>#NUM!</v>
      </c>
      <c r="ENR24" t="e">
        <f t="shared" si="59"/>
        <v>#NUM!</v>
      </c>
      <c r="ENS24" t="e">
        <f t="shared" si="59"/>
        <v>#VALUE!</v>
      </c>
      <c r="ENT24">
        <f t="shared" si="59"/>
        <v>0</v>
      </c>
      <c r="ENU24" t="e">
        <f t="shared" si="59"/>
        <v>#NUM!</v>
      </c>
      <c r="ENV24" t="e">
        <f t="shared" si="59"/>
        <v>#NUM!</v>
      </c>
      <c r="ENW24" t="e">
        <f t="shared" si="59"/>
        <v>#VALUE!</v>
      </c>
      <c r="ENX24">
        <f t="shared" si="59"/>
        <v>0</v>
      </c>
      <c r="ENY24" t="e">
        <f t="shared" si="59"/>
        <v>#NUM!</v>
      </c>
      <c r="ENZ24" t="e">
        <f t="shared" si="59"/>
        <v>#NUM!</v>
      </c>
      <c r="EOA24" t="e">
        <f t="shared" si="59"/>
        <v>#VALUE!</v>
      </c>
      <c r="EOB24">
        <f t="shared" si="59"/>
        <v>0</v>
      </c>
      <c r="EOC24" t="e">
        <f t="shared" si="59"/>
        <v>#NUM!</v>
      </c>
      <c r="EOD24" t="e">
        <f t="shared" si="59"/>
        <v>#NUM!</v>
      </c>
      <c r="EOE24" t="e">
        <f t="shared" si="59"/>
        <v>#VALUE!</v>
      </c>
      <c r="EOF24">
        <f t="shared" si="59"/>
        <v>0</v>
      </c>
      <c r="EOG24" t="e">
        <f t="shared" si="59"/>
        <v>#NUM!</v>
      </c>
      <c r="EOH24" t="e">
        <f t="shared" si="59"/>
        <v>#NUM!</v>
      </c>
      <c r="EOI24" t="e">
        <f t="shared" si="59"/>
        <v>#VALUE!</v>
      </c>
      <c r="EOJ24">
        <f t="shared" si="59"/>
        <v>0</v>
      </c>
      <c r="EOK24" t="e">
        <f t="shared" si="59"/>
        <v>#NUM!</v>
      </c>
      <c r="EOL24" t="e">
        <f t="shared" si="59"/>
        <v>#NUM!</v>
      </c>
      <c r="EOM24" t="e">
        <f t="shared" si="59"/>
        <v>#VALUE!</v>
      </c>
      <c r="EON24">
        <f t="shared" si="59"/>
        <v>0</v>
      </c>
      <c r="EOO24" t="e">
        <f t="shared" ref="EOO24:EQZ24" si="60">EOK24/0.45</f>
        <v>#NUM!</v>
      </c>
      <c r="EOP24" t="e">
        <f t="shared" si="60"/>
        <v>#NUM!</v>
      </c>
      <c r="EOQ24" t="e">
        <f t="shared" si="60"/>
        <v>#VALUE!</v>
      </c>
      <c r="EOR24">
        <f t="shared" si="60"/>
        <v>0</v>
      </c>
      <c r="EOS24" t="e">
        <f t="shared" si="60"/>
        <v>#NUM!</v>
      </c>
      <c r="EOT24" t="e">
        <f t="shared" si="60"/>
        <v>#NUM!</v>
      </c>
      <c r="EOU24" t="e">
        <f t="shared" si="60"/>
        <v>#VALUE!</v>
      </c>
      <c r="EOV24">
        <f t="shared" si="60"/>
        <v>0</v>
      </c>
      <c r="EOW24" t="e">
        <f t="shared" si="60"/>
        <v>#NUM!</v>
      </c>
      <c r="EOX24" t="e">
        <f t="shared" si="60"/>
        <v>#NUM!</v>
      </c>
      <c r="EOY24" t="e">
        <f t="shared" si="60"/>
        <v>#VALUE!</v>
      </c>
      <c r="EOZ24">
        <f t="shared" si="60"/>
        <v>0</v>
      </c>
      <c r="EPA24" t="e">
        <f t="shared" si="60"/>
        <v>#NUM!</v>
      </c>
      <c r="EPB24" t="e">
        <f t="shared" si="60"/>
        <v>#NUM!</v>
      </c>
      <c r="EPC24" t="e">
        <f t="shared" si="60"/>
        <v>#VALUE!</v>
      </c>
      <c r="EPD24">
        <f t="shared" si="60"/>
        <v>0</v>
      </c>
      <c r="EPE24" t="e">
        <f t="shared" si="60"/>
        <v>#NUM!</v>
      </c>
      <c r="EPF24" t="e">
        <f t="shared" si="60"/>
        <v>#NUM!</v>
      </c>
      <c r="EPG24" t="e">
        <f t="shared" si="60"/>
        <v>#VALUE!</v>
      </c>
      <c r="EPH24">
        <f t="shared" si="60"/>
        <v>0</v>
      </c>
      <c r="EPI24" t="e">
        <f t="shared" si="60"/>
        <v>#NUM!</v>
      </c>
      <c r="EPJ24" t="e">
        <f t="shared" si="60"/>
        <v>#NUM!</v>
      </c>
      <c r="EPK24" t="e">
        <f t="shared" si="60"/>
        <v>#VALUE!</v>
      </c>
      <c r="EPL24">
        <f t="shared" si="60"/>
        <v>0</v>
      </c>
      <c r="EPM24" t="e">
        <f t="shared" si="60"/>
        <v>#NUM!</v>
      </c>
      <c r="EPN24" t="e">
        <f t="shared" si="60"/>
        <v>#NUM!</v>
      </c>
      <c r="EPO24" t="e">
        <f t="shared" si="60"/>
        <v>#VALUE!</v>
      </c>
      <c r="EPP24">
        <f t="shared" si="60"/>
        <v>0</v>
      </c>
      <c r="EPQ24" t="e">
        <f t="shared" si="60"/>
        <v>#NUM!</v>
      </c>
      <c r="EPR24" t="e">
        <f t="shared" si="60"/>
        <v>#NUM!</v>
      </c>
      <c r="EPS24" t="e">
        <f t="shared" si="60"/>
        <v>#VALUE!</v>
      </c>
      <c r="EPT24">
        <f t="shared" si="60"/>
        <v>0</v>
      </c>
      <c r="EPU24" t="e">
        <f t="shared" si="60"/>
        <v>#NUM!</v>
      </c>
      <c r="EPV24" t="e">
        <f t="shared" si="60"/>
        <v>#NUM!</v>
      </c>
      <c r="EPW24" t="e">
        <f t="shared" si="60"/>
        <v>#VALUE!</v>
      </c>
      <c r="EPX24">
        <f t="shared" si="60"/>
        <v>0</v>
      </c>
      <c r="EPY24" t="e">
        <f t="shared" si="60"/>
        <v>#NUM!</v>
      </c>
      <c r="EPZ24" t="e">
        <f t="shared" si="60"/>
        <v>#NUM!</v>
      </c>
      <c r="EQA24" t="e">
        <f t="shared" si="60"/>
        <v>#VALUE!</v>
      </c>
      <c r="EQB24">
        <f t="shared" si="60"/>
        <v>0</v>
      </c>
      <c r="EQC24" t="e">
        <f t="shared" si="60"/>
        <v>#NUM!</v>
      </c>
      <c r="EQD24" t="e">
        <f t="shared" si="60"/>
        <v>#NUM!</v>
      </c>
      <c r="EQE24" t="e">
        <f t="shared" si="60"/>
        <v>#VALUE!</v>
      </c>
      <c r="EQF24">
        <f t="shared" si="60"/>
        <v>0</v>
      </c>
      <c r="EQG24" t="e">
        <f t="shared" si="60"/>
        <v>#NUM!</v>
      </c>
      <c r="EQH24" t="e">
        <f t="shared" si="60"/>
        <v>#NUM!</v>
      </c>
      <c r="EQI24" t="e">
        <f t="shared" si="60"/>
        <v>#VALUE!</v>
      </c>
      <c r="EQJ24">
        <f t="shared" si="60"/>
        <v>0</v>
      </c>
      <c r="EQK24" t="e">
        <f t="shared" si="60"/>
        <v>#NUM!</v>
      </c>
      <c r="EQL24" t="e">
        <f t="shared" si="60"/>
        <v>#NUM!</v>
      </c>
      <c r="EQM24" t="e">
        <f t="shared" si="60"/>
        <v>#VALUE!</v>
      </c>
      <c r="EQN24">
        <f t="shared" si="60"/>
        <v>0</v>
      </c>
      <c r="EQO24" t="e">
        <f t="shared" si="60"/>
        <v>#NUM!</v>
      </c>
      <c r="EQP24" t="e">
        <f t="shared" si="60"/>
        <v>#NUM!</v>
      </c>
      <c r="EQQ24" t="e">
        <f t="shared" si="60"/>
        <v>#VALUE!</v>
      </c>
      <c r="EQR24">
        <f t="shared" si="60"/>
        <v>0</v>
      </c>
      <c r="EQS24" t="e">
        <f t="shared" si="60"/>
        <v>#NUM!</v>
      </c>
      <c r="EQT24" t="e">
        <f t="shared" si="60"/>
        <v>#NUM!</v>
      </c>
      <c r="EQU24" t="e">
        <f t="shared" si="60"/>
        <v>#VALUE!</v>
      </c>
      <c r="EQV24">
        <f t="shared" si="60"/>
        <v>0</v>
      </c>
      <c r="EQW24" t="e">
        <f t="shared" si="60"/>
        <v>#NUM!</v>
      </c>
      <c r="EQX24" t="e">
        <f t="shared" si="60"/>
        <v>#NUM!</v>
      </c>
      <c r="EQY24" t="e">
        <f t="shared" si="60"/>
        <v>#VALUE!</v>
      </c>
      <c r="EQZ24">
        <f t="shared" si="60"/>
        <v>0</v>
      </c>
      <c r="ERA24" t="e">
        <f t="shared" ref="ERA24:ETL24" si="61">EQW24/0.45</f>
        <v>#NUM!</v>
      </c>
      <c r="ERB24" t="e">
        <f t="shared" si="61"/>
        <v>#NUM!</v>
      </c>
      <c r="ERC24" t="e">
        <f t="shared" si="61"/>
        <v>#VALUE!</v>
      </c>
      <c r="ERD24">
        <f t="shared" si="61"/>
        <v>0</v>
      </c>
      <c r="ERE24" t="e">
        <f t="shared" si="61"/>
        <v>#NUM!</v>
      </c>
      <c r="ERF24" t="e">
        <f t="shared" si="61"/>
        <v>#NUM!</v>
      </c>
      <c r="ERG24" t="e">
        <f t="shared" si="61"/>
        <v>#VALUE!</v>
      </c>
      <c r="ERH24">
        <f t="shared" si="61"/>
        <v>0</v>
      </c>
      <c r="ERI24" t="e">
        <f t="shared" si="61"/>
        <v>#NUM!</v>
      </c>
      <c r="ERJ24" t="e">
        <f t="shared" si="61"/>
        <v>#NUM!</v>
      </c>
      <c r="ERK24" t="e">
        <f t="shared" si="61"/>
        <v>#VALUE!</v>
      </c>
      <c r="ERL24">
        <f t="shared" si="61"/>
        <v>0</v>
      </c>
      <c r="ERM24" t="e">
        <f t="shared" si="61"/>
        <v>#NUM!</v>
      </c>
      <c r="ERN24" t="e">
        <f t="shared" si="61"/>
        <v>#NUM!</v>
      </c>
      <c r="ERO24" t="e">
        <f t="shared" si="61"/>
        <v>#VALUE!</v>
      </c>
      <c r="ERP24">
        <f t="shared" si="61"/>
        <v>0</v>
      </c>
      <c r="ERQ24" t="e">
        <f t="shared" si="61"/>
        <v>#NUM!</v>
      </c>
      <c r="ERR24" t="e">
        <f t="shared" si="61"/>
        <v>#NUM!</v>
      </c>
      <c r="ERS24" t="e">
        <f t="shared" si="61"/>
        <v>#VALUE!</v>
      </c>
      <c r="ERT24">
        <f t="shared" si="61"/>
        <v>0</v>
      </c>
      <c r="ERU24" t="e">
        <f t="shared" si="61"/>
        <v>#NUM!</v>
      </c>
      <c r="ERV24" t="e">
        <f t="shared" si="61"/>
        <v>#NUM!</v>
      </c>
      <c r="ERW24" t="e">
        <f t="shared" si="61"/>
        <v>#VALUE!</v>
      </c>
      <c r="ERX24">
        <f t="shared" si="61"/>
        <v>0</v>
      </c>
      <c r="ERY24" t="e">
        <f t="shared" si="61"/>
        <v>#NUM!</v>
      </c>
      <c r="ERZ24" t="e">
        <f t="shared" si="61"/>
        <v>#NUM!</v>
      </c>
      <c r="ESA24" t="e">
        <f t="shared" si="61"/>
        <v>#VALUE!</v>
      </c>
      <c r="ESB24">
        <f t="shared" si="61"/>
        <v>0</v>
      </c>
      <c r="ESC24" t="e">
        <f t="shared" si="61"/>
        <v>#NUM!</v>
      </c>
      <c r="ESD24" t="e">
        <f t="shared" si="61"/>
        <v>#NUM!</v>
      </c>
      <c r="ESE24" t="e">
        <f t="shared" si="61"/>
        <v>#VALUE!</v>
      </c>
      <c r="ESF24">
        <f t="shared" si="61"/>
        <v>0</v>
      </c>
      <c r="ESG24" t="e">
        <f t="shared" si="61"/>
        <v>#NUM!</v>
      </c>
      <c r="ESH24" t="e">
        <f t="shared" si="61"/>
        <v>#NUM!</v>
      </c>
      <c r="ESI24" t="e">
        <f t="shared" si="61"/>
        <v>#VALUE!</v>
      </c>
      <c r="ESJ24">
        <f t="shared" si="61"/>
        <v>0</v>
      </c>
      <c r="ESK24" t="e">
        <f t="shared" si="61"/>
        <v>#NUM!</v>
      </c>
      <c r="ESL24" t="e">
        <f t="shared" si="61"/>
        <v>#NUM!</v>
      </c>
      <c r="ESM24" t="e">
        <f t="shared" si="61"/>
        <v>#VALUE!</v>
      </c>
      <c r="ESN24">
        <f t="shared" si="61"/>
        <v>0</v>
      </c>
      <c r="ESO24" t="e">
        <f t="shared" si="61"/>
        <v>#NUM!</v>
      </c>
      <c r="ESP24" t="e">
        <f t="shared" si="61"/>
        <v>#NUM!</v>
      </c>
      <c r="ESQ24" t="e">
        <f t="shared" si="61"/>
        <v>#VALUE!</v>
      </c>
      <c r="ESR24">
        <f t="shared" si="61"/>
        <v>0</v>
      </c>
      <c r="ESS24" t="e">
        <f t="shared" si="61"/>
        <v>#NUM!</v>
      </c>
      <c r="EST24" t="e">
        <f t="shared" si="61"/>
        <v>#NUM!</v>
      </c>
      <c r="ESU24" t="e">
        <f t="shared" si="61"/>
        <v>#VALUE!</v>
      </c>
      <c r="ESV24">
        <f t="shared" si="61"/>
        <v>0</v>
      </c>
      <c r="ESW24" t="e">
        <f t="shared" si="61"/>
        <v>#NUM!</v>
      </c>
      <c r="ESX24" t="e">
        <f t="shared" si="61"/>
        <v>#NUM!</v>
      </c>
      <c r="ESY24" t="e">
        <f t="shared" si="61"/>
        <v>#VALUE!</v>
      </c>
      <c r="ESZ24">
        <f t="shared" si="61"/>
        <v>0</v>
      </c>
      <c r="ETA24" t="e">
        <f t="shared" si="61"/>
        <v>#NUM!</v>
      </c>
      <c r="ETB24" t="e">
        <f t="shared" si="61"/>
        <v>#NUM!</v>
      </c>
      <c r="ETC24" t="e">
        <f t="shared" si="61"/>
        <v>#VALUE!</v>
      </c>
      <c r="ETD24">
        <f t="shared" si="61"/>
        <v>0</v>
      </c>
      <c r="ETE24" t="e">
        <f t="shared" si="61"/>
        <v>#NUM!</v>
      </c>
      <c r="ETF24" t="e">
        <f t="shared" si="61"/>
        <v>#NUM!</v>
      </c>
      <c r="ETG24" t="e">
        <f t="shared" si="61"/>
        <v>#VALUE!</v>
      </c>
      <c r="ETH24">
        <f t="shared" si="61"/>
        <v>0</v>
      </c>
      <c r="ETI24" t="e">
        <f t="shared" si="61"/>
        <v>#NUM!</v>
      </c>
      <c r="ETJ24" t="e">
        <f t="shared" si="61"/>
        <v>#NUM!</v>
      </c>
      <c r="ETK24" t="e">
        <f t="shared" si="61"/>
        <v>#VALUE!</v>
      </c>
      <c r="ETL24">
        <f t="shared" si="61"/>
        <v>0</v>
      </c>
      <c r="ETM24" t="e">
        <f t="shared" ref="ETM24:EVX24" si="62">ETI24/0.45</f>
        <v>#NUM!</v>
      </c>
      <c r="ETN24" t="e">
        <f t="shared" si="62"/>
        <v>#NUM!</v>
      </c>
      <c r="ETO24" t="e">
        <f t="shared" si="62"/>
        <v>#VALUE!</v>
      </c>
      <c r="ETP24">
        <f t="shared" si="62"/>
        <v>0</v>
      </c>
      <c r="ETQ24" t="e">
        <f t="shared" si="62"/>
        <v>#NUM!</v>
      </c>
      <c r="ETR24" t="e">
        <f t="shared" si="62"/>
        <v>#NUM!</v>
      </c>
      <c r="ETS24" t="e">
        <f t="shared" si="62"/>
        <v>#VALUE!</v>
      </c>
      <c r="ETT24">
        <f t="shared" si="62"/>
        <v>0</v>
      </c>
      <c r="ETU24" t="e">
        <f t="shared" si="62"/>
        <v>#NUM!</v>
      </c>
      <c r="ETV24" t="e">
        <f t="shared" si="62"/>
        <v>#NUM!</v>
      </c>
      <c r="ETW24" t="e">
        <f t="shared" si="62"/>
        <v>#VALUE!</v>
      </c>
      <c r="ETX24">
        <f t="shared" si="62"/>
        <v>0</v>
      </c>
      <c r="ETY24" t="e">
        <f t="shared" si="62"/>
        <v>#NUM!</v>
      </c>
      <c r="ETZ24" t="e">
        <f t="shared" si="62"/>
        <v>#NUM!</v>
      </c>
      <c r="EUA24" t="e">
        <f t="shared" si="62"/>
        <v>#VALUE!</v>
      </c>
      <c r="EUB24">
        <f t="shared" si="62"/>
        <v>0</v>
      </c>
      <c r="EUC24" t="e">
        <f t="shared" si="62"/>
        <v>#NUM!</v>
      </c>
      <c r="EUD24" t="e">
        <f t="shared" si="62"/>
        <v>#NUM!</v>
      </c>
      <c r="EUE24" t="e">
        <f t="shared" si="62"/>
        <v>#VALUE!</v>
      </c>
      <c r="EUF24">
        <f t="shared" si="62"/>
        <v>0</v>
      </c>
      <c r="EUG24" t="e">
        <f t="shared" si="62"/>
        <v>#NUM!</v>
      </c>
      <c r="EUH24" t="e">
        <f t="shared" si="62"/>
        <v>#NUM!</v>
      </c>
      <c r="EUI24" t="e">
        <f t="shared" si="62"/>
        <v>#VALUE!</v>
      </c>
      <c r="EUJ24">
        <f t="shared" si="62"/>
        <v>0</v>
      </c>
      <c r="EUK24" t="e">
        <f t="shared" si="62"/>
        <v>#NUM!</v>
      </c>
      <c r="EUL24" t="e">
        <f t="shared" si="62"/>
        <v>#NUM!</v>
      </c>
      <c r="EUM24" t="e">
        <f t="shared" si="62"/>
        <v>#VALUE!</v>
      </c>
      <c r="EUN24">
        <f t="shared" si="62"/>
        <v>0</v>
      </c>
      <c r="EUO24" t="e">
        <f t="shared" si="62"/>
        <v>#NUM!</v>
      </c>
      <c r="EUP24" t="e">
        <f t="shared" si="62"/>
        <v>#NUM!</v>
      </c>
      <c r="EUQ24" t="e">
        <f t="shared" si="62"/>
        <v>#VALUE!</v>
      </c>
      <c r="EUR24">
        <f t="shared" si="62"/>
        <v>0</v>
      </c>
      <c r="EUS24" t="e">
        <f t="shared" si="62"/>
        <v>#NUM!</v>
      </c>
      <c r="EUT24" t="e">
        <f t="shared" si="62"/>
        <v>#NUM!</v>
      </c>
      <c r="EUU24" t="e">
        <f t="shared" si="62"/>
        <v>#VALUE!</v>
      </c>
      <c r="EUV24">
        <f t="shared" si="62"/>
        <v>0</v>
      </c>
      <c r="EUW24" t="e">
        <f t="shared" si="62"/>
        <v>#NUM!</v>
      </c>
      <c r="EUX24" t="e">
        <f t="shared" si="62"/>
        <v>#NUM!</v>
      </c>
      <c r="EUY24" t="e">
        <f t="shared" si="62"/>
        <v>#VALUE!</v>
      </c>
      <c r="EUZ24">
        <f t="shared" si="62"/>
        <v>0</v>
      </c>
      <c r="EVA24" t="e">
        <f t="shared" si="62"/>
        <v>#NUM!</v>
      </c>
      <c r="EVB24" t="e">
        <f t="shared" si="62"/>
        <v>#NUM!</v>
      </c>
      <c r="EVC24" t="e">
        <f t="shared" si="62"/>
        <v>#VALUE!</v>
      </c>
      <c r="EVD24">
        <f t="shared" si="62"/>
        <v>0</v>
      </c>
      <c r="EVE24" t="e">
        <f t="shared" si="62"/>
        <v>#NUM!</v>
      </c>
      <c r="EVF24" t="e">
        <f t="shared" si="62"/>
        <v>#NUM!</v>
      </c>
      <c r="EVG24" t="e">
        <f t="shared" si="62"/>
        <v>#VALUE!</v>
      </c>
      <c r="EVH24">
        <f t="shared" si="62"/>
        <v>0</v>
      </c>
      <c r="EVI24" t="e">
        <f t="shared" si="62"/>
        <v>#NUM!</v>
      </c>
      <c r="EVJ24" t="e">
        <f t="shared" si="62"/>
        <v>#NUM!</v>
      </c>
      <c r="EVK24" t="e">
        <f t="shared" si="62"/>
        <v>#VALUE!</v>
      </c>
      <c r="EVL24">
        <f t="shared" si="62"/>
        <v>0</v>
      </c>
      <c r="EVM24" t="e">
        <f t="shared" si="62"/>
        <v>#NUM!</v>
      </c>
      <c r="EVN24" t="e">
        <f t="shared" si="62"/>
        <v>#NUM!</v>
      </c>
      <c r="EVO24" t="e">
        <f t="shared" si="62"/>
        <v>#VALUE!</v>
      </c>
      <c r="EVP24">
        <f t="shared" si="62"/>
        <v>0</v>
      </c>
      <c r="EVQ24" t="e">
        <f t="shared" si="62"/>
        <v>#NUM!</v>
      </c>
      <c r="EVR24" t="e">
        <f t="shared" si="62"/>
        <v>#NUM!</v>
      </c>
      <c r="EVS24" t="e">
        <f t="shared" si="62"/>
        <v>#VALUE!</v>
      </c>
      <c r="EVT24">
        <f t="shared" si="62"/>
        <v>0</v>
      </c>
      <c r="EVU24" t="e">
        <f t="shared" si="62"/>
        <v>#NUM!</v>
      </c>
      <c r="EVV24" t="e">
        <f t="shared" si="62"/>
        <v>#NUM!</v>
      </c>
      <c r="EVW24" t="e">
        <f t="shared" si="62"/>
        <v>#VALUE!</v>
      </c>
      <c r="EVX24">
        <f t="shared" si="62"/>
        <v>0</v>
      </c>
      <c r="EVY24" t="e">
        <f t="shared" ref="EVY24:EYJ24" si="63">EVU24/0.45</f>
        <v>#NUM!</v>
      </c>
      <c r="EVZ24" t="e">
        <f t="shared" si="63"/>
        <v>#NUM!</v>
      </c>
      <c r="EWA24" t="e">
        <f t="shared" si="63"/>
        <v>#VALUE!</v>
      </c>
      <c r="EWB24">
        <f t="shared" si="63"/>
        <v>0</v>
      </c>
      <c r="EWC24" t="e">
        <f t="shared" si="63"/>
        <v>#NUM!</v>
      </c>
      <c r="EWD24" t="e">
        <f t="shared" si="63"/>
        <v>#NUM!</v>
      </c>
      <c r="EWE24" t="e">
        <f t="shared" si="63"/>
        <v>#VALUE!</v>
      </c>
      <c r="EWF24">
        <f t="shared" si="63"/>
        <v>0</v>
      </c>
      <c r="EWG24" t="e">
        <f t="shared" si="63"/>
        <v>#NUM!</v>
      </c>
      <c r="EWH24" t="e">
        <f t="shared" si="63"/>
        <v>#NUM!</v>
      </c>
      <c r="EWI24" t="e">
        <f t="shared" si="63"/>
        <v>#VALUE!</v>
      </c>
      <c r="EWJ24">
        <f t="shared" si="63"/>
        <v>0</v>
      </c>
      <c r="EWK24" t="e">
        <f t="shared" si="63"/>
        <v>#NUM!</v>
      </c>
      <c r="EWL24" t="e">
        <f t="shared" si="63"/>
        <v>#NUM!</v>
      </c>
      <c r="EWM24" t="e">
        <f t="shared" si="63"/>
        <v>#VALUE!</v>
      </c>
      <c r="EWN24">
        <f t="shared" si="63"/>
        <v>0</v>
      </c>
      <c r="EWO24" t="e">
        <f t="shared" si="63"/>
        <v>#NUM!</v>
      </c>
      <c r="EWP24" t="e">
        <f t="shared" si="63"/>
        <v>#NUM!</v>
      </c>
      <c r="EWQ24" t="e">
        <f t="shared" si="63"/>
        <v>#VALUE!</v>
      </c>
      <c r="EWR24">
        <f t="shared" si="63"/>
        <v>0</v>
      </c>
      <c r="EWS24" t="e">
        <f t="shared" si="63"/>
        <v>#NUM!</v>
      </c>
      <c r="EWT24" t="e">
        <f t="shared" si="63"/>
        <v>#NUM!</v>
      </c>
      <c r="EWU24" t="e">
        <f t="shared" si="63"/>
        <v>#VALUE!</v>
      </c>
      <c r="EWV24">
        <f t="shared" si="63"/>
        <v>0</v>
      </c>
      <c r="EWW24" t="e">
        <f t="shared" si="63"/>
        <v>#NUM!</v>
      </c>
      <c r="EWX24" t="e">
        <f t="shared" si="63"/>
        <v>#NUM!</v>
      </c>
      <c r="EWY24" t="e">
        <f t="shared" si="63"/>
        <v>#VALUE!</v>
      </c>
      <c r="EWZ24">
        <f t="shared" si="63"/>
        <v>0</v>
      </c>
      <c r="EXA24" t="e">
        <f t="shared" si="63"/>
        <v>#NUM!</v>
      </c>
      <c r="EXB24" t="e">
        <f t="shared" si="63"/>
        <v>#NUM!</v>
      </c>
      <c r="EXC24" t="e">
        <f t="shared" si="63"/>
        <v>#VALUE!</v>
      </c>
      <c r="EXD24">
        <f t="shared" si="63"/>
        <v>0</v>
      </c>
      <c r="EXE24" t="e">
        <f t="shared" si="63"/>
        <v>#NUM!</v>
      </c>
      <c r="EXF24" t="e">
        <f t="shared" si="63"/>
        <v>#NUM!</v>
      </c>
      <c r="EXG24" t="e">
        <f t="shared" si="63"/>
        <v>#VALUE!</v>
      </c>
      <c r="EXH24">
        <f t="shared" si="63"/>
        <v>0</v>
      </c>
      <c r="EXI24" t="e">
        <f t="shared" si="63"/>
        <v>#NUM!</v>
      </c>
      <c r="EXJ24" t="e">
        <f t="shared" si="63"/>
        <v>#NUM!</v>
      </c>
      <c r="EXK24" t="e">
        <f t="shared" si="63"/>
        <v>#VALUE!</v>
      </c>
      <c r="EXL24">
        <f t="shared" si="63"/>
        <v>0</v>
      </c>
      <c r="EXM24" t="e">
        <f t="shared" si="63"/>
        <v>#NUM!</v>
      </c>
      <c r="EXN24" t="e">
        <f t="shared" si="63"/>
        <v>#NUM!</v>
      </c>
      <c r="EXO24" t="e">
        <f t="shared" si="63"/>
        <v>#VALUE!</v>
      </c>
      <c r="EXP24">
        <f t="shared" si="63"/>
        <v>0</v>
      </c>
      <c r="EXQ24" t="e">
        <f t="shared" si="63"/>
        <v>#NUM!</v>
      </c>
      <c r="EXR24" t="e">
        <f t="shared" si="63"/>
        <v>#NUM!</v>
      </c>
      <c r="EXS24" t="e">
        <f t="shared" si="63"/>
        <v>#VALUE!</v>
      </c>
      <c r="EXT24">
        <f t="shared" si="63"/>
        <v>0</v>
      </c>
      <c r="EXU24" t="e">
        <f t="shared" si="63"/>
        <v>#NUM!</v>
      </c>
      <c r="EXV24" t="e">
        <f t="shared" si="63"/>
        <v>#NUM!</v>
      </c>
      <c r="EXW24" t="e">
        <f t="shared" si="63"/>
        <v>#VALUE!</v>
      </c>
      <c r="EXX24">
        <f t="shared" si="63"/>
        <v>0</v>
      </c>
      <c r="EXY24" t="e">
        <f t="shared" si="63"/>
        <v>#NUM!</v>
      </c>
      <c r="EXZ24" t="e">
        <f t="shared" si="63"/>
        <v>#NUM!</v>
      </c>
      <c r="EYA24" t="e">
        <f t="shared" si="63"/>
        <v>#VALUE!</v>
      </c>
      <c r="EYB24">
        <f t="shared" si="63"/>
        <v>0</v>
      </c>
      <c r="EYC24" t="e">
        <f t="shared" si="63"/>
        <v>#NUM!</v>
      </c>
      <c r="EYD24" t="e">
        <f t="shared" si="63"/>
        <v>#NUM!</v>
      </c>
      <c r="EYE24" t="e">
        <f t="shared" si="63"/>
        <v>#VALUE!</v>
      </c>
      <c r="EYF24">
        <f t="shared" si="63"/>
        <v>0</v>
      </c>
      <c r="EYG24" t="e">
        <f t="shared" si="63"/>
        <v>#NUM!</v>
      </c>
      <c r="EYH24" t="e">
        <f t="shared" si="63"/>
        <v>#NUM!</v>
      </c>
      <c r="EYI24" t="e">
        <f t="shared" si="63"/>
        <v>#VALUE!</v>
      </c>
      <c r="EYJ24">
        <f t="shared" si="63"/>
        <v>0</v>
      </c>
      <c r="EYK24" t="e">
        <f t="shared" ref="EYK24:FAV24" si="64">EYG24/0.45</f>
        <v>#NUM!</v>
      </c>
      <c r="EYL24" t="e">
        <f t="shared" si="64"/>
        <v>#NUM!</v>
      </c>
      <c r="EYM24" t="e">
        <f t="shared" si="64"/>
        <v>#VALUE!</v>
      </c>
      <c r="EYN24">
        <f t="shared" si="64"/>
        <v>0</v>
      </c>
      <c r="EYO24" t="e">
        <f t="shared" si="64"/>
        <v>#NUM!</v>
      </c>
      <c r="EYP24" t="e">
        <f t="shared" si="64"/>
        <v>#NUM!</v>
      </c>
      <c r="EYQ24" t="e">
        <f t="shared" si="64"/>
        <v>#VALUE!</v>
      </c>
      <c r="EYR24">
        <f t="shared" si="64"/>
        <v>0</v>
      </c>
      <c r="EYS24" t="e">
        <f t="shared" si="64"/>
        <v>#NUM!</v>
      </c>
      <c r="EYT24" t="e">
        <f t="shared" si="64"/>
        <v>#NUM!</v>
      </c>
      <c r="EYU24" t="e">
        <f t="shared" si="64"/>
        <v>#VALUE!</v>
      </c>
      <c r="EYV24">
        <f t="shared" si="64"/>
        <v>0</v>
      </c>
      <c r="EYW24" t="e">
        <f t="shared" si="64"/>
        <v>#NUM!</v>
      </c>
      <c r="EYX24" t="e">
        <f t="shared" si="64"/>
        <v>#NUM!</v>
      </c>
      <c r="EYY24" t="e">
        <f t="shared" si="64"/>
        <v>#VALUE!</v>
      </c>
      <c r="EYZ24">
        <f t="shared" si="64"/>
        <v>0</v>
      </c>
      <c r="EZA24" t="e">
        <f t="shared" si="64"/>
        <v>#NUM!</v>
      </c>
      <c r="EZB24" t="e">
        <f t="shared" si="64"/>
        <v>#NUM!</v>
      </c>
      <c r="EZC24" t="e">
        <f t="shared" si="64"/>
        <v>#VALUE!</v>
      </c>
      <c r="EZD24">
        <f t="shared" si="64"/>
        <v>0</v>
      </c>
      <c r="EZE24" t="e">
        <f t="shared" si="64"/>
        <v>#NUM!</v>
      </c>
      <c r="EZF24" t="e">
        <f t="shared" si="64"/>
        <v>#NUM!</v>
      </c>
      <c r="EZG24" t="e">
        <f t="shared" si="64"/>
        <v>#VALUE!</v>
      </c>
      <c r="EZH24">
        <f t="shared" si="64"/>
        <v>0</v>
      </c>
      <c r="EZI24" t="e">
        <f t="shared" si="64"/>
        <v>#NUM!</v>
      </c>
      <c r="EZJ24" t="e">
        <f t="shared" si="64"/>
        <v>#NUM!</v>
      </c>
      <c r="EZK24" t="e">
        <f t="shared" si="64"/>
        <v>#VALUE!</v>
      </c>
      <c r="EZL24">
        <f t="shared" si="64"/>
        <v>0</v>
      </c>
      <c r="EZM24" t="e">
        <f t="shared" si="64"/>
        <v>#NUM!</v>
      </c>
      <c r="EZN24" t="e">
        <f t="shared" si="64"/>
        <v>#NUM!</v>
      </c>
      <c r="EZO24" t="e">
        <f t="shared" si="64"/>
        <v>#VALUE!</v>
      </c>
      <c r="EZP24">
        <f t="shared" si="64"/>
        <v>0</v>
      </c>
      <c r="EZQ24" t="e">
        <f t="shared" si="64"/>
        <v>#NUM!</v>
      </c>
      <c r="EZR24" t="e">
        <f t="shared" si="64"/>
        <v>#NUM!</v>
      </c>
      <c r="EZS24" t="e">
        <f t="shared" si="64"/>
        <v>#VALUE!</v>
      </c>
      <c r="EZT24">
        <f t="shared" si="64"/>
        <v>0</v>
      </c>
      <c r="EZU24" t="e">
        <f t="shared" si="64"/>
        <v>#NUM!</v>
      </c>
      <c r="EZV24" t="e">
        <f t="shared" si="64"/>
        <v>#NUM!</v>
      </c>
      <c r="EZW24" t="e">
        <f t="shared" si="64"/>
        <v>#VALUE!</v>
      </c>
      <c r="EZX24">
        <f t="shared" si="64"/>
        <v>0</v>
      </c>
      <c r="EZY24" t="e">
        <f t="shared" si="64"/>
        <v>#NUM!</v>
      </c>
      <c r="EZZ24" t="e">
        <f t="shared" si="64"/>
        <v>#NUM!</v>
      </c>
      <c r="FAA24" t="e">
        <f t="shared" si="64"/>
        <v>#VALUE!</v>
      </c>
      <c r="FAB24">
        <f t="shared" si="64"/>
        <v>0</v>
      </c>
      <c r="FAC24" t="e">
        <f t="shared" si="64"/>
        <v>#NUM!</v>
      </c>
      <c r="FAD24" t="e">
        <f t="shared" si="64"/>
        <v>#NUM!</v>
      </c>
      <c r="FAE24" t="e">
        <f t="shared" si="64"/>
        <v>#VALUE!</v>
      </c>
      <c r="FAF24">
        <f t="shared" si="64"/>
        <v>0</v>
      </c>
      <c r="FAG24" t="e">
        <f t="shared" si="64"/>
        <v>#NUM!</v>
      </c>
      <c r="FAH24" t="e">
        <f t="shared" si="64"/>
        <v>#NUM!</v>
      </c>
      <c r="FAI24" t="e">
        <f t="shared" si="64"/>
        <v>#VALUE!</v>
      </c>
      <c r="FAJ24">
        <f t="shared" si="64"/>
        <v>0</v>
      </c>
      <c r="FAK24" t="e">
        <f t="shared" si="64"/>
        <v>#NUM!</v>
      </c>
      <c r="FAL24" t="e">
        <f t="shared" si="64"/>
        <v>#NUM!</v>
      </c>
      <c r="FAM24" t="e">
        <f t="shared" si="64"/>
        <v>#VALUE!</v>
      </c>
      <c r="FAN24">
        <f t="shared" si="64"/>
        <v>0</v>
      </c>
      <c r="FAO24" t="e">
        <f t="shared" si="64"/>
        <v>#NUM!</v>
      </c>
      <c r="FAP24" t="e">
        <f t="shared" si="64"/>
        <v>#NUM!</v>
      </c>
      <c r="FAQ24" t="e">
        <f t="shared" si="64"/>
        <v>#VALUE!</v>
      </c>
      <c r="FAR24">
        <f t="shared" si="64"/>
        <v>0</v>
      </c>
      <c r="FAS24" t="e">
        <f t="shared" si="64"/>
        <v>#NUM!</v>
      </c>
      <c r="FAT24" t="e">
        <f t="shared" si="64"/>
        <v>#NUM!</v>
      </c>
      <c r="FAU24" t="e">
        <f t="shared" si="64"/>
        <v>#VALUE!</v>
      </c>
      <c r="FAV24">
        <f t="shared" si="64"/>
        <v>0</v>
      </c>
      <c r="FAW24" t="e">
        <f t="shared" ref="FAW24:FDH24" si="65">FAS24/0.45</f>
        <v>#NUM!</v>
      </c>
      <c r="FAX24" t="e">
        <f t="shared" si="65"/>
        <v>#NUM!</v>
      </c>
      <c r="FAY24" t="e">
        <f t="shared" si="65"/>
        <v>#VALUE!</v>
      </c>
      <c r="FAZ24">
        <f t="shared" si="65"/>
        <v>0</v>
      </c>
      <c r="FBA24" t="e">
        <f t="shared" si="65"/>
        <v>#NUM!</v>
      </c>
      <c r="FBB24" t="e">
        <f t="shared" si="65"/>
        <v>#NUM!</v>
      </c>
      <c r="FBC24" t="e">
        <f t="shared" si="65"/>
        <v>#VALUE!</v>
      </c>
      <c r="FBD24">
        <f t="shared" si="65"/>
        <v>0</v>
      </c>
      <c r="FBE24" t="e">
        <f t="shared" si="65"/>
        <v>#NUM!</v>
      </c>
      <c r="FBF24" t="e">
        <f t="shared" si="65"/>
        <v>#NUM!</v>
      </c>
      <c r="FBG24" t="e">
        <f t="shared" si="65"/>
        <v>#VALUE!</v>
      </c>
      <c r="FBH24">
        <f t="shared" si="65"/>
        <v>0</v>
      </c>
      <c r="FBI24" t="e">
        <f t="shared" si="65"/>
        <v>#NUM!</v>
      </c>
      <c r="FBJ24" t="e">
        <f t="shared" si="65"/>
        <v>#NUM!</v>
      </c>
      <c r="FBK24" t="e">
        <f t="shared" si="65"/>
        <v>#VALUE!</v>
      </c>
      <c r="FBL24">
        <f t="shared" si="65"/>
        <v>0</v>
      </c>
      <c r="FBM24" t="e">
        <f t="shared" si="65"/>
        <v>#NUM!</v>
      </c>
      <c r="FBN24" t="e">
        <f t="shared" si="65"/>
        <v>#NUM!</v>
      </c>
      <c r="FBO24" t="e">
        <f t="shared" si="65"/>
        <v>#VALUE!</v>
      </c>
      <c r="FBP24">
        <f t="shared" si="65"/>
        <v>0</v>
      </c>
      <c r="FBQ24" t="e">
        <f t="shared" si="65"/>
        <v>#NUM!</v>
      </c>
      <c r="FBR24" t="e">
        <f t="shared" si="65"/>
        <v>#NUM!</v>
      </c>
      <c r="FBS24" t="e">
        <f t="shared" si="65"/>
        <v>#VALUE!</v>
      </c>
      <c r="FBT24">
        <f t="shared" si="65"/>
        <v>0</v>
      </c>
      <c r="FBU24" t="e">
        <f t="shared" si="65"/>
        <v>#NUM!</v>
      </c>
      <c r="FBV24" t="e">
        <f t="shared" si="65"/>
        <v>#NUM!</v>
      </c>
      <c r="FBW24" t="e">
        <f t="shared" si="65"/>
        <v>#VALUE!</v>
      </c>
      <c r="FBX24">
        <f t="shared" si="65"/>
        <v>0</v>
      </c>
      <c r="FBY24" t="e">
        <f t="shared" si="65"/>
        <v>#NUM!</v>
      </c>
      <c r="FBZ24" t="e">
        <f t="shared" si="65"/>
        <v>#NUM!</v>
      </c>
      <c r="FCA24" t="e">
        <f t="shared" si="65"/>
        <v>#VALUE!</v>
      </c>
      <c r="FCB24">
        <f t="shared" si="65"/>
        <v>0</v>
      </c>
      <c r="FCC24" t="e">
        <f t="shared" si="65"/>
        <v>#NUM!</v>
      </c>
      <c r="FCD24" t="e">
        <f t="shared" si="65"/>
        <v>#NUM!</v>
      </c>
      <c r="FCE24" t="e">
        <f t="shared" si="65"/>
        <v>#VALUE!</v>
      </c>
      <c r="FCF24">
        <f t="shared" si="65"/>
        <v>0</v>
      </c>
      <c r="FCG24" t="e">
        <f t="shared" si="65"/>
        <v>#NUM!</v>
      </c>
      <c r="FCH24" t="e">
        <f t="shared" si="65"/>
        <v>#NUM!</v>
      </c>
      <c r="FCI24" t="e">
        <f t="shared" si="65"/>
        <v>#VALUE!</v>
      </c>
      <c r="FCJ24">
        <f t="shared" si="65"/>
        <v>0</v>
      </c>
      <c r="FCK24" t="e">
        <f t="shared" si="65"/>
        <v>#NUM!</v>
      </c>
      <c r="FCL24" t="e">
        <f t="shared" si="65"/>
        <v>#NUM!</v>
      </c>
      <c r="FCM24" t="e">
        <f t="shared" si="65"/>
        <v>#VALUE!</v>
      </c>
      <c r="FCN24">
        <f t="shared" si="65"/>
        <v>0</v>
      </c>
      <c r="FCO24" t="e">
        <f t="shared" si="65"/>
        <v>#NUM!</v>
      </c>
      <c r="FCP24" t="e">
        <f t="shared" si="65"/>
        <v>#NUM!</v>
      </c>
      <c r="FCQ24" t="e">
        <f t="shared" si="65"/>
        <v>#VALUE!</v>
      </c>
      <c r="FCR24">
        <f t="shared" si="65"/>
        <v>0</v>
      </c>
      <c r="FCS24" t="e">
        <f t="shared" si="65"/>
        <v>#NUM!</v>
      </c>
      <c r="FCT24" t="e">
        <f t="shared" si="65"/>
        <v>#NUM!</v>
      </c>
      <c r="FCU24" t="e">
        <f t="shared" si="65"/>
        <v>#VALUE!</v>
      </c>
      <c r="FCV24">
        <f t="shared" si="65"/>
        <v>0</v>
      </c>
      <c r="FCW24" t="e">
        <f t="shared" si="65"/>
        <v>#NUM!</v>
      </c>
      <c r="FCX24" t="e">
        <f t="shared" si="65"/>
        <v>#NUM!</v>
      </c>
      <c r="FCY24" t="e">
        <f t="shared" si="65"/>
        <v>#VALUE!</v>
      </c>
      <c r="FCZ24">
        <f t="shared" si="65"/>
        <v>0</v>
      </c>
      <c r="FDA24" t="e">
        <f t="shared" si="65"/>
        <v>#NUM!</v>
      </c>
      <c r="FDB24" t="e">
        <f t="shared" si="65"/>
        <v>#NUM!</v>
      </c>
      <c r="FDC24" t="e">
        <f t="shared" si="65"/>
        <v>#VALUE!</v>
      </c>
      <c r="FDD24">
        <f t="shared" si="65"/>
        <v>0</v>
      </c>
      <c r="FDE24" t="e">
        <f t="shared" si="65"/>
        <v>#NUM!</v>
      </c>
      <c r="FDF24" t="e">
        <f t="shared" si="65"/>
        <v>#NUM!</v>
      </c>
      <c r="FDG24" t="e">
        <f t="shared" si="65"/>
        <v>#VALUE!</v>
      </c>
      <c r="FDH24">
        <f t="shared" si="65"/>
        <v>0</v>
      </c>
      <c r="FDI24" t="e">
        <f t="shared" ref="FDI24:FFT24" si="66">FDE24/0.45</f>
        <v>#NUM!</v>
      </c>
      <c r="FDJ24" t="e">
        <f t="shared" si="66"/>
        <v>#NUM!</v>
      </c>
      <c r="FDK24" t="e">
        <f t="shared" si="66"/>
        <v>#VALUE!</v>
      </c>
      <c r="FDL24">
        <f t="shared" si="66"/>
        <v>0</v>
      </c>
      <c r="FDM24" t="e">
        <f t="shared" si="66"/>
        <v>#NUM!</v>
      </c>
      <c r="FDN24" t="e">
        <f t="shared" si="66"/>
        <v>#NUM!</v>
      </c>
      <c r="FDO24" t="e">
        <f t="shared" si="66"/>
        <v>#VALUE!</v>
      </c>
      <c r="FDP24">
        <f t="shared" si="66"/>
        <v>0</v>
      </c>
      <c r="FDQ24" t="e">
        <f t="shared" si="66"/>
        <v>#NUM!</v>
      </c>
      <c r="FDR24" t="e">
        <f t="shared" si="66"/>
        <v>#NUM!</v>
      </c>
      <c r="FDS24" t="e">
        <f t="shared" si="66"/>
        <v>#VALUE!</v>
      </c>
      <c r="FDT24">
        <f t="shared" si="66"/>
        <v>0</v>
      </c>
      <c r="FDU24" t="e">
        <f t="shared" si="66"/>
        <v>#NUM!</v>
      </c>
      <c r="FDV24" t="e">
        <f t="shared" si="66"/>
        <v>#NUM!</v>
      </c>
      <c r="FDW24" t="e">
        <f t="shared" si="66"/>
        <v>#VALUE!</v>
      </c>
      <c r="FDX24">
        <f t="shared" si="66"/>
        <v>0</v>
      </c>
      <c r="FDY24" t="e">
        <f t="shared" si="66"/>
        <v>#NUM!</v>
      </c>
      <c r="FDZ24" t="e">
        <f t="shared" si="66"/>
        <v>#NUM!</v>
      </c>
      <c r="FEA24" t="e">
        <f t="shared" si="66"/>
        <v>#VALUE!</v>
      </c>
      <c r="FEB24">
        <f t="shared" si="66"/>
        <v>0</v>
      </c>
      <c r="FEC24" t="e">
        <f t="shared" si="66"/>
        <v>#NUM!</v>
      </c>
      <c r="FED24" t="e">
        <f t="shared" si="66"/>
        <v>#NUM!</v>
      </c>
      <c r="FEE24" t="e">
        <f t="shared" si="66"/>
        <v>#VALUE!</v>
      </c>
      <c r="FEF24">
        <f t="shared" si="66"/>
        <v>0</v>
      </c>
      <c r="FEG24" t="e">
        <f t="shared" si="66"/>
        <v>#NUM!</v>
      </c>
      <c r="FEH24" t="e">
        <f t="shared" si="66"/>
        <v>#NUM!</v>
      </c>
      <c r="FEI24" t="e">
        <f t="shared" si="66"/>
        <v>#VALUE!</v>
      </c>
      <c r="FEJ24">
        <f t="shared" si="66"/>
        <v>0</v>
      </c>
      <c r="FEK24" t="e">
        <f t="shared" si="66"/>
        <v>#NUM!</v>
      </c>
      <c r="FEL24" t="e">
        <f t="shared" si="66"/>
        <v>#NUM!</v>
      </c>
      <c r="FEM24" t="e">
        <f t="shared" si="66"/>
        <v>#VALUE!</v>
      </c>
      <c r="FEN24">
        <f t="shared" si="66"/>
        <v>0</v>
      </c>
      <c r="FEO24" t="e">
        <f t="shared" si="66"/>
        <v>#NUM!</v>
      </c>
      <c r="FEP24" t="e">
        <f t="shared" si="66"/>
        <v>#NUM!</v>
      </c>
      <c r="FEQ24" t="e">
        <f t="shared" si="66"/>
        <v>#VALUE!</v>
      </c>
      <c r="FER24">
        <f t="shared" si="66"/>
        <v>0</v>
      </c>
      <c r="FES24" t="e">
        <f t="shared" si="66"/>
        <v>#NUM!</v>
      </c>
      <c r="FET24" t="e">
        <f t="shared" si="66"/>
        <v>#NUM!</v>
      </c>
      <c r="FEU24" t="e">
        <f t="shared" si="66"/>
        <v>#VALUE!</v>
      </c>
      <c r="FEV24">
        <f t="shared" si="66"/>
        <v>0</v>
      </c>
      <c r="FEW24" t="e">
        <f t="shared" si="66"/>
        <v>#NUM!</v>
      </c>
      <c r="FEX24" t="e">
        <f t="shared" si="66"/>
        <v>#NUM!</v>
      </c>
      <c r="FEY24" t="e">
        <f t="shared" si="66"/>
        <v>#VALUE!</v>
      </c>
      <c r="FEZ24">
        <f t="shared" si="66"/>
        <v>0</v>
      </c>
      <c r="FFA24" t="e">
        <f t="shared" si="66"/>
        <v>#NUM!</v>
      </c>
      <c r="FFB24" t="e">
        <f t="shared" si="66"/>
        <v>#NUM!</v>
      </c>
      <c r="FFC24" t="e">
        <f t="shared" si="66"/>
        <v>#VALUE!</v>
      </c>
      <c r="FFD24">
        <f t="shared" si="66"/>
        <v>0</v>
      </c>
      <c r="FFE24" t="e">
        <f t="shared" si="66"/>
        <v>#NUM!</v>
      </c>
      <c r="FFF24" t="e">
        <f t="shared" si="66"/>
        <v>#NUM!</v>
      </c>
      <c r="FFG24" t="e">
        <f t="shared" si="66"/>
        <v>#VALUE!</v>
      </c>
      <c r="FFH24">
        <f t="shared" si="66"/>
        <v>0</v>
      </c>
      <c r="FFI24" t="e">
        <f t="shared" si="66"/>
        <v>#NUM!</v>
      </c>
      <c r="FFJ24" t="e">
        <f t="shared" si="66"/>
        <v>#NUM!</v>
      </c>
      <c r="FFK24" t="e">
        <f t="shared" si="66"/>
        <v>#VALUE!</v>
      </c>
      <c r="FFL24">
        <f t="shared" si="66"/>
        <v>0</v>
      </c>
      <c r="FFM24" t="e">
        <f t="shared" si="66"/>
        <v>#NUM!</v>
      </c>
      <c r="FFN24" t="e">
        <f t="shared" si="66"/>
        <v>#NUM!</v>
      </c>
      <c r="FFO24" t="e">
        <f t="shared" si="66"/>
        <v>#VALUE!</v>
      </c>
      <c r="FFP24">
        <f t="shared" si="66"/>
        <v>0</v>
      </c>
      <c r="FFQ24" t="e">
        <f t="shared" si="66"/>
        <v>#NUM!</v>
      </c>
      <c r="FFR24" t="e">
        <f t="shared" si="66"/>
        <v>#NUM!</v>
      </c>
      <c r="FFS24" t="e">
        <f t="shared" si="66"/>
        <v>#VALUE!</v>
      </c>
      <c r="FFT24">
        <f t="shared" si="66"/>
        <v>0</v>
      </c>
      <c r="FFU24" t="e">
        <f t="shared" ref="FFU24:FIF24" si="67">FFQ24/0.45</f>
        <v>#NUM!</v>
      </c>
      <c r="FFV24" t="e">
        <f t="shared" si="67"/>
        <v>#NUM!</v>
      </c>
      <c r="FFW24" t="e">
        <f t="shared" si="67"/>
        <v>#VALUE!</v>
      </c>
      <c r="FFX24">
        <f t="shared" si="67"/>
        <v>0</v>
      </c>
      <c r="FFY24" t="e">
        <f t="shared" si="67"/>
        <v>#NUM!</v>
      </c>
      <c r="FFZ24" t="e">
        <f t="shared" si="67"/>
        <v>#NUM!</v>
      </c>
      <c r="FGA24" t="e">
        <f t="shared" si="67"/>
        <v>#VALUE!</v>
      </c>
      <c r="FGB24">
        <f t="shared" si="67"/>
        <v>0</v>
      </c>
      <c r="FGC24" t="e">
        <f t="shared" si="67"/>
        <v>#NUM!</v>
      </c>
      <c r="FGD24" t="e">
        <f t="shared" si="67"/>
        <v>#NUM!</v>
      </c>
      <c r="FGE24" t="e">
        <f t="shared" si="67"/>
        <v>#VALUE!</v>
      </c>
      <c r="FGF24">
        <f t="shared" si="67"/>
        <v>0</v>
      </c>
      <c r="FGG24" t="e">
        <f t="shared" si="67"/>
        <v>#NUM!</v>
      </c>
      <c r="FGH24" t="e">
        <f t="shared" si="67"/>
        <v>#NUM!</v>
      </c>
      <c r="FGI24" t="e">
        <f t="shared" si="67"/>
        <v>#VALUE!</v>
      </c>
      <c r="FGJ24">
        <f t="shared" si="67"/>
        <v>0</v>
      </c>
      <c r="FGK24" t="e">
        <f t="shared" si="67"/>
        <v>#NUM!</v>
      </c>
      <c r="FGL24" t="e">
        <f t="shared" si="67"/>
        <v>#NUM!</v>
      </c>
      <c r="FGM24" t="e">
        <f t="shared" si="67"/>
        <v>#VALUE!</v>
      </c>
      <c r="FGN24">
        <f t="shared" si="67"/>
        <v>0</v>
      </c>
      <c r="FGO24" t="e">
        <f t="shared" si="67"/>
        <v>#NUM!</v>
      </c>
      <c r="FGP24" t="e">
        <f t="shared" si="67"/>
        <v>#NUM!</v>
      </c>
      <c r="FGQ24" t="e">
        <f t="shared" si="67"/>
        <v>#VALUE!</v>
      </c>
      <c r="FGR24">
        <f t="shared" si="67"/>
        <v>0</v>
      </c>
      <c r="FGS24" t="e">
        <f t="shared" si="67"/>
        <v>#NUM!</v>
      </c>
      <c r="FGT24" t="e">
        <f t="shared" si="67"/>
        <v>#NUM!</v>
      </c>
      <c r="FGU24" t="e">
        <f t="shared" si="67"/>
        <v>#VALUE!</v>
      </c>
      <c r="FGV24">
        <f t="shared" si="67"/>
        <v>0</v>
      </c>
      <c r="FGW24" t="e">
        <f t="shared" si="67"/>
        <v>#NUM!</v>
      </c>
      <c r="FGX24" t="e">
        <f t="shared" si="67"/>
        <v>#NUM!</v>
      </c>
      <c r="FGY24" t="e">
        <f t="shared" si="67"/>
        <v>#VALUE!</v>
      </c>
      <c r="FGZ24">
        <f t="shared" si="67"/>
        <v>0</v>
      </c>
      <c r="FHA24" t="e">
        <f t="shared" si="67"/>
        <v>#NUM!</v>
      </c>
      <c r="FHB24" t="e">
        <f t="shared" si="67"/>
        <v>#NUM!</v>
      </c>
      <c r="FHC24" t="e">
        <f t="shared" si="67"/>
        <v>#VALUE!</v>
      </c>
      <c r="FHD24">
        <f t="shared" si="67"/>
        <v>0</v>
      </c>
      <c r="FHE24" t="e">
        <f t="shared" si="67"/>
        <v>#NUM!</v>
      </c>
      <c r="FHF24" t="e">
        <f t="shared" si="67"/>
        <v>#NUM!</v>
      </c>
      <c r="FHG24" t="e">
        <f t="shared" si="67"/>
        <v>#VALUE!</v>
      </c>
      <c r="FHH24">
        <f t="shared" si="67"/>
        <v>0</v>
      </c>
      <c r="FHI24" t="e">
        <f t="shared" si="67"/>
        <v>#NUM!</v>
      </c>
      <c r="FHJ24" t="e">
        <f t="shared" si="67"/>
        <v>#NUM!</v>
      </c>
      <c r="FHK24" t="e">
        <f t="shared" si="67"/>
        <v>#VALUE!</v>
      </c>
      <c r="FHL24">
        <f t="shared" si="67"/>
        <v>0</v>
      </c>
      <c r="FHM24" t="e">
        <f t="shared" si="67"/>
        <v>#NUM!</v>
      </c>
      <c r="FHN24" t="e">
        <f t="shared" si="67"/>
        <v>#NUM!</v>
      </c>
      <c r="FHO24" t="e">
        <f t="shared" si="67"/>
        <v>#VALUE!</v>
      </c>
      <c r="FHP24">
        <f t="shared" si="67"/>
        <v>0</v>
      </c>
      <c r="FHQ24" t="e">
        <f t="shared" si="67"/>
        <v>#NUM!</v>
      </c>
      <c r="FHR24" t="e">
        <f t="shared" si="67"/>
        <v>#NUM!</v>
      </c>
      <c r="FHS24" t="e">
        <f t="shared" si="67"/>
        <v>#VALUE!</v>
      </c>
      <c r="FHT24">
        <f t="shared" si="67"/>
        <v>0</v>
      </c>
      <c r="FHU24" t="e">
        <f t="shared" si="67"/>
        <v>#NUM!</v>
      </c>
      <c r="FHV24" t="e">
        <f t="shared" si="67"/>
        <v>#NUM!</v>
      </c>
      <c r="FHW24" t="e">
        <f t="shared" si="67"/>
        <v>#VALUE!</v>
      </c>
      <c r="FHX24">
        <f t="shared" si="67"/>
        <v>0</v>
      </c>
      <c r="FHY24" t="e">
        <f t="shared" si="67"/>
        <v>#NUM!</v>
      </c>
      <c r="FHZ24" t="e">
        <f t="shared" si="67"/>
        <v>#NUM!</v>
      </c>
      <c r="FIA24" t="e">
        <f t="shared" si="67"/>
        <v>#VALUE!</v>
      </c>
      <c r="FIB24">
        <f t="shared" si="67"/>
        <v>0</v>
      </c>
      <c r="FIC24" t="e">
        <f t="shared" si="67"/>
        <v>#NUM!</v>
      </c>
      <c r="FID24" t="e">
        <f t="shared" si="67"/>
        <v>#NUM!</v>
      </c>
      <c r="FIE24" t="e">
        <f t="shared" si="67"/>
        <v>#VALUE!</v>
      </c>
      <c r="FIF24">
        <f t="shared" si="67"/>
        <v>0</v>
      </c>
      <c r="FIG24" t="e">
        <f t="shared" ref="FIG24:FKR24" si="68">FIC24/0.45</f>
        <v>#NUM!</v>
      </c>
      <c r="FIH24" t="e">
        <f t="shared" si="68"/>
        <v>#NUM!</v>
      </c>
      <c r="FII24" t="e">
        <f t="shared" si="68"/>
        <v>#VALUE!</v>
      </c>
      <c r="FIJ24">
        <f t="shared" si="68"/>
        <v>0</v>
      </c>
      <c r="FIK24" t="e">
        <f t="shared" si="68"/>
        <v>#NUM!</v>
      </c>
      <c r="FIL24" t="e">
        <f t="shared" si="68"/>
        <v>#NUM!</v>
      </c>
      <c r="FIM24" t="e">
        <f t="shared" si="68"/>
        <v>#VALUE!</v>
      </c>
      <c r="FIN24">
        <f t="shared" si="68"/>
        <v>0</v>
      </c>
      <c r="FIO24" t="e">
        <f t="shared" si="68"/>
        <v>#NUM!</v>
      </c>
      <c r="FIP24" t="e">
        <f t="shared" si="68"/>
        <v>#NUM!</v>
      </c>
      <c r="FIQ24" t="e">
        <f t="shared" si="68"/>
        <v>#VALUE!</v>
      </c>
      <c r="FIR24">
        <f t="shared" si="68"/>
        <v>0</v>
      </c>
      <c r="FIS24" t="e">
        <f t="shared" si="68"/>
        <v>#NUM!</v>
      </c>
      <c r="FIT24" t="e">
        <f t="shared" si="68"/>
        <v>#NUM!</v>
      </c>
      <c r="FIU24" t="e">
        <f t="shared" si="68"/>
        <v>#VALUE!</v>
      </c>
      <c r="FIV24">
        <f t="shared" si="68"/>
        <v>0</v>
      </c>
      <c r="FIW24" t="e">
        <f t="shared" si="68"/>
        <v>#NUM!</v>
      </c>
      <c r="FIX24" t="e">
        <f t="shared" si="68"/>
        <v>#NUM!</v>
      </c>
      <c r="FIY24" t="e">
        <f t="shared" si="68"/>
        <v>#VALUE!</v>
      </c>
      <c r="FIZ24">
        <f t="shared" si="68"/>
        <v>0</v>
      </c>
      <c r="FJA24" t="e">
        <f t="shared" si="68"/>
        <v>#NUM!</v>
      </c>
      <c r="FJB24" t="e">
        <f t="shared" si="68"/>
        <v>#NUM!</v>
      </c>
      <c r="FJC24" t="e">
        <f t="shared" si="68"/>
        <v>#VALUE!</v>
      </c>
      <c r="FJD24">
        <f t="shared" si="68"/>
        <v>0</v>
      </c>
      <c r="FJE24" t="e">
        <f t="shared" si="68"/>
        <v>#NUM!</v>
      </c>
      <c r="FJF24" t="e">
        <f t="shared" si="68"/>
        <v>#NUM!</v>
      </c>
      <c r="FJG24" t="e">
        <f t="shared" si="68"/>
        <v>#VALUE!</v>
      </c>
      <c r="FJH24">
        <f t="shared" si="68"/>
        <v>0</v>
      </c>
      <c r="FJI24" t="e">
        <f t="shared" si="68"/>
        <v>#NUM!</v>
      </c>
      <c r="FJJ24" t="e">
        <f t="shared" si="68"/>
        <v>#NUM!</v>
      </c>
      <c r="FJK24" t="e">
        <f t="shared" si="68"/>
        <v>#VALUE!</v>
      </c>
      <c r="FJL24">
        <f t="shared" si="68"/>
        <v>0</v>
      </c>
      <c r="FJM24" t="e">
        <f t="shared" si="68"/>
        <v>#NUM!</v>
      </c>
      <c r="FJN24" t="e">
        <f t="shared" si="68"/>
        <v>#NUM!</v>
      </c>
      <c r="FJO24" t="e">
        <f t="shared" si="68"/>
        <v>#VALUE!</v>
      </c>
      <c r="FJP24">
        <f t="shared" si="68"/>
        <v>0</v>
      </c>
      <c r="FJQ24" t="e">
        <f t="shared" si="68"/>
        <v>#NUM!</v>
      </c>
      <c r="FJR24" t="e">
        <f t="shared" si="68"/>
        <v>#NUM!</v>
      </c>
      <c r="FJS24" t="e">
        <f t="shared" si="68"/>
        <v>#VALUE!</v>
      </c>
      <c r="FJT24">
        <f t="shared" si="68"/>
        <v>0</v>
      </c>
      <c r="FJU24" t="e">
        <f t="shared" si="68"/>
        <v>#NUM!</v>
      </c>
      <c r="FJV24" t="e">
        <f t="shared" si="68"/>
        <v>#NUM!</v>
      </c>
      <c r="FJW24" t="e">
        <f t="shared" si="68"/>
        <v>#VALUE!</v>
      </c>
      <c r="FJX24">
        <f t="shared" si="68"/>
        <v>0</v>
      </c>
      <c r="FJY24" t="e">
        <f t="shared" si="68"/>
        <v>#NUM!</v>
      </c>
      <c r="FJZ24" t="e">
        <f t="shared" si="68"/>
        <v>#NUM!</v>
      </c>
      <c r="FKA24" t="e">
        <f t="shared" si="68"/>
        <v>#VALUE!</v>
      </c>
      <c r="FKB24">
        <f t="shared" si="68"/>
        <v>0</v>
      </c>
      <c r="FKC24" t="e">
        <f t="shared" si="68"/>
        <v>#NUM!</v>
      </c>
      <c r="FKD24" t="e">
        <f t="shared" si="68"/>
        <v>#NUM!</v>
      </c>
      <c r="FKE24" t="e">
        <f t="shared" si="68"/>
        <v>#VALUE!</v>
      </c>
      <c r="FKF24">
        <f t="shared" si="68"/>
        <v>0</v>
      </c>
      <c r="FKG24" t="e">
        <f t="shared" si="68"/>
        <v>#NUM!</v>
      </c>
      <c r="FKH24" t="e">
        <f t="shared" si="68"/>
        <v>#NUM!</v>
      </c>
      <c r="FKI24" t="e">
        <f t="shared" si="68"/>
        <v>#VALUE!</v>
      </c>
      <c r="FKJ24">
        <f t="shared" si="68"/>
        <v>0</v>
      </c>
      <c r="FKK24" t="e">
        <f t="shared" si="68"/>
        <v>#NUM!</v>
      </c>
      <c r="FKL24" t="e">
        <f t="shared" si="68"/>
        <v>#NUM!</v>
      </c>
      <c r="FKM24" t="e">
        <f t="shared" si="68"/>
        <v>#VALUE!</v>
      </c>
      <c r="FKN24">
        <f t="shared" si="68"/>
        <v>0</v>
      </c>
      <c r="FKO24" t="e">
        <f t="shared" si="68"/>
        <v>#NUM!</v>
      </c>
      <c r="FKP24" t="e">
        <f t="shared" si="68"/>
        <v>#NUM!</v>
      </c>
      <c r="FKQ24" t="e">
        <f t="shared" si="68"/>
        <v>#VALUE!</v>
      </c>
      <c r="FKR24">
        <f t="shared" si="68"/>
        <v>0</v>
      </c>
      <c r="FKS24" t="e">
        <f t="shared" ref="FKS24:FND24" si="69">FKO24/0.45</f>
        <v>#NUM!</v>
      </c>
      <c r="FKT24" t="e">
        <f t="shared" si="69"/>
        <v>#NUM!</v>
      </c>
      <c r="FKU24" t="e">
        <f t="shared" si="69"/>
        <v>#VALUE!</v>
      </c>
      <c r="FKV24">
        <f t="shared" si="69"/>
        <v>0</v>
      </c>
      <c r="FKW24" t="e">
        <f t="shared" si="69"/>
        <v>#NUM!</v>
      </c>
      <c r="FKX24" t="e">
        <f t="shared" si="69"/>
        <v>#NUM!</v>
      </c>
      <c r="FKY24" t="e">
        <f t="shared" si="69"/>
        <v>#VALUE!</v>
      </c>
      <c r="FKZ24">
        <f t="shared" si="69"/>
        <v>0</v>
      </c>
      <c r="FLA24" t="e">
        <f t="shared" si="69"/>
        <v>#NUM!</v>
      </c>
      <c r="FLB24" t="e">
        <f t="shared" si="69"/>
        <v>#NUM!</v>
      </c>
      <c r="FLC24" t="e">
        <f t="shared" si="69"/>
        <v>#VALUE!</v>
      </c>
      <c r="FLD24">
        <f t="shared" si="69"/>
        <v>0</v>
      </c>
      <c r="FLE24" t="e">
        <f t="shared" si="69"/>
        <v>#NUM!</v>
      </c>
      <c r="FLF24" t="e">
        <f t="shared" si="69"/>
        <v>#NUM!</v>
      </c>
      <c r="FLG24" t="e">
        <f t="shared" si="69"/>
        <v>#VALUE!</v>
      </c>
      <c r="FLH24">
        <f t="shared" si="69"/>
        <v>0</v>
      </c>
      <c r="FLI24" t="e">
        <f t="shared" si="69"/>
        <v>#NUM!</v>
      </c>
      <c r="FLJ24" t="e">
        <f t="shared" si="69"/>
        <v>#NUM!</v>
      </c>
      <c r="FLK24" t="e">
        <f t="shared" si="69"/>
        <v>#VALUE!</v>
      </c>
      <c r="FLL24">
        <f t="shared" si="69"/>
        <v>0</v>
      </c>
      <c r="FLM24" t="e">
        <f t="shared" si="69"/>
        <v>#NUM!</v>
      </c>
      <c r="FLN24" t="e">
        <f t="shared" si="69"/>
        <v>#NUM!</v>
      </c>
      <c r="FLO24" t="e">
        <f t="shared" si="69"/>
        <v>#VALUE!</v>
      </c>
      <c r="FLP24">
        <f t="shared" si="69"/>
        <v>0</v>
      </c>
      <c r="FLQ24" t="e">
        <f t="shared" si="69"/>
        <v>#NUM!</v>
      </c>
      <c r="FLR24" t="e">
        <f t="shared" si="69"/>
        <v>#NUM!</v>
      </c>
      <c r="FLS24" t="e">
        <f t="shared" si="69"/>
        <v>#VALUE!</v>
      </c>
      <c r="FLT24">
        <f t="shared" si="69"/>
        <v>0</v>
      </c>
      <c r="FLU24" t="e">
        <f t="shared" si="69"/>
        <v>#NUM!</v>
      </c>
      <c r="FLV24" t="e">
        <f t="shared" si="69"/>
        <v>#NUM!</v>
      </c>
      <c r="FLW24" t="e">
        <f t="shared" si="69"/>
        <v>#VALUE!</v>
      </c>
      <c r="FLX24">
        <f t="shared" si="69"/>
        <v>0</v>
      </c>
      <c r="FLY24" t="e">
        <f t="shared" si="69"/>
        <v>#NUM!</v>
      </c>
      <c r="FLZ24" t="e">
        <f t="shared" si="69"/>
        <v>#NUM!</v>
      </c>
      <c r="FMA24" t="e">
        <f t="shared" si="69"/>
        <v>#VALUE!</v>
      </c>
      <c r="FMB24">
        <f t="shared" si="69"/>
        <v>0</v>
      </c>
      <c r="FMC24" t="e">
        <f t="shared" si="69"/>
        <v>#NUM!</v>
      </c>
      <c r="FMD24" t="e">
        <f t="shared" si="69"/>
        <v>#NUM!</v>
      </c>
      <c r="FME24" t="e">
        <f t="shared" si="69"/>
        <v>#VALUE!</v>
      </c>
      <c r="FMF24">
        <f t="shared" si="69"/>
        <v>0</v>
      </c>
      <c r="FMG24" t="e">
        <f t="shared" si="69"/>
        <v>#NUM!</v>
      </c>
      <c r="FMH24" t="e">
        <f t="shared" si="69"/>
        <v>#NUM!</v>
      </c>
      <c r="FMI24" t="e">
        <f t="shared" si="69"/>
        <v>#VALUE!</v>
      </c>
      <c r="FMJ24">
        <f t="shared" si="69"/>
        <v>0</v>
      </c>
      <c r="FMK24" t="e">
        <f t="shared" si="69"/>
        <v>#NUM!</v>
      </c>
      <c r="FML24" t="e">
        <f t="shared" si="69"/>
        <v>#NUM!</v>
      </c>
      <c r="FMM24" t="e">
        <f t="shared" si="69"/>
        <v>#VALUE!</v>
      </c>
      <c r="FMN24">
        <f t="shared" si="69"/>
        <v>0</v>
      </c>
      <c r="FMO24" t="e">
        <f t="shared" si="69"/>
        <v>#NUM!</v>
      </c>
      <c r="FMP24" t="e">
        <f t="shared" si="69"/>
        <v>#NUM!</v>
      </c>
      <c r="FMQ24" t="e">
        <f t="shared" si="69"/>
        <v>#VALUE!</v>
      </c>
      <c r="FMR24">
        <f t="shared" si="69"/>
        <v>0</v>
      </c>
      <c r="FMS24" t="e">
        <f t="shared" si="69"/>
        <v>#NUM!</v>
      </c>
      <c r="FMT24" t="e">
        <f t="shared" si="69"/>
        <v>#NUM!</v>
      </c>
      <c r="FMU24" t="e">
        <f t="shared" si="69"/>
        <v>#VALUE!</v>
      </c>
      <c r="FMV24">
        <f t="shared" si="69"/>
        <v>0</v>
      </c>
      <c r="FMW24" t="e">
        <f t="shared" si="69"/>
        <v>#NUM!</v>
      </c>
      <c r="FMX24" t="e">
        <f t="shared" si="69"/>
        <v>#NUM!</v>
      </c>
      <c r="FMY24" t="e">
        <f t="shared" si="69"/>
        <v>#VALUE!</v>
      </c>
      <c r="FMZ24">
        <f t="shared" si="69"/>
        <v>0</v>
      </c>
      <c r="FNA24" t="e">
        <f t="shared" si="69"/>
        <v>#NUM!</v>
      </c>
      <c r="FNB24" t="e">
        <f t="shared" si="69"/>
        <v>#NUM!</v>
      </c>
      <c r="FNC24" t="e">
        <f t="shared" si="69"/>
        <v>#VALUE!</v>
      </c>
      <c r="FND24">
        <f t="shared" si="69"/>
        <v>0</v>
      </c>
      <c r="FNE24" t="e">
        <f t="shared" ref="FNE24:FPP24" si="70">FNA24/0.45</f>
        <v>#NUM!</v>
      </c>
      <c r="FNF24" t="e">
        <f t="shared" si="70"/>
        <v>#NUM!</v>
      </c>
      <c r="FNG24" t="e">
        <f t="shared" si="70"/>
        <v>#VALUE!</v>
      </c>
      <c r="FNH24">
        <f t="shared" si="70"/>
        <v>0</v>
      </c>
      <c r="FNI24" t="e">
        <f t="shared" si="70"/>
        <v>#NUM!</v>
      </c>
      <c r="FNJ24" t="e">
        <f t="shared" si="70"/>
        <v>#NUM!</v>
      </c>
      <c r="FNK24" t="e">
        <f t="shared" si="70"/>
        <v>#VALUE!</v>
      </c>
      <c r="FNL24">
        <f t="shared" si="70"/>
        <v>0</v>
      </c>
      <c r="FNM24" t="e">
        <f t="shared" si="70"/>
        <v>#NUM!</v>
      </c>
      <c r="FNN24" t="e">
        <f t="shared" si="70"/>
        <v>#NUM!</v>
      </c>
      <c r="FNO24" t="e">
        <f t="shared" si="70"/>
        <v>#VALUE!</v>
      </c>
      <c r="FNP24">
        <f t="shared" si="70"/>
        <v>0</v>
      </c>
      <c r="FNQ24" t="e">
        <f t="shared" si="70"/>
        <v>#NUM!</v>
      </c>
      <c r="FNR24" t="e">
        <f t="shared" si="70"/>
        <v>#NUM!</v>
      </c>
      <c r="FNS24" t="e">
        <f t="shared" si="70"/>
        <v>#VALUE!</v>
      </c>
      <c r="FNT24">
        <f t="shared" si="70"/>
        <v>0</v>
      </c>
      <c r="FNU24" t="e">
        <f t="shared" si="70"/>
        <v>#NUM!</v>
      </c>
      <c r="FNV24" t="e">
        <f t="shared" si="70"/>
        <v>#NUM!</v>
      </c>
      <c r="FNW24" t="e">
        <f t="shared" si="70"/>
        <v>#VALUE!</v>
      </c>
      <c r="FNX24">
        <f t="shared" si="70"/>
        <v>0</v>
      </c>
      <c r="FNY24" t="e">
        <f t="shared" si="70"/>
        <v>#NUM!</v>
      </c>
      <c r="FNZ24" t="e">
        <f t="shared" si="70"/>
        <v>#NUM!</v>
      </c>
      <c r="FOA24" t="e">
        <f t="shared" si="70"/>
        <v>#VALUE!</v>
      </c>
      <c r="FOB24">
        <f t="shared" si="70"/>
        <v>0</v>
      </c>
      <c r="FOC24" t="e">
        <f t="shared" si="70"/>
        <v>#NUM!</v>
      </c>
      <c r="FOD24" t="e">
        <f t="shared" si="70"/>
        <v>#NUM!</v>
      </c>
      <c r="FOE24" t="e">
        <f t="shared" si="70"/>
        <v>#VALUE!</v>
      </c>
      <c r="FOF24">
        <f t="shared" si="70"/>
        <v>0</v>
      </c>
      <c r="FOG24" t="e">
        <f t="shared" si="70"/>
        <v>#NUM!</v>
      </c>
      <c r="FOH24" t="e">
        <f t="shared" si="70"/>
        <v>#NUM!</v>
      </c>
      <c r="FOI24" t="e">
        <f t="shared" si="70"/>
        <v>#VALUE!</v>
      </c>
      <c r="FOJ24">
        <f t="shared" si="70"/>
        <v>0</v>
      </c>
      <c r="FOK24" t="e">
        <f t="shared" si="70"/>
        <v>#NUM!</v>
      </c>
      <c r="FOL24" t="e">
        <f t="shared" si="70"/>
        <v>#NUM!</v>
      </c>
      <c r="FOM24" t="e">
        <f t="shared" si="70"/>
        <v>#VALUE!</v>
      </c>
      <c r="FON24">
        <f t="shared" si="70"/>
        <v>0</v>
      </c>
      <c r="FOO24" t="e">
        <f t="shared" si="70"/>
        <v>#NUM!</v>
      </c>
      <c r="FOP24" t="e">
        <f t="shared" si="70"/>
        <v>#NUM!</v>
      </c>
      <c r="FOQ24" t="e">
        <f t="shared" si="70"/>
        <v>#VALUE!</v>
      </c>
      <c r="FOR24">
        <f t="shared" si="70"/>
        <v>0</v>
      </c>
      <c r="FOS24" t="e">
        <f t="shared" si="70"/>
        <v>#NUM!</v>
      </c>
      <c r="FOT24" t="e">
        <f t="shared" si="70"/>
        <v>#NUM!</v>
      </c>
      <c r="FOU24" t="e">
        <f t="shared" si="70"/>
        <v>#VALUE!</v>
      </c>
      <c r="FOV24">
        <f t="shared" si="70"/>
        <v>0</v>
      </c>
      <c r="FOW24" t="e">
        <f t="shared" si="70"/>
        <v>#NUM!</v>
      </c>
      <c r="FOX24" t="e">
        <f t="shared" si="70"/>
        <v>#NUM!</v>
      </c>
      <c r="FOY24" t="e">
        <f t="shared" si="70"/>
        <v>#VALUE!</v>
      </c>
      <c r="FOZ24">
        <f t="shared" si="70"/>
        <v>0</v>
      </c>
      <c r="FPA24" t="e">
        <f t="shared" si="70"/>
        <v>#NUM!</v>
      </c>
      <c r="FPB24" t="e">
        <f t="shared" si="70"/>
        <v>#NUM!</v>
      </c>
      <c r="FPC24" t="e">
        <f t="shared" si="70"/>
        <v>#VALUE!</v>
      </c>
      <c r="FPD24">
        <f t="shared" si="70"/>
        <v>0</v>
      </c>
      <c r="FPE24" t="e">
        <f t="shared" si="70"/>
        <v>#NUM!</v>
      </c>
      <c r="FPF24" t="e">
        <f t="shared" si="70"/>
        <v>#NUM!</v>
      </c>
      <c r="FPG24" t="e">
        <f t="shared" si="70"/>
        <v>#VALUE!</v>
      </c>
      <c r="FPH24">
        <f t="shared" si="70"/>
        <v>0</v>
      </c>
      <c r="FPI24" t="e">
        <f t="shared" si="70"/>
        <v>#NUM!</v>
      </c>
      <c r="FPJ24" t="e">
        <f t="shared" si="70"/>
        <v>#NUM!</v>
      </c>
      <c r="FPK24" t="e">
        <f t="shared" si="70"/>
        <v>#VALUE!</v>
      </c>
      <c r="FPL24">
        <f t="shared" si="70"/>
        <v>0</v>
      </c>
      <c r="FPM24" t="e">
        <f t="shared" si="70"/>
        <v>#NUM!</v>
      </c>
      <c r="FPN24" t="e">
        <f t="shared" si="70"/>
        <v>#NUM!</v>
      </c>
      <c r="FPO24" t="e">
        <f t="shared" si="70"/>
        <v>#VALUE!</v>
      </c>
      <c r="FPP24">
        <f t="shared" si="70"/>
        <v>0</v>
      </c>
      <c r="FPQ24" t="e">
        <f t="shared" ref="FPQ24:FSB24" si="71">FPM24/0.45</f>
        <v>#NUM!</v>
      </c>
      <c r="FPR24" t="e">
        <f t="shared" si="71"/>
        <v>#NUM!</v>
      </c>
      <c r="FPS24" t="e">
        <f t="shared" si="71"/>
        <v>#VALUE!</v>
      </c>
      <c r="FPT24">
        <f t="shared" si="71"/>
        <v>0</v>
      </c>
      <c r="FPU24" t="e">
        <f t="shared" si="71"/>
        <v>#NUM!</v>
      </c>
      <c r="FPV24" t="e">
        <f t="shared" si="71"/>
        <v>#NUM!</v>
      </c>
      <c r="FPW24" t="e">
        <f t="shared" si="71"/>
        <v>#VALUE!</v>
      </c>
      <c r="FPX24">
        <f t="shared" si="71"/>
        <v>0</v>
      </c>
      <c r="FPY24" t="e">
        <f t="shared" si="71"/>
        <v>#NUM!</v>
      </c>
      <c r="FPZ24" t="e">
        <f t="shared" si="71"/>
        <v>#NUM!</v>
      </c>
      <c r="FQA24" t="e">
        <f t="shared" si="71"/>
        <v>#VALUE!</v>
      </c>
      <c r="FQB24">
        <f t="shared" si="71"/>
        <v>0</v>
      </c>
      <c r="FQC24" t="e">
        <f t="shared" si="71"/>
        <v>#NUM!</v>
      </c>
      <c r="FQD24" t="e">
        <f t="shared" si="71"/>
        <v>#NUM!</v>
      </c>
      <c r="FQE24" t="e">
        <f t="shared" si="71"/>
        <v>#VALUE!</v>
      </c>
      <c r="FQF24">
        <f t="shared" si="71"/>
        <v>0</v>
      </c>
      <c r="FQG24" t="e">
        <f t="shared" si="71"/>
        <v>#NUM!</v>
      </c>
      <c r="FQH24" t="e">
        <f t="shared" si="71"/>
        <v>#NUM!</v>
      </c>
      <c r="FQI24" t="e">
        <f t="shared" si="71"/>
        <v>#VALUE!</v>
      </c>
      <c r="FQJ24">
        <f t="shared" si="71"/>
        <v>0</v>
      </c>
      <c r="FQK24" t="e">
        <f t="shared" si="71"/>
        <v>#NUM!</v>
      </c>
      <c r="FQL24" t="e">
        <f t="shared" si="71"/>
        <v>#NUM!</v>
      </c>
      <c r="FQM24" t="e">
        <f t="shared" si="71"/>
        <v>#VALUE!</v>
      </c>
      <c r="FQN24">
        <f t="shared" si="71"/>
        <v>0</v>
      </c>
      <c r="FQO24" t="e">
        <f t="shared" si="71"/>
        <v>#NUM!</v>
      </c>
      <c r="FQP24" t="e">
        <f t="shared" si="71"/>
        <v>#NUM!</v>
      </c>
      <c r="FQQ24" t="e">
        <f t="shared" si="71"/>
        <v>#VALUE!</v>
      </c>
      <c r="FQR24">
        <f t="shared" si="71"/>
        <v>0</v>
      </c>
      <c r="FQS24" t="e">
        <f t="shared" si="71"/>
        <v>#NUM!</v>
      </c>
      <c r="FQT24" t="e">
        <f t="shared" si="71"/>
        <v>#NUM!</v>
      </c>
      <c r="FQU24" t="e">
        <f t="shared" si="71"/>
        <v>#VALUE!</v>
      </c>
      <c r="FQV24">
        <f t="shared" si="71"/>
        <v>0</v>
      </c>
      <c r="FQW24" t="e">
        <f t="shared" si="71"/>
        <v>#NUM!</v>
      </c>
      <c r="FQX24" t="e">
        <f t="shared" si="71"/>
        <v>#NUM!</v>
      </c>
      <c r="FQY24" t="e">
        <f t="shared" si="71"/>
        <v>#VALUE!</v>
      </c>
      <c r="FQZ24">
        <f t="shared" si="71"/>
        <v>0</v>
      </c>
      <c r="FRA24" t="e">
        <f t="shared" si="71"/>
        <v>#NUM!</v>
      </c>
      <c r="FRB24" t="e">
        <f t="shared" si="71"/>
        <v>#NUM!</v>
      </c>
      <c r="FRC24" t="e">
        <f t="shared" si="71"/>
        <v>#VALUE!</v>
      </c>
      <c r="FRD24">
        <f t="shared" si="71"/>
        <v>0</v>
      </c>
      <c r="FRE24" t="e">
        <f t="shared" si="71"/>
        <v>#NUM!</v>
      </c>
      <c r="FRF24" t="e">
        <f t="shared" si="71"/>
        <v>#NUM!</v>
      </c>
      <c r="FRG24" t="e">
        <f t="shared" si="71"/>
        <v>#VALUE!</v>
      </c>
      <c r="FRH24">
        <f t="shared" si="71"/>
        <v>0</v>
      </c>
      <c r="FRI24" t="e">
        <f t="shared" si="71"/>
        <v>#NUM!</v>
      </c>
      <c r="FRJ24" t="e">
        <f t="shared" si="71"/>
        <v>#NUM!</v>
      </c>
      <c r="FRK24" t="e">
        <f t="shared" si="71"/>
        <v>#VALUE!</v>
      </c>
      <c r="FRL24">
        <f t="shared" si="71"/>
        <v>0</v>
      </c>
      <c r="FRM24" t="e">
        <f t="shared" si="71"/>
        <v>#NUM!</v>
      </c>
      <c r="FRN24" t="e">
        <f t="shared" si="71"/>
        <v>#NUM!</v>
      </c>
      <c r="FRO24" t="e">
        <f t="shared" si="71"/>
        <v>#VALUE!</v>
      </c>
      <c r="FRP24">
        <f t="shared" si="71"/>
        <v>0</v>
      </c>
      <c r="FRQ24" t="e">
        <f t="shared" si="71"/>
        <v>#NUM!</v>
      </c>
      <c r="FRR24" t="e">
        <f t="shared" si="71"/>
        <v>#NUM!</v>
      </c>
      <c r="FRS24" t="e">
        <f t="shared" si="71"/>
        <v>#VALUE!</v>
      </c>
      <c r="FRT24">
        <f t="shared" si="71"/>
        <v>0</v>
      </c>
      <c r="FRU24" t="e">
        <f t="shared" si="71"/>
        <v>#NUM!</v>
      </c>
      <c r="FRV24" t="e">
        <f t="shared" si="71"/>
        <v>#NUM!</v>
      </c>
      <c r="FRW24" t="e">
        <f t="shared" si="71"/>
        <v>#VALUE!</v>
      </c>
      <c r="FRX24">
        <f t="shared" si="71"/>
        <v>0</v>
      </c>
      <c r="FRY24" t="e">
        <f t="shared" si="71"/>
        <v>#NUM!</v>
      </c>
      <c r="FRZ24" t="e">
        <f t="shared" si="71"/>
        <v>#NUM!</v>
      </c>
      <c r="FSA24" t="e">
        <f t="shared" si="71"/>
        <v>#VALUE!</v>
      </c>
      <c r="FSB24">
        <f t="shared" si="71"/>
        <v>0</v>
      </c>
      <c r="FSC24" t="e">
        <f t="shared" ref="FSC24:FUN24" si="72">FRY24/0.45</f>
        <v>#NUM!</v>
      </c>
      <c r="FSD24" t="e">
        <f t="shared" si="72"/>
        <v>#NUM!</v>
      </c>
      <c r="FSE24" t="e">
        <f t="shared" si="72"/>
        <v>#VALUE!</v>
      </c>
      <c r="FSF24">
        <f t="shared" si="72"/>
        <v>0</v>
      </c>
      <c r="FSG24" t="e">
        <f t="shared" si="72"/>
        <v>#NUM!</v>
      </c>
      <c r="FSH24" t="e">
        <f t="shared" si="72"/>
        <v>#NUM!</v>
      </c>
      <c r="FSI24" t="e">
        <f t="shared" si="72"/>
        <v>#VALUE!</v>
      </c>
      <c r="FSJ24">
        <f t="shared" si="72"/>
        <v>0</v>
      </c>
      <c r="FSK24" t="e">
        <f t="shared" si="72"/>
        <v>#NUM!</v>
      </c>
      <c r="FSL24" t="e">
        <f t="shared" si="72"/>
        <v>#NUM!</v>
      </c>
      <c r="FSM24" t="e">
        <f t="shared" si="72"/>
        <v>#VALUE!</v>
      </c>
      <c r="FSN24">
        <f t="shared" si="72"/>
        <v>0</v>
      </c>
      <c r="FSO24" t="e">
        <f t="shared" si="72"/>
        <v>#NUM!</v>
      </c>
      <c r="FSP24" t="e">
        <f t="shared" si="72"/>
        <v>#NUM!</v>
      </c>
      <c r="FSQ24" t="e">
        <f t="shared" si="72"/>
        <v>#VALUE!</v>
      </c>
      <c r="FSR24">
        <f t="shared" si="72"/>
        <v>0</v>
      </c>
      <c r="FSS24" t="e">
        <f t="shared" si="72"/>
        <v>#NUM!</v>
      </c>
      <c r="FST24" t="e">
        <f t="shared" si="72"/>
        <v>#NUM!</v>
      </c>
      <c r="FSU24" t="e">
        <f t="shared" si="72"/>
        <v>#VALUE!</v>
      </c>
      <c r="FSV24">
        <f t="shared" si="72"/>
        <v>0</v>
      </c>
      <c r="FSW24" t="e">
        <f t="shared" si="72"/>
        <v>#NUM!</v>
      </c>
      <c r="FSX24" t="e">
        <f t="shared" si="72"/>
        <v>#NUM!</v>
      </c>
      <c r="FSY24" t="e">
        <f t="shared" si="72"/>
        <v>#VALUE!</v>
      </c>
      <c r="FSZ24">
        <f t="shared" si="72"/>
        <v>0</v>
      </c>
      <c r="FTA24" t="e">
        <f t="shared" si="72"/>
        <v>#NUM!</v>
      </c>
      <c r="FTB24" t="e">
        <f t="shared" si="72"/>
        <v>#NUM!</v>
      </c>
      <c r="FTC24" t="e">
        <f t="shared" si="72"/>
        <v>#VALUE!</v>
      </c>
      <c r="FTD24">
        <f t="shared" si="72"/>
        <v>0</v>
      </c>
      <c r="FTE24" t="e">
        <f t="shared" si="72"/>
        <v>#NUM!</v>
      </c>
      <c r="FTF24" t="e">
        <f t="shared" si="72"/>
        <v>#NUM!</v>
      </c>
      <c r="FTG24" t="e">
        <f t="shared" si="72"/>
        <v>#VALUE!</v>
      </c>
      <c r="FTH24">
        <f t="shared" si="72"/>
        <v>0</v>
      </c>
      <c r="FTI24" t="e">
        <f t="shared" si="72"/>
        <v>#NUM!</v>
      </c>
      <c r="FTJ24" t="e">
        <f t="shared" si="72"/>
        <v>#NUM!</v>
      </c>
      <c r="FTK24" t="e">
        <f t="shared" si="72"/>
        <v>#VALUE!</v>
      </c>
      <c r="FTL24">
        <f t="shared" si="72"/>
        <v>0</v>
      </c>
      <c r="FTM24" t="e">
        <f t="shared" si="72"/>
        <v>#NUM!</v>
      </c>
      <c r="FTN24" t="e">
        <f t="shared" si="72"/>
        <v>#NUM!</v>
      </c>
      <c r="FTO24" t="e">
        <f t="shared" si="72"/>
        <v>#VALUE!</v>
      </c>
      <c r="FTP24">
        <f t="shared" si="72"/>
        <v>0</v>
      </c>
      <c r="FTQ24" t="e">
        <f t="shared" si="72"/>
        <v>#NUM!</v>
      </c>
      <c r="FTR24" t="e">
        <f t="shared" si="72"/>
        <v>#NUM!</v>
      </c>
      <c r="FTS24" t="e">
        <f t="shared" si="72"/>
        <v>#VALUE!</v>
      </c>
      <c r="FTT24">
        <f t="shared" si="72"/>
        <v>0</v>
      </c>
      <c r="FTU24" t="e">
        <f t="shared" si="72"/>
        <v>#NUM!</v>
      </c>
      <c r="FTV24" t="e">
        <f t="shared" si="72"/>
        <v>#NUM!</v>
      </c>
      <c r="FTW24" t="e">
        <f t="shared" si="72"/>
        <v>#VALUE!</v>
      </c>
      <c r="FTX24">
        <f t="shared" si="72"/>
        <v>0</v>
      </c>
      <c r="FTY24" t="e">
        <f t="shared" si="72"/>
        <v>#NUM!</v>
      </c>
      <c r="FTZ24" t="e">
        <f t="shared" si="72"/>
        <v>#NUM!</v>
      </c>
      <c r="FUA24" t="e">
        <f t="shared" si="72"/>
        <v>#VALUE!</v>
      </c>
      <c r="FUB24">
        <f t="shared" si="72"/>
        <v>0</v>
      </c>
      <c r="FUC24" t="e">
        <f t="shared" si="72"/>
        <v>#NUM!</v>
      </c>
      <c r="FUD24" t="e">
        <f t="shared" si="72"/>
        <v>#NUM!</v>
      </c>
      <c r="FUE24" t="e">
        <f t="shared" si="72"/>
        <v>#VALUE!</v>
      </c>
      <c r="FUF24">
        <f t="shared" si="72"/>
        <v>0</v>
      </c>
      <c r="FUG24" t="e">
        <f t="shared" si="72"/>
        <v>#NUM!</v>
      </c>
      <c r="FUH24" t="e">
        <f t="shared" si="72"/>
        <v>#NUM!</v>
      </c>
      <c r="FUI24" t="e">
        <f t="shared" si="72"/>
        <v>#VALUE!</v>
      </c>
      <c r="FUJ24">
        <f t="shared" si="72"/>
        <v>0</v>
      </c>
      <c r="FUK24" t="e">
        <f t="shared" si="72"/>
        <v>#NUM!</v>
      </c>
      <c r="FUL24" t="e">
        <f t="shared" si="72"/>
        <v>#NUM!</v>
      </c>
      <c r="FUM24" t="e">
        <f t="shared" si="72"/>
        <v>#VALUE!</v>
      </c>
      <c r="FUN24">
        <f t="shared" si="72"/>
        <v>0</v>
      </c>
      <c r="FUO24" t="e">
        <f t="shared" ref="FUO24:FWZ24" si="73">FUK24/0.45</f>
        <v>#NUM!</v>
      </c>
      <c r="FUP24" t="e">
        <f t="shared" si="73"/>
        <v>#NUM!</v>
      </c>
      <c r="FUQ24" t="e">
        <f t="shared" si="73"/>
        <v>#VALUE!</v>
      </c>
      <c r="FUR24">
        <f t="shared" si="73"/>
        <v>0</v>
      </c>
      <c r="FUS24" t="e">
        <f t="shared" si="73"/>
        <v>#NUM!</v>
      </c>
      <c r="FUT24" t="e">
        <f t="shared" si="73"/>
        <v>#NUM!</v>
      </c>
      <c r="FUU24" t="e">
        <f t="shared" si="73"/>
        <v>#VALUE!</v>
      </c>
      <c r="FUV24">
        <f t="shared" si="73"/>
        <v>0</v>
      </c>
      <c r="FUW24" t="e">
        <f t="shared" si="73"/>
        <v>#NUM!</v>
      </c>
      <c r="FUX24" t="e">
        <f t="shared" si="73"/>
        <v>#NUM!</v>
      </c>
      <c r="FUY24" t="e">
        <f t="shared" si="73"/>
        <v>#VALUE!</v>
      </c>
      <c r="FUZ24">
        <f t="shared" si="73"/>
        <v>0</v>
      </c>
      <c r="FVA24" t="e">
        <f t="shared" si="73"/>
        <v>#NUM!</v>
      </c>
      <c r="FVB24" t="e">
        <f t="shared" si="73"/>
        <v>#NUM!</v>
      </c>
      <c r="FVC24" t="e">
        <f t="shared" si="73"/>
        <v>#VALUE!</v>
      </c>
      <c r="FVD24">
        <f t="shared" si="73"/>
        <v>0</v>
      </c>
      <c r="FVE24" t="e">
        <f t="shared" si="73"/>
        <v>#NUM!</v>
      </c>
      <c r="FVF24" t="e">
        <f t="shared" si="73"/>
        <v>#NUM!</v>
      </c>
      <c r="FVG24" t="e">
        <f t="shared" si="73"/>
        <v>#VALUE!</v>
      </c>
      <c r="FVH24">
        <f t="shared" si="73"/>
        <v>0</v>
      </c>
      <c r="FVI24" t="e">
        <f t="shared" si="73"/>
        <v>#NUM!</v>
      </c>
      <c r="FVJ24" t="e">
        <f t="shared" si="73"/>
        <v>#NUM!</v>
      </c>
      <c r="FVK24" t="e">
        <f t="shared" si="73"/>
        <v>#VALUE!</v>
      </c>
      <c r="FVL24">
        <f t="shared" si="73"/>
        <v>0</v>
      </c>
      <c r="FVM24" t="e">
        <f t="shared" si="73"/>
        <v>#NUM!</v>
      </c>
      <c r="FVN24" t="e">
        <f t="shared" si="73"/>
        <v>#NUM!</v>
      </c>
      <c r="FVO24" t="e">
        <f t="shared" si="73"/>
        <v>#VALUE!</v>
      </c>
      <c r="FVP24">
        <f t="shared" si="73"/>
        <v>0</v>
      </c>
      <c r="FVQ24" t="e">
        <f t="shared" si="73"/>
        <v>#NUM!</v>
      </c>
      <c r="FVR24" t="e">
        <f t="shared" si="73"/>
        <v>#NUM!</v>
      </c>
      <c r="FVS24" t="e">
        <f t="shared" si="73"/>
        <v>#VALUE!</v>
      </c>
      <c r="FVT24">
        <f t="shared" si="73"/>
        <v>0</v>
      </c>
      <c r="FVU24" t="e">
        <f t="shared" si="73"/>
        <v>#NUM!</v>
      </c>
      <c r="FVV24" t="e">
        <f t="shared" si="73"/>
        <v>#NUM!</v>
      </c>
      <c r="FVW24" t="e">
        <f t="shared" si="73"/>
        <v>#VALUE!</v>
      </c>
      <c r="FVX24">
        <f t="shared" si="73"/>
        <v>0</v>
      </c>
      <c r="FVY24" t="e">
        <f t="shared" si="73"/>
        <v>#NUM!</v>
      </c>
      <c r="FVZ24" t="e">
        <f t="shared" si="73"/>
        <v>#NUM!</v>
      </c>
      <c r="FWA24" t="e">
        <f t="shared" si="73"/>
        <v>#VALUE!</v>
      </c>
      <c r="FWB24">
        <f t="shared" si="73"/>
        <v>0</v>
      </c>
      <c r="FWC24" t="e">
        <f t="shared" si="73"/>
        <v>#NUM!</v>
      </c>
      <c r="FWD24" t="e">
        <f t="shared" si="73"/>
        <v>#NUM!</v>
      </c>
      <c r="FWE24" t="e">
        <f t="shared" si="73"/>
        <v>#VALUE!</v>
      </c>
      <c r="FWF24">
        <f t="shared" si="73"/>
        <v>0</v>
      </c>
      <c r="FWG24" t="e">
        <f t="shared" si="73"/>
        <v>#NUM!</v>
      </c>
      <c r="FWH24" t="e">
        <f t="shared" si="73"/>
        <v>#NUM!</v>
      </c>
      <c r="FWI24" t="e">
        <f t="shared" si="73"/>
        <v>#VALUE!</v>
      </c>
      <c r="FWJ24">
        <f t="shared" si="73"/>
        <v>0</v>
      </c>
      <c r="FWK24" t="e">
        <f t="shared" si="73"/>
        <v>#NUM!</v>
      </c>
      <c r="FWL24" t="e">
        <f t="shared" si="73"/>
        <v>#NUM!</v>
      </c>
      <c r="FWM24" t="e">
        <f t="shared" si="73"/>
        <v>#VALUE!</v>
      </c>
      <c r="FWN24">
        <f t="shared" si="73"/>
        <v>0</v>
      </c>
      <c r="FWO24" t="e">
        <f t="shared" si="73"/>
        <v>#NUM!</v>
      </c>
      <c r="FWP24" t="e">
        <f t="shared" si="73"/>
        <v>#NUM!</v>
      </c>
      <c r="FWQ24" t="e">
        <f t="shared" si="73"/>
        <v>#VALUE!</v>
      </c>
      <c r="FWR24">
        <f t="shared" si="73"/>
        <v>0</v>
      </c>
      <c r="FWS24" t="e">
        <f t="shared" si="73"/>
        <v>#NUM!</v>
      </c>
      <c r="FWT24" t="e">
        <f t="shared" si="73"/>
        <v>#NUM!</v>
      </c>
      <c r="FWU24" t="e">
        <f t="shared" si="73"/>
        <v>#VALUE!</v>
      </c>
      <c r="FWV24">
        <f t="shared" si="73"/>
        <v>0</v>
      </c>
      <c r="FWW24" t="e">
        <f t="shared" si="73"/>
        <v>#NUM!</v>
      </c>
      <c r="FWX24" t="e">
        <f t="shared" si="73"/>
        <v>#NUM!</v>
      </c>
      <c r="FWY24" t="e">
        <f t="shared" si="73"/>
        <v>#VALUE!</v>
      </c>
      <c r="FWZ24">
        <f t="shared" si="73"/>
        <v>0</v>
      </c>
      <c r="FXA24" t="e">
        <f t="shared" ref="FXA24:FZL24" si="74">FWW24/0.45</f>
        <v>#NUM!</v>
      </c>
      <c r="FXB24" t="e">
        <f t="shared" si="74"/>
        <v>#NUM!</v>
      </c>
      <c r="FXC24" t="e">
        <f t="shared" si="74"/>
        <v>#VALUE!</v>
      </c>
      <c r="FXD24">
        <f t="shared" si="74"/>
        <v>0</v>
      </c>
      <c r="FXE24" t="e">
        <f t="shared" si="74"/>
        <v>#NUM!</v>
      </c>
      <c r="FXF24" t="e">
        <f t="shared" si="74"/>
        <v>#NUM!</v>
      </c>
      <c r="FXG24" t="e">
        <f t="shared" si="74"/>
        <v>#VALUE!</v>
      </c>
      <c r="FXH24">
        <f t="shared" si="74"/>
        <v>0</v>
      </c>
      <c r="FXI24" t="e">
        <f t="shared" si="74"/>
        <v>#NUM!</v>
      </c>
      <c r="FXJ24" t="e">
        <f t="shared" si="74"/>
        <v>#NUM!</v>
      </c>
      <c r="FXK24" t="e">
        <f t="shared" si="74"/>
        <v>#VALUE!</v>
      </c>
      <c r="FXL24">
        <f t="shared" si="74"/>
        <v>0</v>
      </c>
      <c r="FXM24" t="e">
        <f t="shared" si="74"/>
        <v>#NUM!</v>
      </c>
      <c r="FXN24" t="e">
        <f t="shared" si="74"/>
        <v>#NUM!</v>
      </c>
      <c r="FXO24" t="e">
        <f t="shared" si="74"/>
        <v>#VALUE!</v>
      </c>
      <c r="FXP24">
        <f t="shared" si="74"/>
        <v>0</v>
      </c>
      <c r="FXQ24" t="e">
        <f t="shared" si="74"/>
        <v>#NUM!</v>
      </c>
      <c r="FXR24" t="e">
        <f t="shared" si="74"/>
        <v>#NUM!</v>
      </c>
      <c r="FXS24" t="e">
        <f t="shared" si="74"/>
        <v>#VALUE!</v>
      </c>
      <c r="FXT24">
        <f t="shared" si="74"/>
        <v>0</v>
      </c>
      <c r="FXU24" t="e">
        <f t="shared" si="74"/>
        <v>#NUM!</v>
      </c>
      <c r="FXV24" t="e">
        <f t="shared" si="74"/>
        <v>#NUM!</v>
      </c>
      <c r="FXW24" t="e">
        <f t="shared" si="74"/>
        <v>#VALUE!</v>
      </c>
      <c r="FXX24">
        <f t="shared" si="74"/>
        <v>0</v>
      </c>
      <c r="FXY24" t="e">
        <f t="shared" si="74"/>
        <v>#NUM!</v>
      </c>
      <c r="FXZ24" t="e">
        <f t="shared" si="74"/>
        <v>#NUM!</v>
      </c>
      <c r="FYA24" t="e">
        <f t="shared" si="74"/>
        <v>#VALUE!</v>
      </c>
      <c r="FYB24">
        <f t="shared" si="74"/>
        <v>0</v>
      </c>
      <c r="FYC24" t="e">
        <f t="shared" si="74"/>
        <v>#NUM!</v>
      </c>
      <c r="FYD24" t="e">
        <f t="shared" si="74"/>
        <v>#NUM!</v>
      </c>
      <c r="FYE24" t="e">
        <f t="shared" si="74"/>
        <v>#VALUE!</v>
      </c>
      <c r="FYF24">
        <f t="shared" si="74"/>
        <v>0</v>
      </c>
      <c r="FYG24" t="e">
        <f t="shared" si="74"/>
        <v>#NUM!</v>
      </c>
      <c r="FYH24" t="e">
        <f t="shared" si="74"/>
        <v>#NUM!</v>
      </c>
      <c r="FYI24" t="e">
        <f t="shared" si="74"/>
        <v>#VALUE!</v>
      </c>
      <c r="FYJ24">
        <f t="shared" si="74"/>
        <v>0</v>
      </c>
      <c r="FYK24" t="e">
        <f t="shared" si="74"/>
        <v>#NUM!</v>
      </c>
      <c r="FYL24" t="e">
        <f t="shared" si="74"/>
        <v>#NUM!</v>
      </c>
      <c r="FYM24" t="e">
        <f t="shared" si="74"/>
        <v>#VALUE!</v>
      </c>
      <c r="FYN24">
        <f t="shared" si="74"/>
        <v>0</v>
      </c>
      <c r="FYO24" t="e">
        <f t="shared" si="74"/>
        <v>#NUM!</v>
      </c>
      <c r="FYP24" t="e">
        <f t="shared" si="74"/>
        <v>#NUM!</v>
      </c>
      <c r="FYQ24" t="e">
        <f t="shared" si="74"/>
        <v>#VALUE!</v>
      </c>
      <c r="FYR24">
        <f t="shared" si="74"/>
        <v>0</v>
      </c>
      <c r="FYS24" t="e">
        <f t="shared" si="74"/>
        <v>#NUM!</v>
      </c>
      <c r="FYT24" t="e">
        <f t="shared" si="74"/>
        <v>#NUM!</v>
      </c>
      <c r="FYU24" t="e">
        <f t="shared" si="74"/>
        <v>#VALUE!</v>
      </c>
      <c r="FYV24">
        <f t="shared" si="74"/>
        <v>0</v>
      </c>
      <c r="FYW24" t="e">
        <f t="shared" si="74"/>
        <v>#NUM!</v>
      </c>
      <c r="FYX24" t="e">
        <f t="shared" si="74"/>
        <v>#NUM!</v>
      </c>
      <c r="FYY24" t="e">
        <f t="shared" si="74"/>
        <v>#VALUE!</v>
      </c>
      <c r="FYZ24">
        <f t="shared" si="74"/>
        <v>0</v>
      </c>
      <c r="FZA24" t="e">
        <f t="shared" si="74"/>
        <v>#NUM!</v>
      </c>
      <c r="FZB24" t="e">
        <f t="shared" si="74"/>
        <v>#NUM!</v>
      </c>
      <c r="FZC24" t="e">
        <f t="shared" si="74"/>
        <v>#VALUE!</v>
      </c>
      <c r="FZD24">
        <f t="shared" si="74"/>
        <v>0</v>
      </c>
      <c r="FZE24" t="e">
        <f t="shared" si="74"/>
        <v>#NUM!</v>
      </c>
      <c r="FZF24" t="e">
        <f t="shared" si="74"/>
        <v>#NUM!</v>
      </c>
      <c r="FZG24" t="e">
        <f t="shared" si="74"/>
        <v>#VALUE!</v>
      </c>
      <c r="FZH24">
        <f t="shared" si="74"/>
        <v>0</v>
      </c>
      <c r="FZI24" t="e">
        <f t="shared" si="74"/>
        <v>#NUM!</v>
      </c>
      <c r="FZJ24" t="e">
        <f t="shared" si="74"/>
        <v>#NUM!</v>
      </c>
      <c r="FZK24" t="e">
        <f t="shared" si="74"/>
        <v>#VALUE!</v>
      </c>
      <c r="FZL24">
        <f t="shared" si="74"/>
        <v>0</v>
      </c>
      <c r="FZM24" t="e">
        <f t="shared" ref="FZM24:GBX24" si="75">FZI24/0.45</f>
        <v>#NUM!</v>
      </c>
      <c r="FZN24" t="e">
        <f t="shared" si="75"/>
        <v>#NUM!</v>
      </c>
      <c r="FZO24" t="e">
        <f t="shared" si="75"/>
        <v>#VALUE!</v>
      </c>
      <c r="FZP24">
        <f t="shared" si="75"/>
        <v>0</v>
      </c>
      <c r="FZQ24" t="e">
        <f t="shared" si="75"/>
        <v>#NUM!</v>
      </c>
      <c r="FZR24" t="e">
        <f t="shared" si="75"/>
        <v>#NUM!</v>
      </c>
      <c r="FZS24" t="e">
        <f t="shared" si="75"/>
        <v>#VALUE!</v>
      </c>
      <c r="FZT24">
        <f t="shared" si="75"/>
        <v>0</v>
      </c>
      <c r="FZU24" t="e">
        <f t="shared" si="75"/>
        <v>#NUM!</v>
      </c>
      <c r="FZV24" t="e">
        <f t="shared" si="75"/>
        <v>#NUM!</v>
      </c>
      <c r="FZW24" t="e">
        <f t="shared" si="75"/>
        <v>#VALUE!</v>
      </c>
      <c r="FZX24">
        <f t="shared" si="75"/>
        <v>0</v>
      </c>
      <c r="FZY24" t="e">
        <f t="shared" si="75"/>
        <v>#NUM!</v>
      </c>
      <c r="FZZ24" t="e">
        <f t="shared" si="75"/>
        <v>#NUM!</v>
      </c>
      <c r="GAA24" t="e">
        <f t="shared" si="75"/>
        <v>#VALUE!</v>
      </c>
      <c r="GAB24">
        <f t="shared" si="75"/>
        <v>0</v>
      </c>
      <c r="GAC24" t="e">
        <f t="shared" si="75"/>
        <v>#NUM!</v>
      </c>
      <c r="GAD24" t="e">
        <f t="shared" si="75"/>
        <v>#NUM!</v>
      </c>
      <c r="GAE24" t="e">
        <f t="shared" si="75"/>
        <v>#VALUE!</v>
      </c>
      <c r="GAF24">
        <f t="shared" si="75"/>
        <v>0</v>
      </c>
      <c r="GAG24" t="e">
        <f t="shared" si="75"/>
        <v>#NUM!</v>
      </c>
      <c r="GAH24" t="e">
        <f t="shared" si="75"/>
        <v>#NUM!</v>
      </c>
      <c r="GAI24" t="e">
        <f t="shared" si="75"/>
        <v>#VALUE!</v>
      </c>
      <c r="GAJ24">
        <f t="shared" si="75"/>
        <v>0</v>
      </c>
      <c r="GAK24" t="e">
        <f t="shared" si="75"/>
        <v>#NUM!</v>
      </c>
      <c r="GAL24" t="e">
        <f t="shared" si="75"/>
        <v>#NUM!</v>
      </c>
      <c r="GAM24" t="e">
        <f t="shared" si="75"/>
        <v>#VALUE!</v>
      </c>
      <c r="GAN24">
        <f t="shared" si="75"/>
        <v>0</v>
      </c>
      <c r="GAO24" t="e">
        <f t="shared" si="75"/>
        <v>#NUM!</v>
      </c>
      <c r="GAP24" t="e">
        <f t="shared" si="75"/>
        <v>#NUM!</v>
      </c>
      <c r="GAQ24" t="e">
        <f t="shared" si="75"/>
        <v>#VALUE!</v>
      </c>
      <c r="GAR24">
        <f t="shared" si="75"/>
        <v>0</v>
      </c>
      <c r="GAS24" t="e">
        <f t="shared" si="75"/>
        <v>#NUM!</v>
      </c>
      <c r="GAT24" t="e">
        <f t="shared" si="75"/>
        <v>#NUM!</v>
      </c>
      <c r="GAU24" t="e">
        <f t="shared" si="75"/>
        <v>#VALUE!</v>
      </c>
      <c r="GAV24">
        <f t="shared" si="75"/>
        <v>0</v>
      </c>
      <c r="GAW24" t="e">
        <f t="shared" si="75"/>
        <v>#NUM!</v>
      </c>
      <c r="GAX24" t="e">
        <f t="shared" si="75"/>
        <v>#NUM!</v>
      </c>
      <c r="GAY24" t="e">
        <f t="shared" si="75"/>
        <v>#VALUE!</v>
      </c>
      <c r="GAZ24">
        <f t="shared" si="75"/>
        <v>0</v>
      </c>
      <c r="GBA24" t="e">
        <f t="shared" si="75"/>
        <v>#NUM!</v>
      </c>
      <c r="GBB24" t="e">
        <f t="shared" si="75"/>
        <v>#NUM!</v>
      </c>
      <c r="GBC24" t="e">
        <f t="shared" si="75"/>
        <v>#VALUE!</v>
      </c>
      <c r="GBD24">
        <f t="shared" si="75"/>
        <v>0</v>
      </c>
      <c r="GBE24" t="e">
        <f t="shared" si="75"/>
        <v>#NUM!</v>
      </c>
      <c r="GBF24" t="e">
        <f t="shared" si="75"/>
        <v>#NUM!</v>
      </c>
      <c r="GBG24" t="e">
        <f t="shared" si="75"/>
        <v>#VALUE!</v>
      </c>
      <c r="GBH24">
        <f t="shared" si="75"/>
        <v>0</v>
      </c>
      <c r="GBI24" t="e">
        <f t="shared" si="75"/>
        <v>#NUM!</v>
      </c>
      <c r="GBJ24" t="e">
        <f t="shared" si="75"/>
        <v>#NUM!</v>
      </c>
      <c r="GBK24" t="e">
        <f t="shared" si="75"/>
        <v>#VALUE!</v>
      </c>
      <c r="GBL24">
        <f t="shared" si="75"/>
        <v>0</v>
      </c>
      <c r="GBM24" t="e">
        <f t="shared" si="75"/>
        <v>#NUM!</v>
      </c>
      <c r="GBN24" t="e">
        <f t="shared" si="75"/>
        <v>#NUM!</v>
      </c>
      <c r="GBO24" t="e">
        <f t="shared" si="75"/>
        <v>#VALUE!</v>
      </c>
      <c r="GBP24">
        <f t="shared" si="75"/>
        <v>0</v>
      </c>
      <c r="GBQ24" t="e">
        <f t="shared" si="75"/>
        <v>#NUM!</v>
      </c>
      <c r="GBR24" t="e">
        <f t="shared" si="75"/>
        <v>#NUM!</v>
      </c>
      <c r="GBS24" t="e">
        <f t="shared" si="75"/>
        <v>#VALUE!</v>
      </c>
      <c r="GBT24">
        <f t="shared" si="75"/>
        <v>0</v>
      </c>
      <c r="GBU24" t="e">
        <f t="shared" si="75"/>
        <v>#NUM!</v>
      </c>
      <c r="GBV24" t="e">
        <f t="shared" si="75"/>
        <v>#NUM!</v>
      </c>
      <c r="GBW24" t="e">
        <f t="shared" si="75"/>
        <v>#VALUE!</v>
      </c>
      <c r="GBX24">
        <f t="shared" si="75"/>
        <v>0</v>
      </c>
      <c r="GBY24" t="e">
        <f t="shared" ref="GBY24:GEJ24" si="76">GBU24/0.45</f>
        <v>#NUM!</v>
      </c>
      <c r="GBZ24" t="e">
        <f t="shared" si="76"/>
        <v>#NUM!</v>
      </c>
      <c r="GCA24" t="e">
        <f t="shared" si="76"/>
        <v>#VALUE!</v>
      </c>
      <c r="GCB24">
        <f t="shared" si="76"/>
        <v>0</v>
      </c>
      <c r="GCC24" t="e">
        <f t="shared" si="76"/>
        <v>#NUM!</v>
      </c>
      <c r="GCD24" t="e">
        <f t="shared" si="76"/>
        <v>#NUM!</v>
      </c>
      <c r="GCE24" t="e">
        <f t="shared" si="76"/>
        <v>#VALUE!</v>
      </c>
      <c r="GCF24">
        <f t="shared" si="76"/>
        <v>0</v>
      </c>
      <c r="GCG24" t="e">
        <f t="shared" si="76"/>
        <v>#NUM!</v>
      </c>
      <c r="GCH24" t="e">
        <f t="shared" si="76"/>
        <v>#NUM!</v>
      </c>
      <c r="GCI24" t="e">
        <f t="shared" si="76"/>
        <v>#VALUE!</v>
      </c>
      <c r="GCJ24">
        <f t="shared" si="76"/>
        <v>0</v>
      </c>
      <c r="GCK24" t="e">
        <f t="shared" si="76"/>
        <v>#NUM!</v>
      </c>
      <c r="GCL24" t="e">
        <f t="shared" si="76"/>
        <v>#NUM!</v>
      </c>
      <c r="GCM24" t="e">
        <f t="shared" si="76"/>
        <v>#VALUE!</v>
      </c>
      <c r="GCN24">
        <f t="shared" si="76"/>
        <v>0</v>
      </c>
      <c r="GCO24" t="e">
        <f t="shared" si="76"/>
        <v>#NUM!</v>
      </c>
      <c r="GCP24" t="e">
        <f t="shared" si="76"/>
        <v>#NUM!</v>
      </c>
      <c r="GCQ24" t="e">
        <f t="shared" si="76"/>
        <v>#VALUE!</v>
      </c>
      <c r="GCR24">
        <f t="shared" si="76"/>
        <v>0</v>
      </c>
      <c r="GCS24" t="e">
        <f t="shared" si="76"/>
        <v>#NUM!</v>
      </c>
      <c r="GCT24" t="e">
        <f t="shared" si="76"/>
        <v>#NUM!</v>
      </c>
      <c r="GCU24" t="e">
        <f t="shared" si="76"/>
        <v>#VALUE!</v>
      </c>
      <c r="GCV24">
        <f t="shared" si="76"/>
        <v>0</v>
      </c>
      <c r="GCW24" t="e">
        <f t="shared" si="76"/>
        <v>#NUM!</v>
      </c>
      <c r="GCX24" t="e">
        <f t="shared" si="76"/>
        <v>#NUM!</v>
      </c>
      <c r="GCY24" t="e">
        <f t="shared" si="76"/>
        <v>#VALUE!</v>
      </c>
      <c r="GCZ24">
        <f t="shared" si="76"/>
        <v>0</v>
      </c>
      <c r="GDA24" t="e">
        <f t="shared" si="76"/>
        <v>#NUM!</v>
      </c>
      <c r="GDB24" t="e">
        <f t="shared" si="76"/>
        <v>#NUM!</v>
      </c>
      <c r="GDC24" t="e">
        <f t="shared" si="76"/>
        <v>#VALUE!</v>
      </c>
      <c r="GDD24">
        <f t="shared" si="76"/>
        <v>0</v>
      </c>
      <c r="GDE24" t="e">
        <f t="shared" si="76"/>
        <v>#NUM!</v>
      </c>
      <c r="GDF24" t="e">
        <f t="shared" si="76"/>
        <v>#NUM!</v>
      </c>
      <c r="GDG24" t="e">
        <f t="shared" si="76"/>
        <v>#VALUE!</v>
      </c>
      <c r="GDH24">
        <f t="shared" si="76"/>
        <v>0</v>
      </c>
      <c r="GDI24" t="e">
        <f t="shared" si="76"/>
        <v>#NUM!</v>
      </c>
      <c r="GDJ24" t="e">
        <f t="shared" si="76"/>
        <v>#NUM!</v>
      </c>
      <c r="GDK24" t="e">
        <f t="shared" si="76"/>
        <v>#VALUE!</v>
      </c>
      <c r="GDL24">
        <f t="shared" si="76"/>
        <v>0</v>
      </c>
      <c r="GDM24" t="e">
        <f t="shared" si="76"/>
        <v>#NUM!</v>
      </c>
      <c r="GDN24" t="e">
        <f t="shared" si="76"/>
        <v>#NUM!</v>
      </c>
      <c r="GDO24" t="e">
        <f t="shared" si="76"/>
        <v>#VALUE!</v>
      </c>
      <c r="GDP24">
        <f t="shared" si="76"/>
        <v>0</v>
      </c>
      <c r="GDQ24" t="e">
        <f t="shared" si="76"/>
        <v>#NUM!</v>
      </c>
      <c r="GDR24" t="e">
        <f t="shared" si="76"/>
        <v>#NUM!</v>
      </c>
      <c r="GDS24" t="e">
        <f t="shared" si="76"/>
        <v>#VALUE!</v>
      </c>
      <c r="GDT24">
        <f t="shared" si="76"/>
        <v>0</v>
      </c>
      <c r="GDU24" t="e">
        <f t="shared" si="76"/>
        <v>#NUM!</v>
      </c>
      <c r="GDV24" t="e">
        <f t="shared" si="76"/>
        <v>#NUM!</v>
      </c>
      <c r="GDW24" t="e">
        <f t="shared" si="76"/>
        <v>#VALUE!</v>
      </c>
      <c r="GDX24">
        <f t="shared" si="76"/>
        <v>0</v>
      </c>
      <c r="GDY24" t="e">
        <f t="shared" si="76"/>
        <v>#NUM!</v>
      </c>
      <c r="GDZ24" t="e">
        <f t="shared" si="76"/>
        <v>#NUM!</v>
      </c>
      <c r="GEA24" t="e">
        <f t="shared" si="76"/>
        <v>#VALUE!</v>
      </c>
      <c r="GEB24">
        <f t="shared" si="76"/>
        <v>0</v>
      </c>
      <c r="GEC24" t="e">
        <f t="shared" si="76"/>
        <v>#NUM!</v>
      </c>
      <c r="GED24" t="e">
        <f t="shared" si="76"/>
        <v>#NUM!</v>
      </c>
      <c r="GEE24" t="e">
        <f t="shared" si="76"/>
        <v>#VALUE!</v>
      </c>
      <c r="GEF24">
        <f t="shared" si="76"/>
        <v>0</v>
      </c>
      <c r="GEG24" t="e">
        <f t="shared" si="76"/>
        <v>#NUM!</v>
      </c>
      <c r="GEH24" t="e">
        <f t="shared" si="76"/>
        <v>#NUM!</v>
      </c>
      <c r="GEI24" t="e">
        <f t="shared" si="76"/>
        <v>#VALUE!</v>
      </c>
      <c r="GEJ24">
        <f t="shared" si="76"/>
        <v>0</v>
      </c>
      <c r="GEK24" t="e">
        <f t="shared" ref="GEK24:GGV24" si="77">GEG24/0.45</f>
        <v>#NUM!</v>
      </c>
      <c r="GEL24" t="e">
        <f t="shared" si="77"/>
        <v>#NUM!</v>
      </c>
      <c r="GEM24" t="e">
        <f t="shared" si="77"/>
        <v>#VALUE!</v>
      </c>
      <c r="GEN24">
        <f t="shared" si="77"/>
        <v>0</v>
      </c>
      <c r="GEO24" t="e">
        <f t="shared" si="77"/>
        <v>#NUM!</v>
      </c>
      <c r="GEP24" t="e">
        <f t="shared" si="77"/>
        <v>#NUM!</v>
      </c>
      <c r="GEQ24" t="e">
        <f t="shared" si="77"/>
        <v>#VALUE!</v>
      </c>
      <c r="GER24">
        <f t="shared" si="77"/>
        <v>0</v>
      </c>
      <c r="GES24" t="e">
        <f t="shared" si="77"/>
        <v>#NUM!</v>
      </c>
      <c r="GET24" t="e">
        <f t="shared" si="77"/>
        <v>#NUM!</v>
      </c>
      <c r="GEU24" t="e">
        <f t="shared" si="77"/>
        <v>#VALUE!</v>
      </c>
      <c r="GEV24">
        <f t="shared" si="77"/>
        <v>0</v>
      </c>
      <c r="GEW24" t="e">
        <f t="shared" si="77"/>
        <v>#NUM!</v>
      </c>
      <c r="GEX24" t="e">
        <f t="shared" si="77"/>
        <v>#NUM!</v>
      </c>
      <c r="GEY24" t="e">
        <f t="shared" si="77"/>
        <v>#VALUE!</v>
      </c>
      <c r="GEZ24">
        <f t="shared" si="77"/>
        <v>0</v>
      </c>
      <c r="GFA24" t="e">
        <f t="shared" si="77"/>
        <v>#NUM!</v>
      </c>
      <c r="GFB24" t="e">
        <f t="shared" si="77"/>
        <v>#NUM!</v>
      </c>
      <c r="GFC24" t="e">
        <f t="shared" si="77"/>
        <v>#VALUE!</v>
      </c>
      <c r="GFD24">
        <f t="shared" si="77"/>
        <v>0</v>
      </c>
      <c r="GFE24" t="e">
        <f t="shared" si="77"/>
        <v>#NUM!</v>
      </c>
      <c r="GFF24" t="e">
        <f t="shared" si="77"/>
        <v>#NUM!</v>
      </c>
      <c r="GFG24" t="e">
        <f t="shared" si="77"/>
        <v>#VALUE!</v>
      </c>
      <c r="GFH24">
        <f t="shared" si="77"/>
        <v>0</v>
      </c>
      <c r="GFI24" t="e">
        <f t="shared" si="77"/>
        <v>#NUM!</v>
      </c>
      <c r="GFJ24" t="e">
        <f t="shared" si="77"/>
        <v>#NUM!</v>
      </c>
      <c r="GFK24" t="e">
        <f t="shared" si="77"/>
        <v>#VALUE!</v>
      </c>
      <c r="GFL24">
        <f t="shared" si="77"/>
        <v>0</v>
      </c>
      <c r="GFM24" t="e">
        <f t="shared" si="77"/>
        <v>#NUM!</v>
      </c>
      <c r="GFN24" t="e">
        <f t="shared" si="77"/>
        <v>#NUM!</v>
      </c>
      <c r="GFO24" t="e">
        <f t="shared" si="77"/>
        <v>#VALUE!</v>
      </c>
      <c r="GFP24">
        <f t="shared" si="77"/>
        <v>0</v>
      </c>
      <c r="GFQ24" t="e">
        <f t="shared" si="77"/>
        <v>#NUM!</v>
      </c>
      <c r="GFR24" t="e">
        <f t="shared" si="77"/>
        <v>#NUM!</v>
      </c>
      <c r="GFS24" t="e">
        <f t="shared" si="77"/>
        <v>#VALUE!</v>
      </c>
      <c r="GFT24">
        <f t="shared" si="77"/>
        <v>0</v>
      </c>
      <c r="GFU24" t="e">
        <f t="shared" si="77"/>
        <v>#NUM!</v>
      </c>
      <c r="GFV24" t="e">
        <f t="shared" si="77"/>
        <v>#NUM!</v>
      </c>
      <c r="GFW24" t="e">
        <f t="shared" si="77"/>
        <v>#VALUE!</v>
      </c>
      <c r="GFX24">
        <f t="shared" si="77"/>
        <v>0</v>
      </c>
      <c r="GFY24" t="e">
        <f t="shared" si="77"/>
        <v>#NUM!</v>
      </c>
      <c r="GFZ24" t="e">
        <f t="shared" si="77"/>
        <v>#NUM!</v>
      </c>
      <c r="GGA24" t="e">
        <f t="shared" si="77"/>
        <v>#VALUE!</v>
      </c>
      <c r="GGB24">
        <f t="shared" si="77"/>
        <v>0</v>
      </c>
      <c r="GGC24" t="e">
        <f t="shared" si="77"/>
        <v>#NUM!</v>
      </c>
      <c r="GGD24" t="e">
        <f t="shared" si="77"/>
        <v>#NUM!</v>
      </c>
      <c r="GGE24" t="e">
        <f t="shared" si="77"/>
        <v>#VALUE!</v>
      </c>
      <c r="GGF24">
        <f t="shared" si="77"/>
        <v>0</v>
      </c>
      <c r="GGG24" t="e">
        <f t="shared" si="77"/>
        <v>#NUM!</v>
      </c>
      <c r="GGH24" t="e">
        <f t="shared" si="77"/>
        <v>#NUM!</v>
      </c>
      <c r="GGI24" t="e">
        <f t="shared" si="77"/>
        <v>#VALUE!</v>
      </c>
      <c r="GGJ24">
        <f t="shared" si="77"/>
        <v>0</v>
      </c>
      <c r="GGK24" t="e">
        <f t="shared" si="77"/>
        <v>#NUM!</v>
      </c>
      <c r="GGL24" t="e">
        <f t="shared" si="77"/>
        <v>#NUM!</v>
      </c>
      <c r="GGM24" t="e">
        <f t="shared" si="77"/>
        <v>#VALUE!</v>
      </c>
      <c r="GGN24">
        <f t="shared" si="77"/>
        <v>0</v>
      </c>
      <c r="GGO24" t="e">
        <f t="shared" si="77"/>
        <v>#NUM!</v>
      </c>
      <c r="GGP24" t="e">
        <f t="shared" si="77"/>
        <v>#NUM!</v>
      </c>
      <c r="GGQ24" t="e">
        <f t="shared" si="77"/>
        <v>#VALUE!</v>
      </c>
      <c r="GGR24">
        <f t="shared" si="77"/>
        <v>0</v>
      </c>
      <c r="GGS24" t="e">
        <f t="shared" si="77"/>
        <v>#NUM!</v>
      </c>
      <c r="GGT24" t="e">
        <f t="shared" si="77"/>
        <v>#NUM!</v>
      </c>
      <c r="GGU24" t="e">
        <f t="shared" si="77"/>
        <v>#VALUE!</v>
      </c>
      <c r="GGV24">
        <f t="shared" si="77"/>
        <v>0</v>
      </c>
      <c r="GGW24" t="e">
        <f t="shared" ref="GGW24:GJH24" si="78">GGS24/0.45</f>
        <v>#NUM!</v>
      </c>
      <c r="GGX24" t="e">
        <f t="shared" si="78"/>
        <v>#NUM!</v>
      </c>
      <c r="GGY24" t="e">
        <f t="shared" si="78"/>
        <v>#VALUE!</v>
      </c>
      <c r="GGZ24">
        <f t="shared" si="78"/>
        <v>0</v>
      </c>
      <c r="GHA24" t="e">
        <f t="shared" si="78"/>
        <v>#NUM!</v>
      </c>
      <c r="GHB24" t="e">
        <f t="shared" si="78"/>
        <v>#NUM!</v>
      </c>
      <c r="GHC24" t="e">
        <f t="shared" si="78"/>
        <v>#VALUE!</v>
      </c>
      <c r="GHD24">
        <f t="shared" si="78"/>
        <v>0</v>
      </c>
      <c r="GHE24" t="e">
        <f t="shared" si="78"/>
        <v>#NUM!</v>
      </c>
      <c r="GHF24" t="e">
        <f t="shared" si="78"/>
        <v>#NUM!</v>
      </c>
      <c r="GHG24" t="e">
        <f t="shared" si="78"/>
        <v>#VALUE!</v>
      </c>
      <c r="GHH24">
        <f t="shared" si="78"/>
        <v>0</v>
      </c>
      <c r="GHI24" t="e">
        <f t="shared" si="78"/>
        <v>#NUM!</v>
      </c>
      <c r="GHJ24" t="e">
        <f t="shared" si="78"/>
        <v>#NUM!</v>
      </c>
      <c r="GHK24" t="e">
        <f t="shared" si="78"/>
        <v>#VALUE!</v>
      </c>
      <c r="GHL24">
        <f t="shared" si="78"/>
        <v>0</v>
      </c>
      <c r="GHM24" t="e">
        <f t="shared" si="78"/>
        <v>#NUM!</v>
      </c>
      <c r="GHN24" t="e">
        <f t="shared" si="78"/>
        <v>#NUM!</v>
      </c>
      <c r="GHO24" t="e">
        <f t="shared" si="78"/>
        <v>#VALUE!</v>
      </c>
      <c r="GHP24">
        <f t="shared" si="78"/>
        <v>0</v>
      </c>
      <c r="GHQ24" t="e">
        <f t="shared" si="78"/>
        <v>#NUM!</v>
      </c>
      <c r="GHR24" t="e">
        <f t="shared" si="78"/>
        <v>#NUM!</v>
      </c>
      <c r="GHS24" t="e">
        <f t="shared" si="78"/>
        <v>#VALUE!</v>
      </c>
      <c r="GHT24">
        <f t="shared" si="78"/>
        <v>0</v>
      </c>
      <c r="GHU24" t="e">
        <f t="shared" si="78"/>
        <v>#NUM!</v>
      </c>
      <c r="GHV24" t="e">
        <f t="shared" si="78"/>
        <v>#NUM!</v>
      </c>
      <c r="GHW24" t="e">
        <f t="shared" si="78"/>
        <v>#VALUE!</v>
      </c>
      <c r="GHX24">
        <f t="shared" si="78"/>
        <v>0</v>
      </c>
      <c r="GHY24" t="e">
        <f t="shared" si="78"/>
        <v>#NUM!</v>
      </c>
      <c r="GHZ24" t="e">
        <f t="shared" si="78"/>
        <v>#NUM!</v>
      </c>
      <c r="GIA24" t="e">
        <f t="shared" si="78"/>
        <v>#VALUE!</v>
      </c>
      <c r="GIB24">
        <f t="shared" si="78"/>
        <v>0</v>
      </c>
      <c r="GIC24" t="e">
        <f t="shared" si="78"/>
        <v>#NUM!</v>
      </c>
      <c r="GID24" t="e">
        <f t="shared" si="78"/>
        <v>#NUM!</v>
      </c>
      <c r="GIE24" t="e">
        <f t="shared" si="78"/>
        <v>#VALUE!</v>
      </c>
      <c r="GIF24">
        <f t="shared" si="78"/>
        <v>0</v>
      </c>
      <c r="GIG24" t="e">
        <f t="shared" si="78"/>
        <v>#NUM!</v>
      </c>
      <c r="GIH24" t="e">
        <f t="shared" si="78"/>
        <v>#NUM!</v>
      </c>
      <c r="GII24" t="e">
        <f t="shared" si="78"/>
        <v>#VALUE!</v>
      </c>
      <c r="GIJ24">
        <f t="shared" si="78"/>
        <v>0</v>
      </c>
      <c r="GIK24" t="e">
        <f t="shared" si="78"/>
        <v>#NUM!</v>
      </c>
      <c r="GIL24" t="e">
        <f t="shared" si="78"/>
        <v>#NUM!</v>
      </c>
      <c r="GIM24" t="e">
        <f t="shared" si="78"/>
        <v>#VALUE!</v>
      </c>
      <c r="GIN24">
        <f t="shared" si="78"/>
        <v>0</v>
      </c>
      <c r="GIO24" t="e">
        <f t="shared" si="78"/>
        <v>#NUM!</v>
      </c>
      <c r="GIP24" t="e">
        <f t="shared" si="78"/>
        <v>#NUM!</v>
      </c>
      <c r="GIQ24" t="e">
        <f t="shared" si="78"/>
        <v>#VALUE!</v>
      </c>
      <c r="GIR24">
        <f t="shared" si="78"/>
        <v>0</v>
      </c>
      <c r="GIS24" t="e">
        <f t="shared" si="78"/>
        <v>#NUM!</v>
      </c>
      <c r="GIT24" t="e">
        <f t="shared" si="78"/>
        <v>#NUM!</v>
      </c>
      <c r="GIU24" t="e">
        <f t="shared" si="78"/>
        <v>#VALUE!</v>
      </c>
      <c r="GIV24">
        <f t="shared" si="78"/>
        <v>0</v>
      </c>
      <c r="GIW24" t="e">
        <f t="shared" si="78"/>
        <v>#NUM!</v>
      </c>
      <c r="GIX24" t="e">
        <f t="shared" si="78"/>
        <v>#NUM!</v>
      </c>
      <c r="GIY24" t="e">
        <f t="shared" si="78"/>
        <v>#VALUE!</v>
      </c>
      <c r="GIZ24">
        <f t="shared" si="78"/>
        <v>0</v>
      </c>
      <c r="GJA24" t="e">
        <f t="shared" si="78"/>
        <v>#NUM!</v>
      </c>
      <c r="GJB24" t="e">
        <f t="shared" si="78"/>
        <v>#NUM!</v>
      </c>
      <c r="GJC24" t="e">
        <f t="shared" si="78"/>
        <v>#VALUE!</v>
      </c>
      <c r="GJD24">
        <f t="shared" si="78"/>
        <v>0</v>
      </c>
      <c r="GJE24" t="e">
        <f t="shared" si="78"/>
        <v>#NUM!</v>
      </c>
      <c r="GJF24" t="e">
        <f t="shared" si="78"/>
        <v>#NUM!</v>
      </c>
      <c r="GJG24" t="e">
        <f t="shared" si="78"/>
        <v>#VALUE!</v>
      </c>
      <c r="GJH24">
        <f t="shared" si="78"/>
        <v>0</v>
      </c>
      <c r="GJI24" t="e">
        <f t="shared" ref="GJI24:GLT24" si="79">GJE24/0.45</f>
        <v>#NUM!</v>
      </c>
      <c r="GJJ24" t="e">
        <f t="shared" si="79"/>
        <v>#NUM!</v>
      </c>
      <c r="GJK24" t="e">
        <f t="shared" si="79"/>
        <v>#VALUE!</v>
      </c>
      <c r="GJL24">
        <f t="shared" si="79"/>
        <v>0</v>
      </c>
      <c r="GJM24" t="e">
        <f t="shared" si="79"/>
        <v>#NUM!</v>
      </c>
      <c r="GJN24" t="e">
        <f t="shared" si="79"/>
        <v>#NUM!</v>
      </c>
      <c r="GJO24" t="e">
        <f t="shared" si="79"/>
        <v>#VALUE!</v>
      </c>
      <c r="GJP24">
        <f t="shared" si="79"/>
        <v>0</v>
      </c>
      <c r="GJQ24" t="e">
        <f t="shared" si="79"/>
        <v>#NUM!</v>
      </c>
      <c r="GJR24" t="e">
        <f t="shared" si="79"/>
        <v>#NUM!</v>
      </c>
      <c r="GJS24" t="e">
        <f t="shared" si="79"/>
        <v>#VALUE!</v>
      </c>
      <c r="GJT24">
        <f t="shared" si="79"/>
        <v>0</v>
      </c>
      <c r="GJU24" t="e">
        <f t="shared" si="79"/>
        <v>#NUM!</v>
      </c>
      <c r="GJV24" t="e">
        <f t="shared" si="79"/>
        <v>#NUM!</v>
      </c>
      <c r="GJW24" t="e">
        <f t="shared" si="79"/>
        <v>#VALUE!</v>
      </c>
      <c r="GJX24">
        <f t="shared" si="79"/>
        <v>0</v>
      </c>
      <c r="GJY24" t="e">
        <f t="shared" si="79"/>
        <v>#NUM!</v>
      </c>
      <c r="GJZ24" t="e">
        <f t="shared" si="79"/>
        <v>#NUM!</v>
      </c>
      <c r="GKA24" t="e">
        <f t="shared" si="79"/>
        <v>#VALUE!</v>
      </c>
      <c r="GKB24">
        <f t="shared" si="79"/>
        <v>0</v>
      </c>
      <c r="GKC24" t="e">
        <f t="shared" si="79"/>
        <v>#NUM!</v>
      </c>
      <c r="GKD24" t="e">
        <f t="shared" si="79"/>
        <v>#NUM!</v>
      </c>
      <c r="GKE24" t="e">
        <f t="shared" si="79"/>
        <v>#VALUE!</v>
      </c>
      <c r="GKF24">
        <f t="shared" si="79"/>
        <v>0</v>
      </c>
      <c r="GKG24" t="e">
        <f t="shared" si="79"/>
        <v>#NUM!</v>
      </c>
      <c r="GKH24" t="e">
        <f t="shared" si="79"/>
        <v>#NUM!</v>
      </c>
      <c r="GKI24" t="e">
        <f t="shared" si="79"/>
        <v>#VALUE!</v>
      </c>
      <c r="GKJ24">
        <f t="shared" si="79"/>
        <v>0</v>
      </c>
      <c r="GKK24" t="e">
        <f t="shared" si="79"/>
        <v>#NUM!</v>
      </c>
      <c r="GKL24" t="e">
        <f t="shared" si="79"/>
        <v>#NUM!</v>
      </c>
      <c r="GKM24" t="e">
        <f t="shared" si="79"/>
        <v>#VALUE!</v>
      </c>
      <c r="GKN24">
        <f t="shared" si="79"/>
        <v>0</v>
      </c>
      <c r="GKO24" t="e">
        <f t="shared" si="79"/>
        <v>#NUM!</v>
      </c>
      <c r="GKP24" t="e">
        <f t="shared" si="79"/>
        <v>#NUM!</v>
      </c>
      <c r="GKQ24" t="e">
        <f t="shared" si="79"/>
        <v>#VALUE!</v>
      </c>
      <c r="GKR24">
        <f t="shared" si="79"/>
        <v>0</v>
      </c>
      <c r="GKS24" t="e">
        <f t="shared" si="79"/>
        <v>#NUM!</v>
      </c>
      <c r="GKT24" t="e">
        <f t="shared" si="79"/>
        <v>#NUM!</v>
      </c>
      <c r="GKU24" t="e">
        <f t="shared" si="79"/>
        <v>#VALUE!</v>
      </c>
      <c r="GKV24">
        <f t="shared" si="79"/>
        <v>0</v>
      </c>
      <c r="GKW24" t="e">
        <f t="shared" si="79"/>
        <v>#NUM!</v>
      </c>
      <c r="GKX24" t="e">
        <f t="shared" si="79"/>
        <v>#NUM!</v>
      </c>
      <c r="GKY24" t="e">
        <f t="shared" si="79"/>
        <v>#VALUE!</v>
      </c>
      <c r="GKZ24">
        <f t="shared" si="79"/>
        <v>0</v>
      </c>
      <c r="GLA24" t="e">
        <f t="shared" si="79"/>
        <v>#NUM!</v>
      </c>
      <c r="GLB24" t="e">
        <f t="shared" si="79"/>
        <v>#NUM!</v>
      </c>
      <c r="GLC24" t="e">
        <f t="shared" si="79"/>
        <v>#VALUE!</v>
      </c>
      <c r="GLD24">
        <f t="shared" si="79"/>
        <v>0</v>
      </c>
      <c r="GLE24" t="e">
        <f t="shared" si="79"/>
        <v>#NUM!</v>
      </c>
      <c r="GLF24" t="e">
        <f t="shared" si="79"/>
        <v>#NUM!</v>
      </c>
      <c r="GLG24" t="e">
        <f t="shared" si="79"/>
        <v>#VALUE!</v>
      </c>
      <c r="GLH24">
        <f t="shared" si="79"/>
        <v>0</v>
      </c>
      <c r="GLI24" t="e">
        <f t="shared" si="79"/>
        <v>#NUM!</v>
      </c>
      <c r="GLJ24" t="e">
        <f t="shared" si="79"/>
        <v>#NUM!</v>
      </c>
      <c r="GLK24" t="e">
        <f t="shared" si="79"/>
        <v>#VALUE!</v>
      </c>
      <c r="GLL24">
        <f t="shared" si="79"/>
        <v>0</v>
      </c>
      <c r="GLM24" t="e">
        <f t="shared" si="79"/>
        <v>#NUM!</v>
      </c>
      <c r="GLN24" t="e">
        <f t="shared" si="79"/>
        <v>#NUM!</v>
      </c>
      <c r="GLO24" t="e">
        <f t="shared" si="79"/>
        <v>#VALUE!</v>
      </c>
      <c r="GLP24">
        <f t="shared" si="79"/>
        <v>0</v>
      </c>
      <c r="GLQ24" t="e">
        <f t="shared" si="79"/>
        <v>#NUM!</v>
      </c>
      <c r="GLR24" t="e">
        <f t="shared" si="79"/>
        <v>#NUM!</v>
      </c>
      <c r="GLS24" t="e">
        <f t="shared" si="79"/>
        <v>#VALUE!</v>
      </c>
      <c r="GLT24">
        <f t="shared" si="79"/>
        <v>0</v>
      </c>
      <c r="GLU24" t="e">
        <f t="shared" ref="GLU24:GOF24" si="80">GLQ24/0.45</f>
        <v>#NUM!</v>
      </c>
      <c r="GLV24" t="e">
        <f t="shared" si="80"/>
        <v>#NUM!</v>
      </c>
      <c r="GLW24" t="e">
        <f t="shared" si="80"/>
        <v>#VALUE!</v>
      </c>
      <c r="GLX24">
        <f t="shared" si="80"/>
        <v>0</v>
      </c>
      <c r="GLY24" t="e">
        <f t="shared" si="80"/>
        <v>#NUM!</v>
      </c>
      <c r="GLZ24" t="e">
        <f t="shared" si="80"/>
        <v>#NUM!</v>
      </c>
      <c r="GMA24" t="e">
        <f t="shared" si="80"/>
        <v>#VALUE!</v>
      </c>
      <c r="GMB24">
        <f t="shared" si="80"/>
        <v>0</v>
      </c>
      <c r="GMC24" t="e">
        <f t="shared" si="80"/>
        <v>#NUM!</v>
      </c>
      <c r="GMD24" t="e">
        <f t="shared" si="80"/>
        <v>#NUM!</v>
      </c>
      <c r="GME24" t="e">
        <f t="shared" si="80"/>
        <v>#VALUE!</v>
      </c>
      <c r="GMF24">
        <f t="shared" si="80"/>
        <v>0</v>
      </c>
      <c r="GMG24" t="e">
        <f t="shared" si="80"/>
        <v>#NUM!</v>
      </c>
      <c r="GMH24" t="e">
        <f t="shared" si="80"/>
        <v>#NUM!</v>
      </c>
      <c r="GMI24" t="e">
        <f t="shared" si="80"/>
        <v>#VALUE!</v>
      </c>
      <c r="GMJ24">
        <f t="shared" si="80"/>
        <v>0</v>
      </c>
      <c r="GMK24" t="e">
        <f t="shared" si="80"/>
        <v>#NUM!</v>
      </c>
      <c r="GML24" t="e">
        <f t="shared" si="80"/>
        <v>#NUM!</v>
      </c>
      <c r="GMM24" t="e">
        <f t="shared" si="80"/>
        <v>#VALUE!</v>
      </c>
      <c r="GMN24">
        <f t="shared" si="80"/>
        <v>0</v>
      </c>
      <c r="GMO24" t="e">
        <f t="shared" si="80"/>
        <v>#NUM!</v>
      </c>
      <c r="GMP24" t="e">
        <f t="shared" si="80"/>
        <v>#NUM!</v>
      </c>
      <c r="GMQ24" t="e">
        <f t="shared" si="80"/>
        <v>#VALUE!</v>
      </c>
      <c r="GMR24">
        <f t="shared" si="80"/>
        <v>0</v>
      </c>
      <c r="GMS24" t="e">
        <f t="shared" si="80"/>
        <v>#NUM!</v>
      </c>
      <c r="GMT24" t="e">
        <f t="shared" si="80"/>
        <v>#NUM!</v>
      </c>
      <c r="GMU24" t="e">
        <f t="shared" si="80"/>
        <v>#VALUE!</v>
      </c>
      <c r="GMV24">
        <f t="shared" si="80"/>
        <v>0</v>
      </c>
      <c r="GMW24" t="e">
        <f t="shared" si="80"/>
        <v>#NUM!</v>
      </c>
      <c r="GMX24" t="e">
        <f t="shared" si="80"/>
        <v>#NUM!</v>
      </c>
      <c r="GMY24" t="e">
        <f t="shared" si="80"/>
        <v>#VALUE!</v>
      </c>
      <c r="GMZ24">
        <f t="shared" si="80"/>
        <v>0</v>
      </c>
      <c r="GNA24" t="e">
        <f t="shared" si="80"/>
        <v>#NUM!</v>
      </c>
      <c r="GNB24" t="e">
        <f t="shared" si="80"/>
        <v>#NUM!</v>
      </c>
      <c r="GNC24" t="e">
        <f t="shared" si="80"/>
        <v>#VALUE!</v>
      </c>
      <c r="GND24">
        <f t="shared" si="80"/>
        <v>0</v>
      </c>
      <c r="GNE24" t="e">
        <f t="shared" si="80"/>
        <v>#NUM!</v>
      </c>
      <c r="GNF24" t="e">
        <f t="shared" si="80"/>
        <v>#NUM!</v>
      </c>
      <c r="GNG24" t="e">
        <f t="shared" si="80"/>
        <v>#VALUE!</v>
      </c>
      <c r="GNH24">
        <f t="shared" si="80"/>
        <v>0</v>
      </c>
      <c r="GNI24" t="e">
        <f t="shared" si="80"/>
        <v>#NUM!</v>
      </c>
      <c r="GNJ24" t="e">
        <f t="shared" si="80"/>
        <v>#NUM!</v>
      </c>
      <c r="GNK24" t="e">
        <f t="shared" si="80"/>
        <v>#VALUE!</v>
      </c>
      <c r="GNL24">
        <f t="shared" si="80"/>
        <v>0</v>
      </c>
      <c r="GNM24" t="e">
        <f t="shared" si="80"/>
        <v>#NUM!</v>
      </c>
      <c r="GNN24" t="e">
        <f t="shared" si="80"/>
        <v>#NUM!</v>
      </c>
      <c r="GNO24" t="e">
        <f t="shared" si="80"/>
        <v>#VALUE!</v>
      </c>
      <c r="GNP24">
        <f t="shared" si="80"/>
        <v>0</v>
      </c>
      <c r="GNQ24" t="e">
        <f t="shared" si="80"/>
        <v>#NUM!</v>
      </c>
      <c r="GNR24" t="e">
        <f t="shared" si="80"/>
        <v>#NUM!</v>
      </c>
      <c r="GNS24" t="e">
        <f t="shared" si="80"/>
        <v>#VALUE!</v>
      </c>
      <c r="GNT24">
        <f t="shared" si="80"/>
        <v>0</v>
      </c>
      <c r="GNU24" t="e">
        <f t="shared" si="80"/>
        <v>#NUM!</v>
      </c>
      <c r="GNV24" t="e">
        <f t="shared" si="80"/>
        <v>#NUM!</v>
      </c>
      <c r="GNW24" t="e">
        <f t="shared" si="80"/>
        <v>#VALUE!</v>
      </c>
      <c r="GNX24">
        <f t="shared" si="80"/>
        <v>0</v>
      </c>
      <c r="GNY24" t="e">
        <f t="shared" si="80"/>
        <v>#NUM!</v>
      </c>
      <c r="GNZ24" t="e">
        <f t="shared" si="80"/>
        <v>#NUM!</v>
      </c>
      <c r="GOA24" t="e">
        <f t="shared" si="80"/>
        <v>#VALUE!</v>
      </c>
      <c r="GOB24">
        <f t="shared" si="80"/>
        <v>0</v>
      </c>
      <c r="GOC24" t="e">
        <f t="shared" si="80"/>
        <v>#NUM!</v>
      </c>
      <c r="GOD24" t="e">
        <f t="shared" si="80"/>
        <v>#NUM!</v>
      </c>
      <c r="GOE24" t="e">
        <f t="shared" si="80"/>
        <v>#VALUE!</v>
      </c>
      <c r="GOF24">
        <f t="shared" si="80"/>
        <v>0</v>
      </c>
      <c r="GOG24" t="e">
        <f t="shared" ref="GOG24:GQR24" si="81">GOC24/0.45</f>
        <v>#NUM!</v>
      </c>
      <c r="GOH24" t="e">
        <f t="shared" si="81"/>
        <v>#NUM!</v>
      </c>
      <c r="GOI24" t="e">
        <f t="shared" si="81"/>
        <v>#VALUE!</v>
      </c>
      <c r="GOJ24">
        <f t="shared" si="81"/>
        <v>0</v>
      </c>
      <c r="GOK24" t="e">
        <f t="shared" si="81"/>
        <v>#NUM!</v>
      </c>
      <c r="GOL24" t="e">
        <f t="shared" si="81"/>
        <v>#NUM!</v>
      </c>
      <c r="GOM24" t="e">
        <f t="shared" si="81"/>
        <v>#VALUE!</v>
      </c>
      <c r="GON24">
        <f t="shared" si="81"/>
        <v>0</v>
      </c>
      <c r="GOO24" t="e">
        <f t="shared" si="81"/>
        <v>#NUM!</v>
      </c>
      <c r="GOP24" t="e">
        <f t="shared" si="81"/>
        <v>#NUM!</v>
      </c>
      <c r="GOQ24" t="e">
        <f t="shared" si="81"/>
        <v>#VALUE!</v>
      </c>
      <c r="GOR24">
        <f t="shared" si="81"/>
        <v>0</v>
      </c>
      <c r="GOS24" t="e">
        <f t="shared" si="81"/>
        <v>#NUM!</v>
      </c>
      <c r="GOT24" t="e">
        <f t="shared" si="81"/>
        <v>#NUM!</v>
      </c>
      <c r="GOU24" t="e">
        <f t="shared" si="81"/>
        <v>#VALUE!</v>
      </c>
      <c r="GOV24">
        <f t="shared" si="81"/>
        <v>0</v>
      </c>
      <c r="GOW24" t="e">
        <f t="shared" si="81"/>
        <v>#NUM!</v>
      </c>
      <c r="GOX24" t="e">
        <f t="shared" si="81"/>
        <v>#NUM!</v>
      </c>
      <c r="GOY24" t="e">
        <f t="shared" si="81"/>
        <v>#VALUE!</v>
      </c>
      <c r="GOZ24">
        <f t="shared" si="81"/>
        <v>0</v>
      </c>
      <c r="GPA24" t="e">
        <f t="shared" si="81"/>
        <v>#NUM!</v>
      </c>
      <c r="GPB24" t="e">
        <f t="shared" si="81"/>
        <v>#NUM!</v>
      </c>
      <c r="GPC24" t="e">
        <f t="shared" si="81"/>
        <v>#VALUE!</v>
      </c>
      <c r="GPD24">
        <f t="shared" si="81"/>
        <v>0</v>
      </c>
      <c r="GPE24" t="e">
        <f t="shared" si="81"/>
        <v>#NUM!</v>
      </c>
      <c r="GPF24" t="e">
        <f t="shared" si="81"/>
        <v>#NUM!</v>
      </c>
      <c r="GPG24" t="e">
        <f t="shared" si="81"/>
        <v>#VALUE!</v>
      </c>
      <c r="GPH24">
        <f t="shared" si="81"/>
        <v>0</v>
      </c>
      <c r="GPI24" t="e">
        <f t="shared" si="81"/>
        <v>#NUM!</v>
      </c>
      <c r="GPJ24" t="e">
        <f t="shared" si="81"/>
        <v>#NUM!</v>
      </c>
      <c r="GPK24" t="e">
        <f t="shared" si="81"/>
        <v>#VALUE!</v>
      </c>
      <c r="GPL24">
        <f t="shared" si="81"/>
        <v>0</v>
      </c>
      <c r="GPM24" t="e">
        <f t="shared" si="81"/>
        <v>#NUM!</v>
      </c>
      <c r="GPN24" t="e">
        <f t="shared" si="81"/>
        <v>#NUM!</v>
      </c>
      <c r="GPO24" t="e">
        <f t="shared" si="81"/>
        <v>#VALUE!</v>
      </c>
      <c r="GPP24">
        <f t="shared" si="81"/>
        <v>0</v>
      </c>
      <c r="GPQ24" t="e">
        <f t="shared" si="81"/>
        <v>#NUM!</v>
      </c>
      <c r="GPR24" t="e">
        <f t="shared" si="81"/>
        <v>#NUM!</v>
      </c>
      <c r="GPS24" t="e">
        <f t="shared" si="81"/>
        <v>#VALUE!</v>
      </c>
      <c r="GPT24">
        <f t="shared" si="81"/>
        <v>0</v>
      </c>
      <c r="GPU24" t="e">
        <f t="shared" si="81"/>
        <v>#NUM!</v>
      </c>
      <c r="GPV24" t="e">
        <f t="shared" si="81"/>
        <v>#NUM!</v>
      </c>
      <c r="GPW24" t="e">
        <f t="shared" si="81"/>
        <v>#VALUE!</v>
      </c>
      <c r="GPX24">
        <f t="shared" si="81"/>
        <v>0</v>
      </c>
      <c r="GPY24" t="e">
        <f t="shared" si="81"/>
        <v>#NUM!</v>
      </c>
      <c r="GPZ24" t="e">
        <f t="shared" si="81"/>
        <v>#NUM!</v>
      </c>
      <c r="GQA24" t="e">
        <f t="shared" si="81"/>
        <v>#VALUE!</v>
      </c>
      <c r="GQB24">
        <f t="shared" si="81"/>
        <v>0</v>
      </c>
      <c r="GQC24" t="e">
        <f t="shared" si="81"/>
        <v>#NUM!</v>
      </c>
      <c r="GQD24" t="e">
        <f t="shared" si="81"/>
        <v>#NUM!</v>
      </c>
      <c r="GQE24" t="e">
        <f t="shared" si="81"/>
        <v>#VALUE!</v>
      </c>
      <c r="GQF24">
        <f t="shared" si="81"/>
        <v>0</v>
      </c>
      <c r="GQG24" t="e">
        <f t="shared" si="81"/>
        <v>#NUM!</v>
      </c>
      <c r="GQH24" t="e">
        <f t="shared" si="81"/>
        <v>#NUM!</v>
      </c>
      <c r="GQI24" t="e">
        <f t="shared" si="81"/>
        <v>#VALUE!</v>
      </c>
      <c r="GQJ24">
        <f t="shared" si="81"/>
        <v>0</v>
      </c>
      <c r="GQK24" t="e">
        <f t="shared" si="81"/>
        <v>#NUM!</v>
      </c>
      <c r="GQL24" t="e">
        <f t="shared" si="81"/>
        <v>#NUM!</v>
      </c>
      <c r="GQM24" t="e">
        <f t="shared" si="81"/>
        <v>#VALUE!</v>
      </c>
      <c r="GQN24">
        <f t="shared" si="81"/>
        <v>0</v>
      </c>
      <c r="GQO24" t="e">
        <f t="shared" si="81"/>
        <v>#NUM!</v>
      </c>
      <c r="GQP24" t="e">
        <f t="shared" si="81"/>
        <v>#NUM!</v>
      </c>
      <c r="GQQ24" t="e">
        <f t="shared" si="81"/>
        <v>#VALUE!</v>
      </c>
      <c r="GQR24">
        <f t="shared" si="81"/>
        <v>0</v>
      </c>
      <c r="GQS24" t="e">
        <f t="shared" ref="GQS24:GTD24" si="82">GQO24/0.45</f>
        <v>#NUM!</v>
      </c>
      <c r="GQT24" t="e">
        <f t="shared" si="82"/>
        <v>#NUM!</v>
      </c>
      <c r="GQU24" t="e">
        <f t="shared" si="82"/>
        <v>#VALUE!</v>
      </c>
      <c r="GQV24">
        <f t="shared" si="82"/>
        <v>0</v>
      </c>
      <c r="GQW24" t="e">
        <f t="shared" si="82"/>
        <v>#NUM!</v>
      </c>
      <c r="GQX24" t="e">
        <f t="shared" si="82"/>
        <v>#NUM!</v>
      </c>
      <c r="GQY24" t="e">
        <f t="shared" si="82"/>
        <v>#VALUE!</v>
      </c>
      <c r="GQZ24">
        <f t="shared" si="82"/>
        <v>0</v>
      </c>
      <c r="GRA24" t="e">
        <f t="shared" si="82"/>
        <v>#NUM!</v>
      </c>
      <c r="GRB24" t="e">
        <f t="shared" si="82"/>
        <v>#NUM!</v>
      </c>
      <c r="GRC24" t="e">
        <f t="shared" si="82"/>
        <v>#VALUE!</v>
      </c>
      <c r="GRD24">
        <f t="shared" si="82"/>
        <v>0</v>
      </c>
      <c r="GRE24" t="e">
        <f t="shared" si="82"/>
        <v>#NUM!</v>
      </c>
      <c r="GRF24" t="e">
        <f t="shared" si="82"/>
        <v>#NUM!</v>
      </c>
      <c r="GRG24" t="e">
        <f t="shared" si="82"/>
        <v>#VALUE!</v>
      </c>
      <c r="GRH24">
        <f t="shared" si="82"/>
        <v>0</v>
      </c>
      <c r="GRI24" t="e">
        <f t="shared" si="82"/>
        <v>#NUM!</v>
      </c>
      <c r="GRJ24" t="e">
        <f t="shared" si="82"/>
        <v>#NUM!</v>
      </c>
      <c r="GRK24" t="e">
        <f t="shared" si="82"/>
        <v>#VALUE!</v>
      </c>
      <c r="GRL24">
        <f t="shared" si="82"/>
        <v>0</v>
      </c>
      <c r="GRM24" t="e">
        <f t="shared" si="82"/>
        <v>#NUM!</v>
      </c>
      <c r="GRN24" t="e">
        <f t="shared" si="82"/>
        <v>#NUM!</v>
      </c>
      <c r="GRO24" t="e">
        <f t="shared" si="82"/>
        <v>#VALUE!</v>
      </c>
      <c r="GRP24">
        <f t="shared" si="82"/>
        <v>0</v>
      </c>
      <c r="GRQ24" t="e">
        <f t="shared" si="82"/>
        <v>#NUM!</v>
      </c>
      <c r="GRR24" t="e">
        <f t="shared" si="82"/>
        <v>#NUM!</v>
      </c>
      <c r="GRS24" t="e">
        <f t="shared" si="82"/>
        <v>#VALUE!</v>
      </c>
      <c r="GRT24">
        <f t="shared" si="82"/>
        <v>0</v>
      </c>
      <c r="GRU24" t="e">
        <f t="shared" si="82"/>
        <v>#NUM!</v>
      </c>
      <c r="GRV24" t="e">
        <f t="shared" si="82"/>
        <v>#NUM!</v>
      </c>
      <c r="GRW24" t="e">
        <f t="shared" si="82"/>
        <v>#VALUE!</v>
      </c>
      <c r="GRX24">
        <f t="shared" si="82"/>
        <v>0</v>
      </c>
      <c r="GRY24" t="e">
        <f t="shared" si="82"/>
        <v>#NUM!</v>
      </c>
      <c r="GRZ24" t="e">
        <f t="shared" si="82"/>
        <v>#NUM!</v>
      </c>
      <c r="GSA24" t="e">
        <f t="shared" si="82"/>
        <v>#VALUE!</v>
      </c>
      <c r="GSB24">
        <f t="shared" si="82"/>
        <v>0</v>
      </c>
      <c r="GSC24" t="e">
        <f t="shared" si="82"/>
        <v>#NUM!</v>
      </c>
      <c r="GSD24" t="e">
        <f t="shared" si="82"/>
        <v>#NUM!</v>
      </c>
      <c r="GSE24" t="e">
        <f t="shared" si="82"/>
        <v>#VALUE!</v>
      </c>
      <c r="GSF24">
        <f t="shared" si="82"/>
        <v>0</v>
      </c>
      <c r="GSG24" t="e">
        <f t="shared" si="82"/>
        <v>#NUM!</v>
      </c>
      <c r="GSH24" t="e">
        <f t="shared" si="82"/>
        <v>#NUM!</v>
      </c>
      <c r="GSI24" t="e">
        <f t="shared" si="82"/>
        <v>#VALUE!</v>
      </c>
      <c r="GSJ24">
        <f t="shared" si="82"/>
        <v>0</v>
      </c>
      <c r="GSK24" t="e">
        <f t="shared" si="82"/>
        <v>#NUM!</v>
      </c>
      <c r="GSL24" t="e">
        <f t="shared" si="82"/>
        <v>#NUM!</v>
      </c>
      <c r="GSM24" t="e">
        <f t="shared" si="82"/>
        <v>#VALUE!</v>
      </c>
      <c r="GSN24">
        <f t="shared" si="82"/>
        <v>0</v>
      </c>
      <c r="GSO24" t="e">
        <f t="shared" si="82"/>
        <v>#NUM!</v>
      </c>
      <c r="GSP24" t="e">
        <f t="shared" si="82"/>
        <v>#NUM!</v>
      </c>
      <c r="GSQ24" t="e">
        <f t="shared" si="82"/>
        <v>#VALUE!</v>
      </c>
      <c r="GSR24">
        <f t="shared" si="82"/>
        <v>0</v>
      </c>
      <c r="GSS24" t="e">
        <f t="shared" si="82"/>
        <v>#NUM!</v>
      </c>
      <c r="GST24" t="e">
        <f t="shared" si="82"/>
        <v>#NUM!</v>
      </c>
      <c r="GSU24" t="e">
        <f t="shared" si="82"/>
        <v>#VALUE!</v>
      </c>
      <c r="GSV24">
        <f t="shared" si="82"/>
        <v>0</v>
      </c>
      <c r="GSW24" t="e">
        <f t="shared" si="82"/>
        <v>#NUM!</v>
      </c>
      <c r="GSX24" t="e">
        <f t="shared" si="82"/>
        <v>#NUM!</v>
      </c>
      <c r="GSY24" t="e">
        <f t="shared" si="82"/>
        <v>#VALUE!</v>
      </c>
      <c r="GSZ24">
        <f t="shared" si="82"/>
        <v>0</v>
      </c>
      <c r="GTA24" t="e">
        <f t="shared" si="82"/>
        <v>#NUM!</v>
      </c>
      <c r="GTB24" t="e">
        <f t="shared" si="82"/>
        <v>#NUM!</v>
      </c>
      <c r="GTC24" t="e">
        <f t="shared" si="82"/>
        <v>#VALUE!</v>
      </c>
      <c r="GTD24">
        <f t="shared" si="82"/>
        <v>0</v>
      </c>
      <c r="GTE24" t="e">
        <f t="shared" ref="GTE24:GVP24" si="83">GTA24/0.45</f>
        <v>#NUM!</v>
      </c>
      <c r="GTF24" t="e">
        <f t="shared" si="83"/>
        <v>#NUM!</v>
      </c>
      <c r="GTG24" t="e">
        <f t="shared" si="83"/>
        <v>#VALUE!</v>
      </c>
      <c r="GTH24">
        <f t="shared" si="83"/>
        <v>0</v>
      </c>
      <c r="GTI24" t="e">
        <f t="shared" si="83"/>
        <v>#NUM!</v>
      </c>
      <c r="GTJ24" t="e">
        <f t="shared" si="83"/>
        <v>#NUM!</v>
      </c>
      <c r="GTK24" t="e">
        <f t="shared" si="83"/>
        <v>#VALUE!</v>
      </c>
      <c r="GTL24">
        <f t="shared" si="83"/>
        <v>0</v>
      </c>
      <c r="GTM24" t="e">
        <f t="shared" si="83"/>
        <v>#NUM!</v>
      </c>
      <c r="GTN24" t="e">
        <f t="shared" si="83"/>
        <v>#NUM!</v>
      </c>
      <c r="GTO24" t="e">
        <f t="shared" si="83"/>
        <v>#VALUE!</v>
      </c>
      <c r="GTP24">
        <f t="shared" si="83"/>
        <v>0</v>
      </c>
      <c r="GTQ24" t="e">
        <f t="shared" si="83"/>
        <v>#NUM!</v>
      </c>
      <c r="GTR24" t="e">
        <f t="shared" si="83"/>
        <v>#NUM!</v>
      </c>
      <c r="GTS24" t="e">
        <f t="shared" si="83"/>
        <v>#VALUE!</v>
      </c>
      <c r="GTT24">
        <f t="shared" si="83"/>
        <v>0</v>
      </c>
      <c r="GTU24" t="e">
        <f t="shared" si="83"/>
        <v>#NUM!</v>
      </c>
      <c r="GTV24" t="e">
        <f t="shared" si="83"/>
        <v>#NUM!</v>
      </c>
      <c r="GTW24" t="e">
        <f t="shared" si="83"/>
        <v>#VALUE!</v>
      </c>
      <c r="GTX24">
        <f t="shared" si="83"/>
        <v>0</v>
      </c>
      <c r="GTY24" t="e">
        <f t="shared" si="83"/>
        <v>#NUM!</v>
      </c>
      <c r="GTZ24" t="e">
        <f t="shared" si="83"/>
        <v>#NUM!</v>
      </c>
      <c r="GUA24" t="e">
        <f t="shared" si="83"/>
        <v>#VALUE!</v>
      </c>
      <c r="GUB24">
        <f t="shared" si="83"/>
        <v>0</v>
      </c>
      <c r="GUC24" t="e">
        <f t="shared" si="83"/>
        <v>#NUM!</v>
      </c>
      <c r="GUD24" t="e">
        <f t="shared" si="83"/>
        <v>#NUM!</v>
      </c>
      <c r="GUE24" t="e">
        <f t="shared" si="83"/>
        <v>#VALUE!</v>
      </c>
      <c r="GUF24">
        <f t="shared" si="83"/>
        <v>0</v>
      </c>
      <c r="GUG24" t="e">
        <f t="shared" si="83"/>
        <v>#NUM!</v>
      </c>
      <c r="GUH24" t="e">
        <f t="shared" si="83"/>
        <v>#NUM!</v>
      </c>
      <c r="GUI24" t="e">
        <f t="shared" si="83"/>
        <v>#VALUE!</v>
      </c>
      <c r="GUJ24">
        <f t="shared" si="83"/>
        <v>0</v>
      </c>
      <c r="GUK24" t="e">
        <f t="shared" si="83"/>
        <v>#NUM!</v>
      </c>
      <c r="GUL24" t="e">
        <f t="shared" si="83"/>
        <v>#NUM!</v>
      </c>
      <c r="GUM24" t="e">
        <f t="shared" si="83"/>
        <v>#VALUE!</v>
      </c>
      <c r="GUN24">
        <f t="shared" si="83"/>
        <v>0</v>
      </c>
      <c r="GUO24" t="e">
        <f t="shared" si="83"/>
        <v>#NUM!</v>
      </c>
      <c r="GUP24" t="e">
        <f t="shared" si="83"/>
        <v>#NUM!</v>
      </c>
      <c r="GUQ24" t="e">
        <f t="shared" si="83"/>
        <v>#VALUE!</v>
      </c>
      <c r="GUR24">
        <f t="shared" si="83"/>
        <v>0</v>
      </c>
      <c r="GUS24" t="e">
        <f t="shared" si="83"/>
        <v>#NUM!</v>
      </c>
      <c r="GUT24" t="e">
        <f t="shared" si="83"/>
        <v>#NUM!</v>
      </c>
      <c r="GUU24" t="e">
        <f t="shared" si="83"/>
        <v>#VALUE!</v>
      </c>
      <c r="GUV24">
        <f t="shared" si="83"/>
        <v>0</v>
      </c>
      <c r="GUW24" t="e">
        <f t="shared" si="83"/>
        <v>#NUM!</v>
      </c>
      <c r="GUX24" t="e">
        <f t="shared" si="83"/>
        <v>#NUM!</v>
      </c>
      <c r="GUY24" t="e">
        <f t="shared" si="83"/>
        <v>#VALUE!</v>
      </c>
      <c r="GUZ24">
        <f t="shared" si="83"/>
        <v>0</v>
      </c>
      <c r="GVA24" t="e">
        <f t="shared" si="83"/>
        <v>#NUM!</v>
      </c>
      <c r="GVB24" t="e">
        <f t="shared" si="83"/>
        <v>#NUM!</v>
      </c>
      <c r="GVC24" t="e">
        <f t="shared" si="83"/>
        <v>#VALUE!</v>
      </c>
      <c r="GVD24">
        <f t="shared" si="83"/>
        <v>0</v>
      </c>
      <c r="GVE24" t="e">
        <f t="shared" si="83"/>
        <v>#NUM!</v>
      </c>
      <c r="GVF24" t="e">
        <f t="shared" si="83"/>
        <v>#NUM!</v>
      </c>
      <c r="GVG24" t="e">
        <f t="shared" si="83"/>
        <v>#VALUE!</v>
      </c>
      <c r="GVH24">
        <f t="shared" si="83"/>
        <v>0</v>
      </c>
      <c r="GVI24" t="e">
        <f t="shared" si="83"/>
        <v>#NUM!</v>
      </c>
      <c r="GVJ24" t="e">
        <f t="shared" si="83"/>
        <v>#NUM!</v>
      </c>
      <c r="GVK24" t="e">
        <f t="shared" si="83"/>
        <v>#VALUE!</v>
      </c>
      <c r="GVL24">
        <f t="shared" si="83"/>
        <v>0</v>
      </c>
      <c r="GVM24" t="e">
        <f t="shared" si="83"/>
        <v>#NUM!</v>
      </c>
      <c r="GVN24" t="e">
        <f t="shared" si="83"/>
        <v>#NUM!</v>
      </c>
      <c r="GVO24" t="e">
        <f t="shared" si="83"/>
        <v>#VALUE!</v>
      </c>
      <c r="GVP24">
        <f t="shared" si="83"/>
        <v>0</v>
      </c>
      <c r="GVQ24" t="e">
        <f t="shared" ref="GVQ24:GYB24" si="84">GVM24/0.45</f>
        <v>#NUM!</v>
      </c>
      <c r="GVR24" t="e">
        <f t="shared" si="84"/>
        <v>#NUM!</v>
      </c>
      <c r="GVS24" t="e">
        <f t="shared" si="84"/>
        <v>#VALUE!</v>
      </c>
      <c r="GVT24">
        <f t="shared" si="84"/>
        <v>0</v>
      </c>
      <c r="GVU24" t="e">
        <f t="shared" si="84"/>
        <v>#NUM!</v>
      </c>
      <c r="GVV24" t="e">
        <f t="shared" si="84"/>
        <v>#NUM!</v>
      </c>
      <c r="GVW24" t="e">
        <f t="shared" si="84"/>
        <v>#VALUE!</v>
      </c>
      <c r="GVX24">
        <f t="shared" si="84"/>
        <v>0</v>
      </c>
      <c r="GVY24" t="e">
        <f t="shared" si="84"/>
        <v>#NUM!</v>
      </c>
      <c r="GVZ24" t="e">
        <f t="shared" si="84"/>
        <v>#NUM!</v>
      </c>
      <c r="GWA24" t="e">
        <f t="shared" si="84"/>
        <v>#VALUE!</v>
      </c>
      <c r="GWB24">
        <f t="shared" si="84"/>
        <v>0</v>
      </c>
      <c r="GWC24" t="e">
        <f t="shared" si="84"/>
        <v>#NUM!</v>
      </c>
      <c r="GWD24" t="e">
        <f t="shared" si="84"/>
        <v>#NUM!</v>
      </c>
      <c r="GWE24" t="e">
        <f t="shared" si="84"/>
        <v>#VALUE!</v>
      </c>
      <c r="GWF24">
        <f t="shared" si="84"/>
        <v>0</v>
      </c>
      <c r="GWG24" t="e">
        <f t="shared" si="84"/>
        <v>#NUM!</v>
      </c>
      <c r="GWH24" t="e">
        <f t="shared" si="84"/>
        <v>#NUM!</v>
      </c>
      <c r="GWI24" t="e">
        <f t="shared" si="84"/>
        <v>#VALUE!</v>
      </c>
      <c r="GWJ24">
        <f t="shared" si="84"/>
        <v>0</v>
      </c>
      <c r="GWK24" t="e">
        <f t="shared" si="84"/>
        <v>#NUM!</v>
      </c>
      <c r="GWL24" t="e">
        <f t="shared" si="84"/>
        <v>#NUM!</v>
      </c>
      <c r="GWM24" t="e">
        <f t="shared" si="84"/>
        <v>#VALUE!</v>
      </c>
      <c r="GWN24">
        <f t="shared" si="84"/>
        <v>0</v>
      </c>
      <c r="GWO24" t="e">
        <f t="shared" si="84"/>
        <v>#NUM!</v>
      </c>
      <c r="GWP24" t="e">
        <f t="shared" si="84"/>
        <v>#NUM!</v>
      </c>
      <c r="GWQ24" t="e">
        <f t="shared" si="84"/>
        <v>#VALUE!</v>
      </c>
      <c r="GWR24">
        <f t="shared" si="84"/>
        <v>0</v>
      </c>
      <c r="GWS24" t="e">
        <f t="shared" si="84"/>
        <v>#NUM!</v>
      </c>
      <c r="GWT24" t="e">
        <f t="shared" si="84"/>
        <v>#NUM!</v>
      </c>
      <c r="GWU24" t="e">
        <f t="shared" si="84"/>
        <v>#VALUE!</v>
      </c>
      <c r="GWV24">
        <f t="shared" si="84"/>
        <v>0</v>
      </c>
      <c r="GWW24" t="e">
        <f t="shared" si="84"/>
        <v>#NUM!</v>
      </c>
      <c r="GWX24" t="e">
        <f t="shared" si="84"/>
        <v>#NUM!</v>
      </c>
      <c r="GWY24" t="e">
        <f t="shared" si="84"/>
        <v>#VALUE!</v>
      </c>
      <c r="GWZ24">
        <f t="shared" si="84"/>
        <v>0</v>
      </c>
      <c r="GXA24" t="e">
        <f t="shared" si="84"/>
        <v>#NUM!</v>
      </c>
      <c r="GXB24" t="e">
        <f t="shared" si="84"/>
        <v>#NUM!</v>
      </c>
      <c r="GXC24" t="e">
        <f t="shared" si="84"/>
        <v>#VALUE!</v>
      </c>
      <c r="GXD24">
        <f t="shared" si="84"/>
        <v>0</v>
      </c>
      <c r="GXE24" t="e">
        <f t="shared" si="84"/>
        <v>#NUM!</v>
      </c>
      <c r="GXF24" t="e">
        <f t="shared" si="84"/>
        <v>#NUM!</v>
      </c>
      <c r="GXG24" t="e">
        <f t="shared" si="84"/>
        <v>#VALUE!</v>
      </c>
      <c r="GXH24">
        <f t="shared" si="84"/>
        <v>0</v>
      </c>
      <c r="GXI24" t="e">
        <f t="shared" si="84"/>
        <v>#NUM!</v>
      </c>
      <c r="GXJ24" t="e">
        <f t="shared" si="84"/>
        <v>#NUM!</v>
      </c>
      <c r="GXK24" t="e">
        <f t="shared" si="84"/>
        <v>#VALUE!</v>
      </c>
      <c r="GXL24">
        <f t="shared" si="84"/>
        <v>0</v>
      </c>
      <c r="GXM24" t="e">
        <f t="shared" si="84"/>
        <v>#NUM!</v>
      </c>
      <c r="GXN24" t="e">
        <f t="shared" si="84"/>
        <v>#NUM!</v>
      </c>
      <c r="GXO24" t="e">
        <f t="shared" si="84"/>
        <v>#VALUE!</v>
      </c>
      <c r="GXP24">
        <f t="shared" si="84"/>
        <v>0</v>
      </c>
      <c r="GXQ24" t="e">
        <f t="shared" si="84"/>
        <v>#NUM!</v>
      </c>
      <c r="GXR24" t="e">
        <f t="shared" si="84"/>
        <v>#NUM!</v>
      </c>
      <c r="GXS24" t="e">
        <f t="shared" si="84"/>
        <v>#VALUE!</v>
      </c>
      <c r="GXT24">
        <f t="shared" si="84"/>
        <v>0</v>
      </c>
      <c r="GXU24" t="e">
        <f t="shared" si="84"/>
        <v>#NUM!</v>
      </c>
      <c r="GXV24" t="e">
        <f t="shared" si="84"/>
        <v>#NUM!</v>
      </c>
      <c r="GXW24" t="e">
        <f t="shared" si="84"/>
        <v>#VALUE!</v>
      </c>
      <c r="GXX24">
        <f t="shared" si="84"/>
        <v>0</v>
      </c>
      <c r="GXY24" t="e">
        <f t="shared" si="84"/>
        <v>#NUM!</v>
      </c>
      <c r="GXZ24" t="e">
        <f t="shared" si="84"/>
        <v>#NUM!</v>
      </c>
      <c r="GYA24" t="e">
        <f t="shared" si="84"/>
        <v>#VALUE!</v>
      </c>
      <c r="GYB24">
        <f t="shared" si="84"/>
        <v>0</v>
      </c>
      <c r="GYC24" t="e">
        <f t="shared" ref="GYC24:HAN24" si="85">GXY24/0.45</f>
        <v>#NUM!</v>
      </c>
      <c r="GYD24" t="e">
        <f t="shared" si="85"/>
        <v>#NUM!</v>
      </c>
      <c r="GYE24" t="e">
        <f t="shared" si="85"/>
        <v>#VALUE!</v>
      </c>
      <c r="GYF24">
        <f t="shared" si="85"/>
        <v>0</v>
      </c>
      <c r="GYG24" t="e">
        <f t="shared" si="85"/>
        <v>#NUM!</v>
      </c>
      <c r="GYH24" t="e">
        <f t="shared" si="85"/>
        <v>#NUM!</v>
      </c>
      <c r="GYI24" t="e">
        <f t="shared" si="85"/>
        <v>#VALUE!</v>
      </c>
      <c r="GYJ24">
        <f t="shared" si="85"/>
        <v>0</v>
      </c>
      <c r="GYK24" t="e">
        <f t="shared" si="85"/>
        <v>#NUM!</v>
      </c>
      <c r="GYL24" t="e">
        <f t="shared" si="85"/>
        <v>#NUM!</v>
      </c>
      <c r="GYM24" t="e">
        <f t="shared" si="85"/>
        <v>#VALUE!</v>
      </c>
      <c r="GYN24">
        <f t="shared" si="85"/>
        <v>0</v>
      </c>
      <c r="GYO24" t="e">
        <f t="shared" si="85"/>
        <v>#NUM!</v>
      </c>
      <c r="GYP24" t="e">
        <f t="shared" si="85"/>
        <v>#NUM!</v>
      </c>
      <c r="GYQ24" t="e">
        <f t="shared" si="85"/>
        <v>#VALUE!</v>
      </c>
      <c r="GYR24">
        <f t="shared" si="85"/>
        <v>0</v>
      </c>
      <c r="GYS24" t="e">
        <f t="shared" si="85"/>
        <v>#NUM!</v>
      </c>
      <c r="GYT24" t="e">
        <f t="shared" si="85"/>
        <v>#NUM!</v>
      </c>
      <c r="GYU24" t="e">
        <f t="shared" si="85"/>
        <v>#VALUE!</v>
      </c>
      <c r="GYV24">
        <f t="shared" si="85"/>
        <v>0</v>
      </c>
      <c r="GYW24" t="e">
        <f t="shared" si="85"/>
        <v>#NUM!</v>
      </c>
      <c r="GYX24" t="e">
        <f t="shared" si="85"/>
        <v>#NUM!</v>
      </c>
      <c r="GYY24" t="e">
        <f t="shared" si="85"/>
        <v>#VALUE!</v>
      </c>
      <c r="GYZ24">
        <f t="shared" si="85"/>
        <v>0</v>
      </c>
      <c r="GZA24" t="e">
        <f t="shared" si="85"/>
        <v>#NUM!</v>
      </c>
      <c r="GZB24" t="e">
        <f t="shared" si="85"/>
        <v>#NUM!</v>
      </c>
      <c r="GZC24" t="e">
        <f t="shared" si="85"/>
        <v>#VALUE!</v>
      </c>
      <c r="GZD24">
        <f t="shared" si="85"/>
        <v>0</v>
      </c>
      <c r="GZE24" t="e">
        <f t="shared" si="85"/>
        <v>#NUM!</v>
      </c>
      <c r="GZF24" t="e">
        <f t="shared" si="85"/>
        <v>#NUM!</v>
      </c>
      <c r="GZG24" t="e">
        <f t="shared" si="85"/>
        <v>#VALUE!</v>
      </c>
      <c r="GZH24">
        <f t="shared" si="85"/>
        <v>0</v>
      </c>
      <c r="GZI24" t="e">
        <f t="shared" si="85"/>
        <v>#NUM!</v>
      </c>
      <c r="GZJ24" t="e">
        <f t="shared" si="85"/>
        <v>#NUM!</v>
      </c>
      <c r="GZK24" t="e">
        <f t="shared" si="85"/>
        <v>#VALUE!</v>
      </c>
      <c r="GZL24">
        <f t="shared" si="85"/>
        <v>0</v>
      </c>
      <c r="GZM24" t="e">
        <f t="shared" si="85"/>
        <v>#NUM!</v>
      </c>
      <c r="GZN24" t="e">
        <f t="shared" si="85"/>
        <v>#NUM!</v>
      </c>
      <c r="GZO24" t="e">
        <f t="shared" si="85"/>
        <v>#VALUE!</v>
      </c>
      <c r="GZP24">
        <f t="shared" si="85"/>
        <v>0</v>
      </c>
      <c r="GZQ24" t="e">
        <f t="shared" si="85"/>
        <v>#NUM!</v>
      </c>
      <c r="GZR24" t="e">
        <f t="shared" si="85"/>
        <v>#NUM!</v>
      </c>
      <c r="GZS24" t="e">
        <f t="shared" si="85"/>
        <v>#VALUE!</v>
      </c>
      <c r="GZT24">
        <f t="shared" si="85"/>
        <v>0</v>
      </c>
      <c r="GZU24" t="e">
        <f t="shared" si="85"/>
        <v>#NUM!</v>
      </c>
      <c r="GZV24" t="e">
        <f t="shared" si="85"/>
        <v>#NUM!</v>
      </c>
      <c r="GZW24" t="e">
        <f t="shared" si="85"/>
        <v>#VALUE!</v>
      </c>
      <c r="GZX24">
        <f t="shared" si="85"/>
        <v>0</v>
      </c>
      <c r="GZY24" t="e">
        <f t="shared" si="85"/>
        <v>#NUM!</v>
      </c>
      <c r="GZZ24" t="e">
        <f t="shared" si="85"/>
        <v>#NUM!</v>
      </c>
      <c r="HAA24" t="e">
        <f t="shared" si="85"/>
        <v>#VALUE!</v>
      </c>
      <c r="HAB24">
        <f t="shared" si="85"/>
        <v>0</v>
      </c>
      <c r="HAC24" t="e">
        <f t="shared" si="85"/>
        <v>#NUM!</v>
      </c>
      <c r="HAD24" t="e">
        <f t="shared" si="85"/>
        <v>#NUM!</v>
      </c>
      <c r="HAE24" t="e">
        <f t="shared" si="85"/>
        <v>#VALUE!</v>
      </c>
      <c r="HAF24">
        <f t="shared" si="85"/>
        <v>0</v>
      </c>
      <c r="HAG24" t="e">
        <f t="shared" si="85"/>
        <v>#NUM!</v>
      </c>
      <c r="HAH24" t="e">
        <f t="shared" si="85"/>
        <v>#NUM!</v>
      </c>
      <c r="HAI24" t="e">
        <f t="shared" si="85"/>
        <v>#VALUE!</v>
      </c>
      <c r="HAJ24">
        <f t="shared" si="85"/>
        <v>0</v>
      </c>
      <c r="HAK24" t="e">
        <f t="shared" si="85"/>
        <v>#NUM!</v>
      </c>
      <c r="HAL24" t="e">
        <f t="shared" si="85"/>
        <v>#NUM!</v>
      </c>
      <c r="HAM24" t="e">
        <f t="shared" si="85"/>
        <v>#VALUE!</v>
      </c>
      <c r="HAN24">
        <f t="shared" si="85"/>
        <v>0</v>
      </c>
      <c r="HAO24" t="e">
        <f t="shared" ref="HAO24:HCZ24" si="86">HAK24/0.45</f>
        <v>#NUM!</v>
      </c>
      <c r="HAP24" t="e">
        <f t="shared" si="86"/>
        <v>#NUM!</v>
      </c>
      <c r="HAQ24" t="e">
        <f t="shared" si="86"/>
        <v>#VALUE!</v>
      </c>
      <c r="HAR24">
        <f t="shared" si="86"/>
        <v>0</v>
      </c>
      <c r="HAS24" t="e">
        <f t="shared" si="86"/>
        <v>#NUM!</v>
      </c>
      <c r="HAT24" t="e">
        <f t="shared" si="86"/>
        <v>#NUM!</v>
      </c>
      <c r="HAU24" t="e">
        <f t="shared" si="86"/>
        <v>#VALUE!</v>
      </c>
      <c r="HAV24">
        <f t="shared" si="86"/>
        <v>0</v>
      </c>
      <c r="HAW24" t="e">
        <f t="shared" si="86"/>
        <v>#NUM!</v>
      </c>
      <c r="HAX24" t="e">
        <f t="shared" si="86"/>
        <v>#NUM!</v>
      </c>
      <c r="HAY24" t="e">
        <f t="shared" si="86"/>
        <v>#VALUE!</v>
      </c>
      <c r="HAZ24">
        <f t="shared" si="86"/>
        <v>0</v>
      </c>
      <c r="HBA24" t="e">
        <f t="shared" si="86"/>
        <v>#NUM!</v>
      </c>
      <c r="HBB24" t="e">
        <f t="shared" si="86"/>
        <v>#NUM!</v>
      </c>
      <c r="HBC24" t="e">
        <f t="shared" si="86"/>
        <v>#VALUE!</v>
      </c>
      <c r="HBD24">
        <f t="shared" si="86"/>
        <v>0</v>
      </c>
      <c r="HBE24" t="e">
        <f t="shared" si="86"/>
        <v>#NUM!</v>
      </c>
      <c r="HBF24" t="e">
        <f t="shared" si="86"/>
        <v>#NUM!</v>
      </c>
      <c r="HBG24" t="e">
        <f t="shared" si="86"/>
        <v>#VALUE!</v>
      </c>
      <c r="HBH24">
        <f t="shared" si="86"/>
        <v>0</v>
      </c>
      <c r="HBI24" t="e">
        <f t="shared" si="86"/>
        <v>#NUM!</v>
      </c>
      <c r="HBJ24" t="e">
        <f t="shared" si="86"/>
        <v>#NUM!</v>
      </c>
      <c r="HBK24" t="e">
        <f t="shared" si="86"/>
        <v>#VALUE!</v>
      </c>
      <c r="HBL24">
        <f t="shared" si="86"/>
        <v>0</v>
      </c>
      <c r="HBM24" t="e">
        <f t="shared" si="86"/>
        <v>#NUM!</v>
      </c>
      <c r="HBN24" t="e">
        <f t="shared" si="86"/>
        <v>#NUM!</v>
      </c>
      <c r="HBO24" t="e">
        <f t="shared" si="86"/>
        <v>#VALUE!</v>
      </c>
      <c r="HBP24">
        <f t="shared" si="86"/>
        <v>0</v>
      </c>
      <c r="HBQ24" t="e">
        <f t="shared" si="86"/>
        <v>#NUM!</v>
      </c>
      <c r="HBR24" t="e">
        <f t="shared" si="86"/>
        <v>#NUM!</v>
      </c>
      <c r="HBS24" t="e">
        <f t="shared" si="86"/>
        <v>#VALUE!</v>
      </c>
      <c r="HBT24">
        <f t="shared" si="86"/>
        <v>0</v>
      </c>
      <c r="HBU24" t="e">
        <f t="shared" si="86"/>
        <v>#NUM!</v>
      </c>
      <c r="HBV24" t="e">
        <f t="shared" si="86"/>
        <v>#NUM!</v>
      </c>
      <c r="HBW24" t="e">
        <f t="shared" si="86"/>
        <v>#VALUE!</v>
      </c>
      <c r="HBX24">
        <f t="shared" si="86"/>
        <v>0</v>
      </c>
      <c r="HBY24" t="e">
        <f t="shared" si="86"/>
        <v>#NUM!</v>
      </c>
      <c r="HBZ24" t="e">
        <f t="shared" si="86"/>
        <v>#NUM!</v>
      </c>
      <c r="HCA24" t="e">
        <f t="shared" si="86"/>
        <v>#VALUE!</v>
      </c>
      <c r="HCB24">
        <f t="shared" si="86"/>
        <v>0</v>
      </c>
      <c r="HCC24" t="e">
        <f t="shared" si="86"/>
        <v>#NUM!</v>
      </c>
      <c r="HCD24" t="e">
        <f t="shared" si="86"/>
        <v>#NUM!</v>
      </c>
      <c r="HCE24" t="e">
        <f t="shared" si="86"/>
        <v>#VALUE!</v>
      </c>
      <c r="HCF24">
        <f t="shared" si="86"/>
        <v>0</v>
      </c>
      <c r="HCG24" t="e">
        <f t="shared" si="86"/>
        <v>#NUM!</v>
      </c>
      <c r="HCH24" t="e">
        <f t="shared" si="86"/>
        <v>#NUM!</v>
      </c>
      <c r="HCI24" t="e">
        <f t="shared" si="86"/>
        <v>#VALUE!</v>
      </c>
      <c r="HCJ24">
        <f t="shared" si="86"/>
        <v>0</v>
      </c>
      <c r="HCK24" t="e">
        <f t="shared" si="86"/>
        <v>#NUM!</v>
      </c>
      <c r="HCL24" t="e">
        <f t="shared" si="86"/>
        <v>#NUM!</v>
      </c>
      <c r="HCM24" t="e">
        <f t="shared" si="86"/>
        <v>#VALUE!</v>
      </c>
      <c r="HCN24">
        <f t="shared" si="86"/>
        <v>0</v>
      </c>
      <c r="HCO24" t="e">
        <f t="shared" si="86"/>
        <v>#NUM!</v>
      </c>
      <c r="HCP24" t="e">
        <f t="shared" si="86"/>
        <v>#NUM!</v>
      </c>
      <c r="HCQ24" t="e">
        <f t="shared" si="86"/>
        <v>#VALUE!</v>
      </c>
      <c r="HCR24">
        <f t="shared" si="86"/>
        <v>0</v>
      </c>
      <c r="HCS24" t="e">
        <f t="shared" si="86"/>
        <v>#NUM!</v>
      </c>
      <c r="HCT24" t="e">
        <f t="shared" si="86"/>
        <v>#NUM!</v>
      </c>
      <c r="HCU24" t="e">
        <f t="shared" si="86"/>
        <v>#VALUE!</v>
      </c>
      <c r="HCV24">
        <f t="shared" si="86"/>
        <v>0</v>
      </c>
      <c r="HCW24" t="e">
        <f t="shared" si="86"/>
        <v>#NUM!</v>
      </c>
      <c r="HCX24" t="e">
        <f t="shared" si="86"/>
        <v>#NUM!</v>
      </c>
      <c r="HCY24" t="e">
        <f t="shared" si="86"/>
        <v>#VALUE!</v>
      </c>
      <c r="HCZ24">
        <f t="shared" si="86"/>
        <v>0</v>
      </c>
      <c r="HDA24" t="e">
        <f t="shared" ref="HDA24:HFL24" si="87">HCW24/0.45</f>
        <v>#NUM!</v>
      </c>
      <c r="HDB24" t="e">
        <f t="shared" si="87"/>
        <v>#NUM!</v>
      </c>
      <c r="HDC24" t="e">
        <f t="shared" si="87"/>
        <v>#VALUE!</v>
      </c>
      <c r="HDD24">
        <f t="shared" si="87"/>
        <v>0</v>
      </c>
      <c r="HDE24" t="e">
        <f t="shared" si="87"/>
        <v>#NUM!</v>
      </c>
      <c r="HDF24" t="e">
        <f t="shared" si="87"/>
        <v>#NUM!</v>
      </c>
      <c r="HDG24" t="e">
        <f t="shared" si="87"/>
        <v>#VALUE!</v>
      </c>
      <c r="HDH24">
        <f t="shared" si="87"/>
        <v>0</v>
      </c>
      <c r="HDI24" t="e">
        <f t="shared" si="87"/>
        <v>#NUM!</v>
      </c>
      <c r="HDJ24" t="e">
        <f t="shared" si="87"/>
        <v>#NUM!</v>
      </c>
      <c r="HDK24" t="e">
        <f t="shared" si="87"/>
        <v>#VALUE!</v>
      </c>
      <c r="HDL24">
        <f t="shared" si="87"/>
        <v>0</v>
      </c>
      <c r="HDM24" t="e">
        <f t="shared" si="87"/>
        <v>#NUM!</v>
      </c>
      <c r="HDN24" t="e">
        <f t="shared" si="87"/>
        <v>#NUM!</v>
      </c>
      <c r="HDO24" t="e">
        <f t="shared" si="87"/>
        <v>#VALUE!</v>
      </c>
      <c r="HDP24">
        <f t="shared" si="87"/>
        <v>0</v>
      </c>
      <c r="HDQ24" t="e">
        <f t="shared" si="87"/>
        <v>#NUM!</v>
      </c>
      <c r="HDR24" t="e">
        <f t="shared" si="87"/>
        <v>#NUM!</v>
      </c>
      <c r="HDS24" t="e">
        <f t="shared" si="87"/>
        <v>#VALUE!</v>
      </c>
      <c r="HDT24">
        <f t="shared" si="87"/>
        <v>0</v>
      </c>
      <c r="HDU24" t="e">
        <f t="shared" si="87"/>
        <v>#NUM!</v>
      </c>
      <c r="HDV24" t="e">
        <f t="shared" si="87"/>
        <v>#NUM!</v>
      </c>
      <c r="HDW24" t="e">
        <f t="shared" si="87"/>
        <v>#VALUE!</v>
      </c>
      <c r="HDX24">
        <f t="shared" si="87"/>
        <v>0</v>
      </c>
      <c r="HDY24" t="e">
        <f t="shared" si="87"/>
        <v>#NUM!</v>
      </c>
      <c r="HDZ24" t="e">
        <f t="shared" si="87"/>
        <v>#NUM!</v>
      </c>
      <c r="HEA24" t="e">
        <f t="shared" si="87"/>
        <v>#VALUE!</v>
      </c>
      <c r="HEB24">
        <f t="shared" si="87"/>
        <v>0</v>
      </c>
      <c r="HEC24" t="e">
        <f t="shared" si="87"/>
        <v>#NUM!</v>
      </c>
      <c r="HED24" t="e">
        <f t="shared" si="87"/>
        <v>#NUM!</v>
      </c>
      <c r="HEE24" t="e">
        <f t="shared" si="87"/>
        <v>#VALUE!</v>
      </c>
      <c r="HEF24">
        <f t="shared" si="87"/>
        <v>0</v>
      </c>
      <c r="HEG24" t="e">
        <f t="shared" si="87"/>
        <v>#NUM!</v>
      </c>
      <c r="HEH24" t="e">
        <f t="shared" si="87"/>
        <v>#NUM!</v>
      </c>
      <c r="HEI24" t="e">
        <f t="shared" si="87"/>
        <v>#VALUE!</v>
      </c>
      <c r="HEJ24">
        <f t="shared" si="87"/>
        <v>0</v>
      </c>
      <c r="HEK24" t="e">
        <f t="shared" si="87"/>
        <v>#NUM!</v>
      </c>
      <c r="HEL24" t="e">
        <f t="shared" si="87"/>
        <v>#NUM!</v>
      </c>
      <c r="HEM24" t="e">
        <f t="shared" si="87"/>
        <v>#VALUE!</v>
      </c>
      <c r="HEN24">
        <f t="shared" si="87"/>
        <v>0</v>
      </c>
      <c r="HEO24" t="e">
        <f t="shared" si="87"/>
        <v>#NUM!</v>
      </c>
      <c r="HEP24" t="e">
        <f t="shared" si="87"/>
        <v>#NUM!</v>
      </c>
      <c r="HEQ24" t="e">
        <f t="shared" si="87"/>
        <v>#VALUE!</v>
      </c>
      <c r="HER24">
        <f t="shared" si="87"/>
        <v>0</v>
      </c>
      <c r="HES24" t="e">
        <f t="shared" si="87"/>
        <v>#NUM!</v>
      </c>
      <c r="HET24" t="e">
        <f t="shared" si="87"/>
        <v>#NUM!</v>
      </c>
      <c r="HEU24" t="e">
        <f t="shared" si="87"/>
        <v>#VALUE!</v>
      </c>
      <c r="HEV24">
        <f t="shared" si="87"/>
        <v>0</v>
      </c>
      <c r="HEW24" t="e">
        <f t="shared" si="87"/>
        <v>#NUM!</v>
      </c>
      <c r="HEX24" t="e">
        <f t="shared" si="87"/>
        <v>#NUM!</v>
      </c>
      <c r="HEY24" t="e">
        <f t="shared" si="87"/>
        <v>#VALUE!</v>
      </c>
      <c r="HEZ24">
        <f t="shared" si="87"/>
        <v>0</v>
      </c>
      <c r="HFA24" t="e">
        <f t="shared" si="87"/>
        <v>#NUM!</v>
      </c>
      <c r="HFB24" t="e">
        <f t="shared" si="87"/>
        <v>#NUM!</v>
      </c>
      <c r="HFC24" t="e">
        <f t="shared" si="87"/>
        <v>#VALUE!</v>
      </c>
      <c r="HFD24">
        <f t="shared" si="87"/>
        <v>0</v>
      </c>
      <c r="HFE24" t="e">
        <f t="shared" si="87"/>
        <v>#NUM!</v>
      </c>
      <c r="HFF24" t="e">
        <f t="shared" si="87"/>
        <v>#NUM!</v>
      </c>
      <c r="HFG24" t="e">
        <f t="shared" si="87"/>
        <v>#VALUE!</v>
      </c>
      <c r="HFH24">
        <f t="shared" si="87"/>
        <v>0</v>
      </c>
      <c r="HFI24" t="e">
        <f t="shared" si="87"/>
        <v>#NUM!</v>
      </c>
      <c r="HFJ24" t="e">
        <f t="shared" si="87"/>
        <v>#NUM!</v>
      </c>
      <c r="HFK24" t="e">
        <f t="shared" si="87"/>
        <v>#VALUE!</v>
      </c>
      <c r="HFL24">
        <f t="shared" si="87"/>
        <v>0</v>
      </c>
      <c r="HFM24" t="e">
        <f t="shared" ref="HFM24:HHX24" si="88">HFI24/0.45</f>
        <v>#NUM!</v>
      </c>
      <c r="HFN24" t="e">
        <f t="shared" si="88"/>
        <v>#NUM!</v>
      </c>
      <c r="HFO24" t="e">
        <f t="shared" si="88"/>
        <v>#VALUE!</v>
      </c>
      <c r="HFP24">
        <f t="shared" si="88"/>
        <v>0</v>
      </c>
      <c r="HFQ24" t="e">
        <f t="shared" si="88"/>
        <v>#NUM!</v>
      </c>
      <c r="HFR24" t="e">
        <f t="shared" si="88"/>
        <v>#NUM!</v>
      </c>
      <c r="HFS24" t="e">
        <f t="shared" si="88"/>
        <v>#VALUE!</v>
      </c>
      <c r="HFT24">
        <f t="shared" si="88"/>
        <v>0</v>
      </c>
      <c r="HFU24" t="e">
        <f t="shared" si="88"/>
        <v>#NUM!</v>
      </c>
      <c r="HFV24" t="e">
        <f t="shared" si="88"/>
        <v>#NUM!</v>
      </c>
      <c r="HFW24" t="e">
        <f t="shared" si="88"/>
        <v>#VALUE!</v>
      </c>
      <c r="HFX24">
        <f t="shared" si="88"/>
        <v>0</v>
      </c>
      <c r="HFY24" t="e">
        <f t="shared" si="88"/>
        <v>#NUM!</v>
      </c>
      <c r="HFZ24" t="e">
        <f t="shared" si="88"/>
        <v>#NUM!</v>
      </c>
      <c r="HGA24" t="e">
        <f t="shared" si="88"/>
        <v>#VALUE!</v>
      </c>
      <c r="HGB24">
        <f t="shared" si="88"/>
        <v>0</v>
      </c>
      <c r="HGC24" t="e">
        <f t="shared" si="88"/>
        <v>#NUM!</v>
      </c>
      <c r="HGD24" t="e">
        <f t="shared" si="88"/>
        <v>#NUM!</v>
      </c>
      <c r="HGE24" t="e">
        <f t="shared" si="88"/>
        <v>#VALUE!</v>
      </c>
      <c r="HGF24">
        <f t="shared" si="88"/>
        <v>0</v>
      </c>
      <c r="HGG24" t="e">
        <f t="shared" si="88"/>
        <v>#NUM!</v>
      </c>
      <c r="HGH24" t="e">
        <f t="shared" si="88"/>
        <v>#NUM!</v>
      </c>
      <c r="HGI24" t="e">
        <f t="shared" si="88"/>
        <v>#VALUE!</v>
      </c>
      <c r="HGJ24">
        <f t="shared" si="88"/>
        <v>0</v>
      </c>
      <c r="HGK24" t="e">
        <f t="shared" si="88"/>
        <v>#NUM!</v>
      </c>
      <c r="HGL24" t="e">
        <f t="shared" si="88"/>
        <v>#NUM!</v>
      </c>
      <c r="HGM24" t="e">
        <f t="shared" si="88"/>
        <v>#VALUE!</v>
      </c>
      <c r="HGN24">
        <f t="shared" si="88"/>
        <v>0</v>
      </c>
      <c r="HGO24" t="e">
        <f t="shared" si="88"/>
        <v>#NUM!</v>
      </c>
      <c r="HGP24" t="e">
        <f t="shared" si="88"/>
        <v>#NUM!</v>
      </c>
      <c r="HGQ24" t="e">
        <f t="shared" si="88"/>
        <v>#VALUE!</v>
      </c>
      <c r="HGR24">
        <f t="shared" si="88"/>
        <v>0</v>
      </c>
      <c r="HGS24" t="e">
        <f t="shared" si="88"/>
        <v>#NUM!</v>
      </c>
      <c r="HGT24" t="e">
        <f t="shared" si="88"/>
        <v>#NUM!</v>
      </c>
      <c r="HGU24" t="e">
        <f t="shared" si="88"/>
        <v>#VALUE!</v>
      </c>
      <c r="HGV24">
        <f t="shared" si="88"/>
        <v>0</v>
      </c>
      <c r="HGW24" t="e">
        <f t="shared" si="88"/>
        <v>#NUM!</v>
      </c>
      <c r="HGX24" t="e">
        <f t="shared" si="88"/>
        <v>#NUM!</v>
      </c>
      <c r="HGY24" t="e">
        <f t="shared" si="88"/>
        <v>#VALUE!</v>
      </c>
      <c r="HGZ24">
        <f t="shared" si="88"/>
        <v>0</v>
      </c>
      <c r="HHA24" t="e">
        <f t="shared" si="88"/>
        <v>#NUM!</v>
      </c>
      <c r="HHB24" t="e">
        <f t="shared" si="88"/>
        <v>#NUM!</v>
      </c>
      <c r="HHC24" t="e">
        <f t="shared" si="88"/>
        <v>#VALUE!</v>
      </c>
      <c r="HHD24">
        <f t="shared" si="88"/>
        <v>0</v>
      </c>
      <c r="HHE24" t="e">
        <f t="shared" si="88"/>
        <v>#NUM!</v>
      </c>
      <c r="HHF24" t="e">
        <f t="shared" si="88"/>
        <v>#NUM!</v>
      </c>
      <c r="HHG24" t="e">
        <f t="shared" si="88"/>
        <v>#VALUE!</v>
      </c>
      <c r="HHH24">
        <f t="shared" si="88"/>
        <v>0</v>
      </c>
      <c r="HHI24" t="e">
        <f t="shared" si="88"/>
        <v>#NUM!</v>
      </c>
      <c r="HHJ24" t="e">
        <f t="shared" si="88"/>
        <v>#NUM!</v>
      </c>
      <c r="HHK24" t="e">
        <f t="shared" si="88"/>
        <v>#VALUE!</v>
      </c>
      <c r="HHL24">
        <f t="shared" si="88"/>
        <v>0</v>
      </c>
      <c r="HHM24" t="e">
        <f t="shared" si="88"/>
        <v>#NUM!</v>
      </c>
      <c r="HHN24" t="e">
        <f t="shared" si="88"/>
        <v>#NUM!</v>
      </c>
      <c r="HHO24" t="e">
        <f t="shared" si="88"/>
        <v>#VALUE!</v>
      </c>
      <c r="HHP24">
        <f t="shared" si="88"/>
        <v>0</v>
      </c>
      <c r="HHQ24" t="e">
        <f t="shared" si="88"/>
        <v>#NUM!</v>
      </c>
      <c r="HHR24" t="e">
        <f t="shared" si="88"/>
        <v>#NUM!</v>
      </c>
      <c r="HHS24" t="e">
        <f t="shared" si="88"/>
        <v>#VALUE!</v>
      </c>
      <c r="HHT24">
        <f t="shared" si="88"/>
        <v>0</v>
      </c>
      <c r="HHU24" t="e">
        <f t="shared" si="88"/>
        <v>#NUM!</v>
      </c>
      <c r="HHV24" t="e">
        <f t="shared" si="88"/>
        <v>#NUM!</v>
      </c>
      <c r="HHW24" t="e">
        <f t="shared" si="88"/>
        <v>#VALUE!</v>
      </c>
      <c r="HHX24">
        <f t="shared" si="88"/>
        <v>0</v>
      </c>
      <c r="HHY24" t="e">
        <f t="shared" ref="HHY24:HKJ24" si="89">HHU24/0.45</f>
        <v>#NUM!</v>
      </c>
      <c r="HHZ24" t="e">
        <f t="shared" si="89"/>
        <v>#NUM!</v>
      </c>
      <c r="HIA24" t="e">
        <f t="shared" si="89"/>
        <v>#VALUE!</v>
      </c>
      <c r="HIB24">
        <f t="shared" si="89"/>
        <v>0</v>
      </c>
      <c r="HIC24" t="e">
        <f t="shared" si="89"/>
        <v>#NUM!</v>
      </c>
      <c r="HID24" t="e">
        <f t="shared" si="89"/>
        <v>#NUM!</v>
      </c>
      <c r="HIE24" t="e">
        <f t="shared" si="89"/>
        <v>#VALUE!</v>
      </c>
      <c r="HIF24">
        <f t="shared" si="89"/>
        <v>0</v>
      </c>
      <c r="HIG24" t="e">
        <f t="shared" si="89"/>
        <v>#NUM!</v>
      </c>
      <c r="HIH24" t="e">
        <f t="shared" si="89"/>
        <v>#NUM!</v>
      </c>
      <c r="HII24" t="e">
        <f t="shared" si="89"/>
        <v>#VALUE!</v>
      </c>
      <c r="HIJ24">
        <f t="shared" si="89"/>
        <v>0</v>
      </c>
      <c r="HIK24" t="e">
        <f t="shared" si="89"/>
        <v>#NUM!</v>
      </c>
      <c r="HIL24" t="e">
        <f t="shared" si="89"/>
        <v>#NUM!</v>
      </c>
      <c r="HIM24" t="e">
        <f t="shared" si="89"/>
        <v>#VALUE!</v>
      </c>
      <c r="HIN24">
        <f t="shared" si="89"/>
        <v>0</v>
      </c>
      <c r="HIO24" t="e">
        <f t="shared" si="89"/>
        <v>#NUM!</v>
      </c>
      <c r="HIP24" t="e">
        <f t="shared" si="89"/>
        <v>#NUM!</v>
      </c>
      <c r="HIQ24" t="e">
        <f t="shared" si="89"/>
        <v>#VALUE!</v>
      </c>
      <c r="HIR24">
        <f t="shared" si="89"/>
        <v>0</v>
      </c>
      <c r="HIS24" t="e">
        <f t="shared" si="89"/>
        <v>#NUM!</v>
      </c>
      <c r="HIT24" t="e">
        <f t="shared" si="89"/>
        <v>#NUM!</v>
      </c>
      <c r="HIU24" t="e">
        <f t="shared" si="89"/>
        <v>#VALUE!</v>
      </c>
      <c r="HIV24">
        <f t="shared" si="89"/>
        <v>0</v>
      </c>
      <c r="HIW24" t="e">
        <f t="shared" si="89"/>
        <v>#NUM!</v>
      </c>
      <c r="HIX24" t="e">
        <f t="shared" si="89"/>
        <v>#NUM!</v>
      </c>
      <c r="HIY24" t="e">
        <f t="shared" si="89"/>
        <v>#VALUE!</v>
      </c>
      <c r="HIZ24">
        <f t="shared" si="89"/>
        <v>0</v>
      </c>
      <c r="HJA24" t="e">
        <f t="shared" si="89"/>
        <v>#NUM!</v>
      </c>
      <c r="HJB24" t="e">
        <f t="shared" si="89"/>
        <v>#NUM!</v>
      </c>
      <c r="HJC24" t="e">
        <f t="shared" si="89"/>
        <v>#VALUE!</v>
      </c>
      <c r="HJD24">
        <f t="shared" si="89"/>
        <v>0</v>
      </c>
      <c r="HJE24" t="e">
        <f t="shared" si="89"/>
        <v>#NUM!</v>
      </c>
      <c r="HJF24" t="e">
        <f t="shared" si="89"/>
        <v>#NUM!</v>
      </c>
      <c r="HJG24" t="e">
        <f t="shared" si="89"/>
        <v>#VALUE!</v>
      </c>
      <c r="HJH24">
        <f t="shared" si="89"/>
        <v>0</v>
      </c>
      <c r="HJI24" t="e">
        <f t="shared" si="89"/>
        <v>#NUM!</v>
      </c>
      <c r="HJJ24" t="e">
        <f t="shared" si="89"/>
        <v>#NUM!</v>
      </c>
      <c r="HJK24" t="e">
        <f t="shared" si="89"/>
        <v>#VALUE!</v>
      </c>
      <c r="HJL24">
        <f t="shared" si="89"/>
        <v>0</v>
      </c>
      <c r="HJM24" t="e">
        <f t="shared" si="89"/>
        <v>#NUM!</v>
      </c>
      <c r="HJN24" t="e">
        <f t="shared" si="89"/>
        <v>#NUM!</v>
      </c>
      <c r="HJO24" t="e">
        <f t="shared" si="89"/>
        <v>#VALUE!</v>
      </c>
      <c r="HJP24">
        <f t="shared" si="89"/>
        <v>0</v>
      </c>
      <c r="HJQ24" t="e">
        <f t="shared" si="89"/>
        <v>#NUM!</v>
      </c>
      <c r="HJR24" t="e">
        <f t="shared" si="89"/>
        <v>#NUM!</v>
      </c>
      <c r="HJS24" t="e">
        <f t="shared" si="89"/>
        <v>#VALUE!</v>
      </c>
      <c r="HJT24">
        <f t="shared" si="89"/>
        <v>0</v>
      </c>
      <c r="HJU24" t="e">
        <f t="shared" si="89"/>
        <v>#NUM!</v>
      </c>
      <c r="HJV24" t="e">
        <f t="shared" si="89"/>
        <v>#NUM!</v>
      </c>
      <c r="HJW24" t="e">
        <f t="shared" si="89"/>
        <v>#VALUE!</v>
      </c>
      <c r="HJX24">
        <f t="shared" si="89"/>
        <v>0</v>
      </c>
      <c r="HJY24" t="e">
        <f t="shared" si="89"/>
        <v>#NUM!</v>
      </c>
      <c r="HJZ24" t="e">
        <f t="shared" si="89"/>
        <v>#NUM!</v>
      </c>
      <c r="HKA24" t="e">
        <f t="shared" si="89"/>
        <v>#VALUE!</v>
      </c>
      <c r="HKB24">
        <f t="shared" si="89"/>
        <v>0</v>
      </c>
      <c r="HKC24" t="e">
        <f t="shared" si="89"/>
        <v>#NUM!</v>
      </c>
      <c r="HKD24" t="e">
        <f t="shared" si="89"/>
        <v>#NUM!</v>
      </c>
      <c r="HKE24" t="e">
        <f t="shared" si="89"/>
        <v>#VALUE!</v>
      </c>
      <c r="HKF24">
        <f t="shared" si="89"/>
        <v>0</v>
      </c>
      <c r="HKG24" t="e">
        <f t="shared" si="89"/>
        <v>#NUM!</v>
      </c>
      <c r="HKH24" t="e">
        <f t="shared" si="89"/>
        <v>#NUM!</v>
      </c>
      <c r="HKI24" t="e">
        <f t="shared" si="89"/>
        <v>#VALUE!</v>
      </c>
      <c r="HKJ24">
        <f t="shared" si="89"/>
        <v>0</v>
      </c>
      <c r="HKK24" t="e">
        <f t="shared" ref="HKK24:HMV24" si="90">HKG24/0.45</f>
        <v>#NUM!</v>
      </c>
      <c r="HKL24" t="e">
        <f t="shared" si="90"/>
        <v>#NUM!</v>
      </c>
      <c r="HKM24" t="e">
        <f t="shared" si="90"/>
        <v>#VALUE!</v>
      </c>
      <c r="HKN24">
        <f t="shared" si="90"/>
        <v>0</v>
      </c>
      <c r="HKO24" t="e">
        <f t="shared" si="90"/>
        <v>#NUM!</v>
      </c>
      <c r="HKP24" t="e">
        <f t="shared" si="90"/>
        <v>#NUM!</v>
      </c>
      <c r="HKQ24" t="e">
        <f t="shared" si="90"/>
        <v>#VALUE!</v>
      </c>
      <c r="HKR24">
        <f t="shared" si="90"/>
        <v>0</v>
      </c>
      <c r="HKS24" t="e">
        <f t="shared" si="90"/>
        <v>#NUM!</v>
      </c>
      <c r="HKT24" t="e">
        <f t="shared" si="90"/>
        <v>#NUM!</v>
      </c>
      <c r="HKU24" t="e">
        <f t="shared" si="90"/>
        <v>#VALUE!</v>
      </c>
      <c r="HKV24">
        <f t="shared" si="90"/>
        <v>0</v>
      </c>
      <c r="HKW24" t="e">
        <f t="shared" si="90"/>
        <v>#NUM!</v>
      </c>
      <c r="HKX24" t="e">
        <f t="shared" si="90"/>
        <v>#NUM!</v>
      </c>
      <c r="HKY24" t="e">
        <f t="shared" si="90"/>
        <v>#VALUE!</v>
      </c>
      <c r="HKZ24">
        <f t="shared" si="90"/>
        <v>0</v>
      </c>
      <c r="HLA24" t="e">
        <f t="shared" si="90"/>
        <v>#NUM!</v>
      </c>
      <c r="HLB24" t="e">
        <f t="shared" si="90"/>
        <v>#NUM!</v>
      </c>
      <c r="HLC24" t="e">
        <f t="shared" si="90"/>
        <v>#VALUE!</v>
      </c>
      <c r="HLD24">
        <f t="shared" si="90"/>
        <v>0</v>
      </c>
      <c r="HLE24" t="e">
        <f t="shared" si="90"/>
        <v>#NUM!</v>
      </c>
      <c r="HLF24" t="e">
        <f t="shared" si="90"/>
        <v>#NUM!</v>
      </c>
      <c r="HLG24" t="e">
        <f t="shared" si="90"/>
        <v>#VALUE!</v>
      </c>
      <c r="HLH24">
        <f t="shared" si="90"/>
        <v>0</v>
      </c>
      <c r="HLI24" t="e">
        <f t="shared" si="90"/>
        <v>#NUM!</v>
      </c>
      <c r="HLJ24" t="e">
        <f t="shared" si="90"/>
        <v>#NUM!</v>
      </c>
      <c r="HLK24" t="e">
        <f t="shared" si="90"/>
        <v>#VALUE!</v>
      </c>
      <c r="HLL24">
        <f t="shared" si="90"/>
        <v>0</v>
      </c>
      <c r="HLM24" t="e">
        <f t="shared" si="90"/>
        <v>#NUM!</v>
      </c>
      <c r="HLN24" t="e">
        <f t="shared" si="90"/>
        <v>#NUM!</v>
      </c>
      <c r="HLO24" t="e">
        <f t="shared" si="90"/>
        <v>#VALUE!</v>
      </c>
      <c r="HLP24">
        <f t="shared" si="90"/>
        <v>0</v>
      </c>
      <c r="HLQ24" t="e">
        <f t="shared" si="90"/>
        <v>#NUM!</v>
      </c>
      <c r="HLR24" t="e">
        <f t="shared" si="90"/>
        <v>#NUM!</v>
      </c>
      <c r="HLS24" t="e">
        <f t="shared" si="90"/>
        <v>#VALUE!</v>
      </c>
      <c r="HLT24">
        <f t="shared" si="90"/>
        <v>0</v>
      </c>
      <c r="HLU24" t="e">
        <f t="shared" si="90"/>
        <v>#NUM!</v>
      </c>
      <c r="HLV24" t="e">
        <f t="shared" si="90"/>
        <v>#NUM!</v>
      </c>
      <c r="HLW24" t="e">
        <f t="shared" si="90"/>
        <v>#VALUE!</v>
      </c>
      <c r="HLX24">
        <f t="shared" si="90"/>
        <v>0</v>
      </c>
      <c r="HLY24" t="e">
        <f t="shared" si="90"/>
        <v>#NUM!</v>
      </c>
      <c r="HLZ24" t="e">
        <f t="shared" si="90"/>
        <v>#NUM!</v>
      </c>
      <c r="HMA24" t="e">
        <f t="shared" si="90"/>
        <v>#VALUE!</v>
      </c>
      <c r="HMB24">
        <f t="shared" si="90"/>
        <v>0</v>
      </c>
      <c r="HMC24" t="e">
        <f t="shared" si="90"/>
        <v>#NUM!</v>
      </c>
      <c r="HMD24" t="e">
        <f t="shared" si="90"/>
        <v>#NUM!</v>
      </c>
      <c r="HME24" t="e">
        <f t="shared" si="90"/>
        <v>#VALUE!</v>
      </c>
      <c r="HMF24">
        <f t="shared" si="90"/>
        <v>0</v>
      </c>
      <c r="HMG24" t="e">
        <f t="shared" si="90"/>
        <v>#NUM!</v>
      </c>
      <c r="HMH24" t="e">
        <f t="shared" si="90"/>
        <v>#NUM!</v>
      </c>
      <c r="HMI24" t="e">
        <f t="shared" si="90"/>
        <v>#VALUE!</v>
      </c>
      <c r="HMJ24">
        <f t="shared" si="90"/>
        <v>0</v>
      </c>
      <c r="HMK24" t="e">
        <f t="shared" si="90"/>
        <v>#NUM!</v>
      </c>
      <c r="HML24" t="e">
        <f t="shared" si="90"/>
        <v>#NUM!</v>
      </c>
      <c r="HMM24" t="e">
        <f t="shared" si="90"/>
        <v>#VALUE!</v>
      </c>
      <c r="HMN24">
        <f t="shared" si="90"/>
        <v>0</v>
      </c>
      <c r="HMO24" t="e">
        <f t="shared" si="90"/>
        <v>#NUM!</v>
      </c>
      <c r="HMP24" t="e">
        <f t="shared" si="90"/>
        <v>#NUM!</v>
      </c>
      <c r="HMQ24" t="e">
        <f t="shared" si="90"/>
        <v>#VALUE!</v>
      </c>
      <c r="HMR24">
        <f t="shared" si="90"/>
        <v>0</v>
      </c>
      <c r="HMS24" t="e">
        <f t="shared" si="90"/>
        <v>#NUM!</v>
      </c>
      <c r="HMT24" t="e">
        <f t="shared" si="90"/>
        <v>#NUM!</v>
      </c>
      <c r="HMU24" t="e">
        <f t="shared" si="90"/>
        <v>#VALUE!</v>
      </c>
      <c r="HMV24">
        <f t="shared" si="90"/>
        <v>0</v>
      </c>
      <c r="HMW24" t="e">
        <f t="shared" ref="HMW24:HPH24" si="91">HMS24/0.45</f>
        <v>#NUM!</v>
      </c>
      <c r="HMX24" t="e">
        <f t="shared" si="91"/>
        <v>#NUM!</v>
      </c>
      <c r="HMY24" t="e">
        <f t="shared" si="91"/>
        <v>#VALUE!</v>
      </c>
      <c r="HMZ24">
        <f t="shared" si="91"/>
        <v>0</v>
      </c>
      <c r="HNA24" t="e">
        <f t="shared" si="91"/>
        <v>#NUM!</v>
      </c>
      <c r="HNB24" t="e">
        <f t="shared" si="91"/>
        <v>#NUM!</v>
      </c>
      <c r="HNC24" t="e">
        <f t="shared" si="91"/>
        <v>#VALUE!</v>
      </c>
      <c r="HND24">
        <f t="shared" si="91"/>
        <v>0</v>
      </c>
      <c r="HNE24" t="e">
        <f t="shared" si="91"/>
        <v>#NUM!</v>
      </c>
      <c r="HNF24" t="e">
        <f t="shared" si="91"/>
        <v>#NUM!</v>
      </c>
      <c r="HNG24" t="e">
        <f t="shared" si="91"/>
        <v>#VALUE!</v>
      </c>
      <c r="HNH24">
        <f t="shared" si="91"/>
        <v>0</v>
      </c>
      <c r="HNI24" t="e">
        <f t="shared" si="91"/>
        <v>#NUM!</v>
      </c>
      <c r="HNJ24" t="e">
        <f t="shared" si="91"/>
        <v>#NUM!</v>
      </c>
      <c r="HNK24" t="e">
        <f t="shared" si="91"/>
        <v>#VALUE!</v>
      </c>
      <c r="HNL24">
        <f t="shared" si="91"/>
        <v>0</v>
      </c>
      <c r="HNM24" t="e">
        <f t="shared" si="91"/>
        <v>#NUM!</v>
      </c>
      <c r="HNN24" t="e">
        <f t="shared" si="91"/>
        <v>#NUM!</v>
      </c>
      <c r="HNO24" t="e">
        <f t="shared" si="91"/>
        <v>#VALUE!</v>
      </c>
      <c r="HNP24">
        <f t="shared" si="91"/>
        <v>0</v>
      </c>
      <c r="HNQ24" t="e">
        <f t="shared" si="91"/>
        <v>#NUM!</v>
      </c>
      <c r="HNR24" t="e">
        <f t="shared" si="91"/>
        <v>#NUM!</v>
      </c>
      <c r="HNS24" t="e">
        <f t="shared" si="91"/>
        <v>#VALUE!</v>
      </c>
      <c r="HNT24">
        <f t="shared" si="91"/>
        <v>0</v>
      </c>
      <c r="HNU24" t="e">
        <f t="shared" si="91"/>
        <v>#NUM!</v>
      </c>
      <c r="HNV24" t="e">
        <f t="shared" si="91"/>
        <v>#NUM!</v>
      </c>
      <c r="HNW24" t="e">
        <f t="shared" si="91"/>
        <v>#VALUE!</v>
      </c>
      <c r="HNX24">
        <f t="shared" si="91"/>
        <v>0</v>
      </c>
      <c r="HNY24" t="e">
        <f t="shared" si="91"/>
        <v>#NUM!</v>
      </c>
      <c r="HNZ24" t="e">
        <f t="shared" si="91"/>
        <v>#NUM!</v>
      </c>
      <c r="HOA24" t="e">
        <f t="shared" si="91"/>
        <v>#VALUE!</v>
      </c>
      <c r="HOB24">
        <f t="shared" si="91"/>
        <v>0</v>
      </c>
      <c r="HOC24" t="e">
        <f t="shared" si="91"/>
        <v>#NUM!</v>
      </c>
      <c r="HOD24" t="e">
        <f t="shared" si="91"/>
        <v>#NUM!</v>
      </c>
      <c r="HOE24" t="e">
        <f t="shared" si="91"/>
        <v>#VALUE!</v>
      </c>
      <c r="HOF24">
        <f t="shared" si="91"/>
        <v>0</v>
      </c>
      <c r="HOG24" t="e">
        <f t="shared" si="91"/>
        <v>#NUM!</v>
      </c>
      <c r="HOH24" t="e">
        <f t="shared" si="91"/>
        <v>#NUM!</v>
      </c>
      <c r="HOI24" t="e">
        <f t="shared" si="91"/>
        <v>#VALUE!</v>
      </c>
      <c r="HOJ24">
        <f t="shared" si="91"/>
        <v>0</v>
      </c>
      <c r="HOK24" t="e">
        <f t="shared" si="91"/>
        <v>#NUM!</v>
      </c>
      <c r="HOL24" t="e">
        <f t="shared" si="91"/>
        <v>#NUM!</v>
      </c>
      <c r="HOM24" t="e">
        <f t="shared" si="91"/>
        <v>#VALUE!</v>
      </c>
      <c r="HON24">
        <f t="shared" si="91"/>
        <v>0</v>
      </c>
      <c r="HOO24" t="e">
        <f t="shared" si="91"/>
        <v>#NUM!</v>
      </c>
      <c r="HOP24" t="e">
        <f t="shared" si="91"/>
        <v>#NUM!</v>
      </c>
      <c r="HOQ24" t="e">
        <f t="shared" si="91"/>
        <v>#VALUE!</v>
      </c>
      <c r="HOR24">
        <f t="shared" si="91"/>
        <v>0</v>
      </c>
      <c r="HOS24" t="e">
        <f t="shared" si="91"/>
        <v>#NUM!</v>
      </c>
      <c r="HOT24" t="e">
        <f t="shared" si="91"/>
        <v>#NUM!</v>
      </c>
      <c r="HOU24" t="e">
        <f t="shared" si="91"/>
        <v>#VALUE!</v>
      </c>
      <c r="HOV24">
        <f t="shared" si="91"/>
        <v>0</v>
      </c>
      <c r="HOW24" t="e">
        <f t="shared" si="91"/>
        <v>#NUM!</v>
      </c>
      <c r="HOX24" t="e">
        <f t="shared" si="91"/>
        <v>#NUM!</v>
      </c>
      <c r="HOY24" t="e">
        <f t="shared" si="91"/>
        <v>#VALUE!</v>
      </c>
      <c r="HOZ24">
        <f t="shared" si="91"/>
        <v>0</v>
      </c>
      <c r="HPA24" t="e">
        <f t="shared" si="91"/>
        <v>#NUM!</v>
      </c>
      <c r="HPB24" t="e">
        <f t="shared" si="91"/>
        <v>#NUM!</v>
      </c>
      <c r="HPC24" t="e">
        <f t="shared" si="91"/>
        <v>#VALUE!</v>
      </c>
      <c r="HPD24">
        <f t="shared" si="91"/>
        <v>0</v>
      </c>
      <c r="HPE24" t="e">
        <f t="shared" si="91"/>
        <v>#NUM!</v>
      </c>
      <c r="HPF24" t="e">
        <f t="shared" si="91"/>
        <v>#NUM!</v>
      </c>
      <c r="HPG24" t="e">
        <f t="shared" si="91"/>
        <v>#VALUE!</v>
      </c>
      <c r="HPH24">
        <f t="shared" si="91"/>
        <v>0</v>
      </c>
      <c r="HPI24" t="e">
        <f t="shared" ref="HPI24:HRT24" si="92">HPE24/0.45</f>
        <v>#NUM!</v>
      </c>
      <c r="HPJ24" t="e">
        <f t="shared" si="92"/>
        <v>#NUM!</v>
      </c>
      <c r="HPK24" t="e">
        <f t="shared" si="92"/>
        <v>#VALUE!</v>
      </c>
      <c r="HPL24">
        <f t="shared" si="92"/>
        <v>0</v>
      </c>
      <c r="HPM24" t="e">
        <f t="shared" si="92"/>
        <v>#NUM!</v>
      </c>
      <c r="HPN24" t="e">
        <f t="shared" si="92"/>
        <v>#NUM!</v>
      </c>
      <c r="HPO24" t="e">
        <f t="shared" si="92"/>
        <v>#VALUE!</v>
      </c>
      <c r="HPP24">
        <f t="shared" si="92"/>
        <v>0</v>
      </c>
      <c r="HPQ24" t="e">
        <f t="shared" si="92"/>
        <v>#NUM!</v>
      </c>
      <c r="HPR24" t="e">
        <f t="shared" si="92"/>
        <v>#NUM!</v>
      </c>
      <c r="HPS24" t="e">
        <f t="shared" si="92"/>
        <v>#VALUE!</v>
      </c>
      <c r="HPT24">
        <f t="shared" si="92"/>
        <v>0</v>
      </c>
      <c r="HPU24" t="e">
        <f t="shared" si="92"/>
        <v>#NUM!</v>
      </c>
      <c r="HPV24" t="e">
        <f t="shared" si="92"/>
        <v>#NUM!</v>
      </c>
      <c r="HPW24" t="e">
        <f t="shared" si="92"/>
        <v>#VALUE!</v>
      </c>
      <c r="HPX24">
        <f t="shared" si="92"/>
        <v>0</v>
      </c>
      <c r="HPY24" t="e">
        <f t="shared" si="92"/>
        <v>#NUM!</v>
      </c>
      <c r="HPZ24" t="e">
        <f t="shared" si="92"/>
        <v>#NUM!</v>
      </c>
      <c r="HQA24" t="e">
        <f t="shared" si="92"/>
        <v>#VALUE!</v>
      </c>
      <c r="HQB24">
        <f t="shared" si="92"/>
        <v>0</v>
      </c>
      <c r="HQC24" t="e">
        <f t="shared" si="92"/>
        <v>#NUM!</v>
      </c>
      <c r="HQD24" t="e">
        <f t="shared" si="92"/>
        <v>#NUM!</v>
      </c>
      <c r="HQE24" t="e">
        <f t="shared" si="92"/>
        <v>#VALUE!</v>
      </c>
      <c r="HQF24">
        <f t="shared" si="92"/>
        <v>0</v>
      </c>
      <c r="HQG24" t="e">
        <f t="shared" si="92"/>
        <v>#NUM!</v>
      </c>
      <c r="HQH24" t="e">
        <f t="shared" si="92"/>
        <v>#NUM!</v>
      </c>
      <c r="HQI24" t="e">
        <f t="shared" si="92"/>
        <v>#VALUE!</v>
      </c>
      <c r="HQJ24">
        <f t="shared" si="92"/>
        <v>0</v>
      </c>
      <c r="HQK24" t="e">
        <f t="shared" si="92"/>
        <v>#NUM!</v>
      </c>
      <c r="HQL24" t="e">
        <f t="shared" si="92"/>
        <v>#NUM!</v>
      </c>
      <c r="HQM24" t="e">
        <f t="shared" si="92"/>
        <v>#VALUE!</v>
      </c>
      <c r="HQN24">
        <f t="shared" si="92"/>
        <v>0</v>
      </c>
      <c r="HQO24" t="e">
        <f t="shared" si="92"/>
        <v>#NUM!</v>
      </c>
      <c r="HQP24" t="e">
        <f t="shared" si="92"/>
        <v>#NUM!</v>
      </c>
      <c r="HQQ24" t="e">
        <f t="shared" si="92"/>
        <v>#VALUE!</v>
      </c>
      <c r="HQR24">
        <f t="shared" si="92"/>
        <v>0</v>
      </c>
      <c r="HQS24" t="e">
        <f t="shared" si="92"/>
        <v>#NUM!</v>
      </c>
      <c r="HQT24" t="e">
        <f t="shared" si="92"/>
        <v>#NUM!</v>
      </c>
      <c r="HQU24" t="e">
        <f t="shared" si="92"/>
        <v>#VALUE!</v>
      </c>
      <c r="HQV24">
        <f t="shared" si="92"/>
        <v>0</v>
      </c>
      <c r="HQW24" t="e">
        <f t="shared" si="92"/>
        <v>#NUM!</v>
      </c>
      <c r="HQX24" t="e">
        <f t="shared" si="92"/>
        <v>#NUM!</v>
      </c>
      <c r="HQY24" t="e">
        <f t="shared" si="92"/>
        <v>#VALUE!</v>
      </c>
      <c r="HQZ24">
        <f t="shared" si="92"/>
        <v>0</v>
      </c>
      <c r="HRA24" t="e">
        <f t="shared" si="92"/>
        <v>#NUM!</v>
      </c>
      <c r="HRB24" t="e">
        <f t="shared" si="92"/>
        <v>#NUM!</v>
      </c>
      <c r="HRC24" t="e">
        <f t="shared" si="92"/>
        <v>#VALUE!</v>
      </c>
      <c r="HRD24">
        <f t="shared" si="92"/>
        <v>0</v>
      </c>
      <c r="HRE24" t="e">
        <f t="shared" si="92"/>
        <v>#NUM!</v>
      </c>
      <c r="HRF24" t="e">
        <f t="shared" si="92"/>
        <v>#NUM!</v>
      </c>
      <c r="HRG24" t="e">
        <f t="shared" si="92"/>
        <v>#VALUE!</v>
      </c>
      <c r="HRH24">
        <f t="shared" si="92"/>
        <v>0</v>
      </c>
      <c r="HRI24" t="e">
        <f t="shared" si="92"/>
        <v>#NUM!</v>
      </c>
      <c r="HRJ24" t="e">
        <f t="shared" si="92"/>
        <v>#NUM!</v>
      </c>
      <c r="HRK24" t="e">
        <f t="shared" si="92"/>
        <v>#VALUE!</v>
      </c>
      <c r="HRL24">
        <f t="shared" si="92"/>
        <v>0</v>
      </c>
      <c r="HRM24" t="e">
        <f t="shared" si="92"/>
        <v>#NUM!</v>
      </c>
      <c r="HRN24" t="e">
        <f t="shared" si="92"/>
        <v>#NUM!</v>
      </c>
      <c r="HRO24" t="e">
        <f t="shared" si="92"/>
        <v>#VALUE!</v>
      </c>
      <c r="HRP24">
        <f t="shared" si="92"/>
        <v>0</v>
      </c>
      <c r="HRQ24" t="e">
        <f t="shared" si="92"/>
        <v>#NUM!</v>
      </c>
      <c r="HRR24" t="e">
        <f t="shared" si="92"/>
        <v>#NUM!</v>
      </c>
      <c r="HRS24" t="e">
        <f t="shared" si="92"/>
        <v>#VALUE!</v>
      </c>
      <c r="HRT24">
        <f t="shared" si="92"/>
        <v>0</v>
      </c>
      <c r="HRU24" t="e">
        <f t="shared" ref="HRU24:HUF24" si="93">HRQ24/0.45</f>
        <v>#NUM!</v>
      </c>
      <c r="HRV24" t="e">
        <f t="shared" si="93"/>
        <v>#NUM!</v>
      </c>
      <c r="HRW24" t="e">
        <f t="shared" si="93"/>
        <v>#VALUE!</v>
      </c>
      <c r="HRX24">
        <f t="shared" si="93"/>
        <v>0</v>
      </c>
      <c r="HRY24" t="e">
        <f t="shared" si="93"/>
        <v>#NUM!</v>
      </c>
      <c r="HRZ24" t="e">
        <f t="shared" si="93"/>
        <v>#NUM!</v>
      </c>
      <c r="HSA24" t="e">
        <f t="shared" si="93"/>
        <v>#VALUE!</v>
      </c>
      <c r="HSB24">
        <f t="shared" si="93"/>
        <v>0</v>
      </c>
      <c r="HSC24" t="e">
        <f t="shared" si="93"/>
        <v>#NUM!</v>
      </c>
      <c r="HSD24" t="e">
        <f t="shared" si="93"/>
        <v>#NUM!</v>
      </c>
      <c r="HSE24" t="e">
        <f t="shared" si="93"/>
        <v>#VALUE!</v>
      </c>
      <c r="HSF24">
        <f t="shared" si="93"/>
        <v>0</v>
      </c>
      <c r="HSG24" t="e">
        <f t="shared" si="93"/>
        <v>#NUM!</v>
      </c>
      <c r="HSH24" t="e">
        <f t="shared" si="93"/>
        <v>#NUM!</v>
      </c>
      <c r="HSI24" t="e">
        <f t="shared" si="93"/>
        <v>#VALUE!</v>
      </c>
      <c r="HSJ24">
        <f t="shared" si="93"/>
        <v>0</v>
      </c>
      <c r="HSK24" t="e">
        <f t="shared" si="93"/>
        <v>#NUM!</v>
      </c>
      <c r="HSL24" t="e">
        <f t="shared" si="93"/>
        <v>#NUM!</v>
      </c>
      <c r="HSM24" t="e">
        <f t="shared" si="93"/>
        <v>#VALUE!</v>
      </c>
      <c r="HSN24">
        <f t="shared" si="93"/>
        <v>0</v>
      </c>
      <c r="HSO24" t="e">
        <f t="shared" si="93"/>
        <v>#NUM!</v>
      </c>
      <c r="HSP24" t="e">
        <f t="shared" si="93"/>
        <v>#NUM!</v>
      </c>
      <c r="HSQ24" t="e">
        <f t="shared" si="93"/>
        <v>#VALUE!</v>
      </c>
      <c r="HSR24">
        <f t="shared" si="93"/>
        <v>0</v>
      </c>
      <c r="HSS24" t="e">
        <f t="shared" si="93"/>
        <v>#NUM!</v>
      </c>
      <c r="HST24" t="e">
        <f t="shared" si="93"/>
        <v>#NUM!</v>
      </c>
      <c r="HSU24" t="e">
        <f t="shared" si="93"/>
        <v>#VALUE!</v>
      </c>
      <c r="HSV24">
        <f t="shared" si="93"/>
        <v>0</v>
      </c>
      <c r="HSW24" t="e">
        <f t="shared" si="93"/>
        <v>#NUM!</v>
      </c>
      <c r="HSX24" t="e">
        <f t="shared" si="93"/>
        <v>#NUM!</v>
      </c>
      <c r="HSY24" t="e">
        <f t="shared" si="93"/>
        <v>#VALUE!</v>
      </c>
      <c r="HSZ24">
        <f t="shared" si="93"/>
        <v>0</v>
      </c>
      <c r="HTA24" t="e">
        <f t="shared" si="93"/>
        <v>#NUM!</v>
      </c>
      <c r="HTB24" t="e">
        <f t="shared" si="93"/>
        <v>#NUM!</v>
      </c>
      <c r="HTC24" t="e">
        <f t="shared" si="93"/>
        <v>#VALUE!</v>
      </c>
      <c r="HTD24">
        <f t="shared" si="93"/>
        <v>0</v>
      </c>
      <c r="HTE24" t="e">
        <f t="shared" si="93"/>
        <v>#NUM!</v>
      </c>
      <c r="HTF24" t="e">
        <f t="shared" si="93"/>
        <v>#NUM!</v>
      </c>
      <c r="HTG24" t="e">
        <f t="shared" si="93"/>
        <v>#VALUE!</v>
      </c>
      <c r="HTH24">
        <f t="shared" si="93"/>
        <v>0</v>
      </c>
      <c r="HTI24" t="e">
        <f t="shared" si="93"/>
        <v>#NUM!</v>
      </c>
      <c r="HTJ24" t="e">
        <f t="shared" si="93"/>
        <v>#NUM!</v>
      </c>
      <c r="HTK24" t="e">
        <f t="shared" si="93"/>
        <v>#VALUE!</v>
      </c>
      <c r="HTL24">
        <f t="shared" si="93"/>
        <v>0</v>
      </c>
      <c r="HTM24" t="e">
        <f t="shared" si="93"/>
        <v>#NUM!</v>
      </c>
      <c r="HTN24" t="e">
        <f t="shared" si="93"/>
        <v>#NUM!</v>
      </c>
      <c r="HTO24" t="e">
        <f t="shared" si="93"/>
        <v>#VALUE!</v>
      </c>
      <c r="HTP24">
        <f t="shared" si="93"/>
        <v>0</v>
      </c>
      <c r="HTQ24" t="e">
        <f t="shared" si="93"/>
        <v>#NUM!</v>
      </c>
      <c r="HTR24" t="e">
        <f t="shared" si="93"/>
        <v>#NUM!</v>
      </c>
      <c r="HTS24" t="e">
        <f t="shared" si="93"/>
        <v>#VALUE!</v>
      </c>
      <c r="HTT24">
        <f t="shared" si="93"/>
        <v>0</v>
      </c>
      <c r="HTU24" t="e">
        <f t="shared" si="93"/>
        <v>#NUM!</v>
      </c>
      <c r="HTV24" t="e">
        <f t="shared" si="93"/>
        <v>#NUM!</v>
      </c>
      <c r="HTW24" t="e">
        <f t="shared" si="93"/>
        <v>#VALUE!</v>
      </c>
      <c r="HTX24">
        <f t="shared" si="93"/>
        <v>0</v>
      </c>
      <c r="HTY24" t="e">
        <f t="shared" si="93"/>
        <v>#NUM!</v>
      </c>
      <c r="HTZ24" t="e">
        <f t="shared" si="93"/>
        <v>#NUM!</v>
      </c>
      <c r="HUA24" t="e">
        <f t="shared" si="93"/>
        <v>#VALUE!</v>
      </c>
      <c r="HUB24">
        <f t="shared" si="93"/>
        <v>0</v>
      </c>
      <c r="HUC24" t="e">
        <f t="shared" si="93"/>
        <v>#NUM!</v>
      </c>
      <c r="HUD24" t="e">
        <f t="shared" si="93"/>
        <v>#NUM!</v>
      </c>
      <c r="HUE24" t="e">
        <f t="shared" si="93"/>
        <v>#VALUE!</v>
      </c>
      <c r="HUF24">
        <f t="shared" si="93"/>
        <v>0</v>
      </c>
      <c r="HUG24" t="e">
        <f t="shared" ref="HUG24:HWR24" si="94">HUC24/0.45</f>
        <v>#NUM!</v>
      </c>
      <c r="HUH24" t="e">
        <f t="shared" si="94"/>
        <v>#NUM!</v>
      </c>
      <c r="HUI24" t="e">
        <f t="shared" si="94"/>
        <v>#VALUE!</v>
      </c>
      <c r="HUJ24">
        <f t="shared" si="94"/>
        <v>0</v>
      </c>
      <c r="HUK24" t="e">
        <f t="shared" si="94"/>
        <v>#NUM!</v>
      </c>
      <c r="HUL24" t="e">
        <f t="shared" si="94"/>
        <v>#NUM!</v>
      </c>
      <c r="HUM24" t="e">
        <f t="shared" si="94"/>
        <v>#VALUE!</v>
      </c>
      <c r="HUN24">
        <f t="shared" si="94"/>
        <v>0</v>
      </c>
      <c r="HUO24" t="e">
        <f t="shared" si="94"/>
        <v>#NUM!</v>
      </c>
      <c r="HUP24" t="e">
        <f t="shared" si="94"/>
        <v>#NUM!</v>
      </c>
      <c r="HUQ24" t="e">
        <f t="shared" si="94"/>
        <v>#VALUE!</v>
      </c>
      <c r="HUR24">
        <f t="shared" si="94"/>
        <v>0</v>
      </c>
      <c r="HUS24" t="e">
        <f t="shared" si="94"/>
        <v>#NUM!</v>
      </c>
      <c r="HUT24" t="e">
        <f t="shared" si="94"/>
        <v>#NUM!</v>
      </c>
      <c r="HUU24" t="e">
        <f t="shared" si="94"/>
        <v>#VALUE!</v>
      </c>
      <c r="HUV24">
        <f t="shared" si="94"/>
        <v>0</v>
      </c>
      <c r="HUW24" t="e">
        <f t="shared" si="94"/>
        <v>#NUM!</v>
      </c>
      <c r="HUX24" t="e">
        <f t="shared" si="94"/>
        <v>#NUM!</v>
      </c>
      <c r="HUY24" t="e">
        <f t="shared" si="94"/>
        <v>#VALUE!</v>
      </c>
      <c r="HUZ24">
        <f t="shared" si="94"/>
        <v>0</v>
      </c>
      <c r="HVA24" t="e">
        <f t="shared" si="94"/>
        <v>#NUM!</v>
      </c>
      <c r="HVB24" t="e">
        <f t="shared" si="94"/>
        <v>#NUM!</v>
      </c>
      <c r="HVC24" t="e">
        <f t="shared" si="94"/>
        <v>#VALUE!</v>
      </c>
      <c r="HVD24">
        <f t="shared" si="94"/>
        <v>0</v>
      </c>
      <c r="HVE24" t="e">
        <f t="shared" si="94"/>
        <v>#NUM!</v>
      </c>
      <c r="HVF24" t="e">
        <f t="shared" si="94"/>
        <v>#NUM!</v>
      </c>
      <c r="HVG24" t="e">
        <f t="shared" si="94"/>
        <v>#VALUE!</v>
      </c>
      <c r="HVH24">
        <f t="shared" si="94"/>
        <v>0</v>
      </c>
      <c r="HVI24" t="e">
        <f t="shared" si="94"/>
        <v>#NUM!</v>
      </c>
      <c r="HVJ24" t="e">
        <f t="shared" si="94"/>
        <v>#NUM!</v>
      </c>
      <c r="HVK24" t="e">
        <f t="shared" si="94"/>
        <v>#VALUE!</v>
      </c>
      <c r="HVL24">
        <f t="shared" si="94"/>
        <v>0</v>
      </c>
      <c r="HVM24" t="e">
        <f t="shared" si="94"/>
        <v>#NUM!</v>
      </c>
      <c r="HVN24" t="e">
        <f t="shared" si="94"/>
        <v>#NUM!</v>
      </c>
      <c r="HVO24" t="e">
        <f t="shared" si="94"/>
        <v>#VALUE!</v>
      </c>
      <c r="HVP24">
        <f t="shared" si="94"/>
        <v>0</v>
      </c>
      <c r="HVQ24" t="e">
        <f t="shared" si="94"/>
        <v>#NUM!</v>
      </c>
      <c r="HVR24" t="e">
        <f t="shared" si="94"/>
        <v>#NUM!</v>
      </c>
      <c r="HVS24" t="e">
        <f t="shared" si="94"/>
        <v>#VALUE!</v>
      </c>
      <c r="HVT24">
        <f t="shared" si="94"/>
        <v>0</v>
      </c>
      <c r="HVU24" t="e">
        <f t="shared" si="94"/>
        <v>#NUM!</v>
      </c>
      <c r="HVV24" t="e">
        <f t="shared" si="94"/>
        <v>#NUM!</v>
      </c>
      <c r="HVW24" t="e">
        <f t="shared" si="94"/>
        <v>#VALUE!</v>
      </c>
      <c r="HVX24">
        <f t="shared" si="94"/>
        <v>0</v>
      </c>
      <c r="HVY24" t="e">
        <f t="shared" si="94"/>
        <v>#NUM!</v>
      </c>
      <c r="HVZ24" t="e">
        <f t="shared" si="94"/>
        <v>#NUM!</v>
      </c>
      <c r="HWA24" t="e">
        <f t="shared" si="94"/>
        <v>#VALUE!</v>
      </c>
      <c r="HWB24">
        <f t="shared" si="94"/>
        <v>0</v>
      </c>
      <c r="HWC24" t="e">
        <f t="shared" si="94"/>
        <v>#NUM!</v>
      </c>
      <c r="HWD24" t="e">
        <f t="shared" si="94"/>
        <v>#NUM!</v>
      </c>
      <c r="HWE24" t="e">
        <f t="shared" si="94"/>
        <v>#VALUE!</v>
      </c>
      <c r="HWF24">
        <f t="shared" si="94"/>
        <v>0</v>
      </c>
      <c r="HWG24" t="e">
        <f t="shared" si="94"/>
        <v>#NUM!</v>
      </c>
      <c r="HWH24" t="e">
        <f t="shared" si="94"/>
        <v>#NUM!</v>
      </c>
      <c r="HWI24" t="e">
        <f t="shared" si="94"/>
        <v>#VALUE!</v>
      </c>
      <c r="HWJ24">
        <f t="shared" si="94"/>
        <v>0</v>
      </c>
      <c r="HWK24" t="e">
        <f t="shared" si="94"/>
        <v>#NUM!</v>
      </c>
      <c r="HWL24" t="e">
        <f t="shared" si="94"/>
        <v>#NUM!</v>
      </c>
      <c r="HWM24" t="e">
        <f t="shared" si="94"/>
        <v>#VALUE!</v>
      </c>
      <c r="HWN24">
        <f t="shared" si="94"/>
        <v>0</v>
      </c>
      <c r="HWO24" t="e">
        <f t="shared" si="94"/>
        <v>#NUM!</v>
      </c>
      <c r="HWP24" t="e">
        <f t="shared" si="94"/>
        <v>#NUM!</v>
      </c>
      <c r="HWQ24" t="e">
        <f t="shared" si="94"/>
        <v>#VALUE!</v>
      </c>
      <c r="HWR24">
        <f t="shared" si="94"/>
        <v>0</v>
      </c>
      <c r="HWS24" t="e">
        <f t="shared" ref="HWS24:HZD24" si="95">HWO24/0.45</f>
        <v>#NUM!</v>
      </c>
      <c r="HWT24" t="e">
        <f t="shared" si="95"/>
        <v>#NUM!</v>
      </c>
      <c r="HWU24" t="e">
        <f t="shared" si="95"/>
        <v>#VALUE!</v>
      </c>
      <c r="HWV24">
        <f t="shared" si="95"/>
        <v>0</v>
      </c>
      <c r="HWW24" t="e">
        <f t="shared" si="95"/>
        <v>#NUM!</v>
      </c>
      <c r="HWX24" t="e">
        <f t="shared" si="95"/>
        <v>#NUM!</v>
      </c>
      <c r="HWY24" t="e">
        <f t="shared" si="95"/>
        <v>#VALUE!</v>
      </c>
      <c r="HWZ24">
        <f t="shared" si="95"/>
        <v>0</v>
      </c>
      <c r="HXA24" t="e">
        <f t="shared" si="95"/>
        <v>#NUM!</v>
      </c>
      <c r="HXB24" t="e">
        <f t="shared" si="95"/>
        <v>#NUM!</v>
      </c>
      <c r="HXC24" t="e">
        <f t="shared" si="95"/>
        <v>#VALUE!</v>
      </c>
      <c r="HXD24">
        <f t="shared" si="95"/>
        <v>0</v>
      </c>
      <c r="HXE24" t="e">
        <f t="shared" si="95"/>
        <v>#NUM!</v>
      </c>
      <c r="HXF24" t="e">
        <f t="shared" si="95"/>
        <v>#NUM!</v>
      </c>
      <c r="HXG24" t="e">
        <f t="shared" si="95"/>
        <v>#VALUE!</v>
      </c>
      <c r="HXH24">
        <f t="shared" si="95"/>
        <v>0</v>
      </c>
      <c r="HXI24" t="e">
        <f t="shared" si="95"/>
        <v>#NUM!</v>
      </c>
      <c r="HXJ24" t="e">
        <f t="shared" si="95"/>
        <v>#NUM!</v>
      </c>
      <c r="HXK24" t="e">
        <f t="shared" si="95"/>
        <v>#VALUE!</v>
      </c>
      <c r="HXL24">
        <f t="shared" si="95"/>
        <v>0</v>
      </c>
      <c r="HXM24" t="e">
        <f t="shared" si="95"/>
        <v>#NUM!</v>
      </c>
      <c r="HXN24" t="e">
        <f t="shared" si="95"/>
        <v>#NUM!</v>
      </c>
      <c r="HXO24" t="e">
        <f t="shared" si="95"/>
        <v>#VALUE!</v>
      </c>
      <c r="HXP24">
        <f t="shared" si="95"/>
        <v>0</v>
      </c>
      <c r="HXQ24" t="e">
        <f t="shared" si="95"/>
        <v>#NUM!</v>
      </c>
      <c r="HXR24" t="e">
        <f t="shared" si="95"/>
        <v>#NUM!</v>
      </c>
      <c r="HXS24" t="e">
        <f t="shared" si="95"/>
        <v>#VALUE!</v>
      </c>
      <c r="HXT24">
        <f t="shared" si="95"/>
        <v>0</v>
      </c>
      <c r="HXU24" t="e">
        <f t="shared" si="95"/>
        <v>#NUM!</v>
      </c>
      <c r="HXV24" t="e">
        <f t="shared" si="95"/>
        <v>#NUM!</v>
      </c>
      <c r="HXW24" t="e">
        <f t="shared" si="95"/>
        <v>#VALUE!</v>
      </c>
      <c r="HXX24">
        <f t="shared" si="95"/>
        <v>0</v>
      </c>
      <c r="HXY24" t="e">
        <f t="shared" si="95"/>
        <v>#NUM!</v>
      </c>
      <c r="HXZ24" t="e">
        <f t="shared" si="95"/>
        <v>#NUM!</v>
      </c>
      <c r="HYA24" t="e">
        <f t="shared" si="95"/>
        <v>#VALUE!</v>
      </c>
      <c r="HYB24">
        <f t="shared" si="95"/>
        <v>0</v>
      </c>
      <c r="HYC24" t="e">
        <f t="shared" si="95"/>
        <v>#NUM!</v>
      </c>
      <c r="HYD24" t="e">
        <f t="shared" si="95"/>
        <v>#NUM!</v>
      </c>
      <c r="HYE24" t="e">
        <f t="shared" si="95"/>
        <v>#VALUE!</v>
      </c>
      <c r="HYF24">
        <f t="shared" si="95"/>
        <v>0</v>
      </c>
      <c r="HYG24" t="e">
        <f t="shared" si="95"/>
        <v>#NUM!</v>
      </c>
      <c r="HYH24" t="e">
        <f t="shared" si="95"/>
        <v>#NUM!</v>
      </c>
      <c r="HYI24" t="e">
        <f t="shared" si="95"/>
        <v>#VALUE!</v>
      </c>
      <c r="HYJ24">
        <f t="shared" si="95"/>
        <v>0</v>
      </c>
      <c r="HYK24" t="e">
        <f t="shared" si="95"/>
        <v>#NUM!</v>
      </c>
      <c r="HYL24" t="e">
        <f t="shared" si="95"/>
        <v>#NUM!</v>
      </c>
      <c r="HYM24" t="e">
        <f t="shared" si="95"/>
        <v>#VALUE!</v>
      </c>
      <c r="HYN24">
        <f t="shared" si="95"/>
        <v>0</v>
      </c>
      <c r="HYO24" t="e">
        <f t="shared" si="95"/>
        <v>#NUM!</v>
      </c>
      <c r="HYP24" t="e">
        <f t="shared" si="95"/>
        <v>#NUM!</v>
      </c>
      <c r="HYQ24" t="e">
        <f t="shared" si="95"/>
        <v>#VALUE!</v>
      </c>
      <c r="HYR24">
        <f t="shared" si="95"/>
        <v>0</v>
      </c>
      <c r="HYS24" t="e">
        <f t="shared" si="95"/>
        <v>#NUM!</v>
      </c>
      <c r="HYT24" t="e">
        <f t="shared" si="95"/>
        <v>#NUM!</v>
      </c>
      <c r="HYU24" t="e">
        <f t="shared" si="95"/>
        <v>#VALUE!</v>
      </c>
      <c r="HYV24">
        <f t="shared" si="95"/>
        <v>0</v>
      </c>
      <c r="HYW24" t="e">
        <f t="shared" si="95"/>
        <v>#NUM!</v>
      </c>
      <c r="HYX24" t="e">
        <f t="shared" si="95"/>
        <v>#NUM!</v>
      </c>
      <c r="HYY24" t="e">
        <f t="shared" si="95"/>
        <v>#VALUE!</v>
      </c>
      <c r="HYZ24">
        <f t="shared" si="95"/>
        <v>0</v>
      </c>
      <c r="HZA24" t="e">
        <f t="shared" si="95"/>
        <v>#NUM!</v>
      </c>
      <c r="HZB24" t="e">
        <f t="shared" si="95"/>
        <v>#NUM!</v>
      </c>
      <c r="HZC24" t="e">
        <f t="shared" si="95"/>
        <v>#VALUE!</v>
      </c>
      <c r="HZD24">
        <f t="shared" si="95"/>
        <v>0</v>
      </c>
      <c r="HZE24" t="e">
        <f t="shared" ref="HZE24:IBP24" si="96">HZA24/0.45</f>
        <v>#NUM!</v>
      </c>
      <c r="HZF24" t="e">
        <f t="shared" si="96"/>
        <v>#NUM!</v>
      </c>
      <c r="HZG24" t="e">
        <f t="shared" si="96"/>
        <v>#VALUE!</v>
      </c>
      <c r="HZH24">
        <f t="shared" si="96"/>
        <v>0</v>
      </c>
      <c r="HZI24" t="e">
        <f t="shared" si="96"/>
        <v>#NUM!</v>
      </c>
      <c r="HZJ24" t="e">
        <f t="shared" si="96"/>
        <v>#NUM!</v>
      </c>
      <c r="HZK24" t="e">
        <f t="shared" si="96"/>
        <v>#VALUE!</v>
      </c>
      <c r="HZL24">
        <f t="shared" si="96"/>
        <v>0</v>
      </c>
      <c r="HZM24" t="e">
        <f t="shared" si="96"/>
        <v>#NUM!</v>
      </c>
      <c r="HZN24" t="e">
        <f t="shared" si="96"/>
        <v>#NUM!</v>
      </c>
      <c r="HZO24" t="e">
        <f t="shared" si="96"/>
        <v>#VALUE!</v>
      </c>
      <c r="HZP24">
        <f t="shared" si="96"/>
        <v>0</v>
      </c>
      <c r="HZQ24" t="e">
        <f t="shared" si="96"/>
        <v>#NUM!</v>
      </c>
      <c r="HZR24" t="e">
        <f t="shared" si="96"/>
        <v>#NUM!</v>
      </c>
      <c r="HZS24" t="e">
        <f t="shared" si="96"/>
        <v>#VALUE!</v>
      </c>
      <c r="HZT24">
        <f t="shared" si="96"/>
        <v>0</v>
      </c>
      <c r="HZU24" t="e">
        <f t="shared" si="96"/>
        <v>#NUM!</v>
      </c>
      <c r="HZV24" t="e">
        <f t="shared" si="96"/>
        <v>#NUM!</v>
      </c>
      <c r="HZW24" t="e">
        <f t="shared" si="96"/>
        <v>#VALUE!</v>
      </c>
      <c r="HZX24">
        <f t="shared" si="96"/>
        <v>0</v>
      </c>
      <c r="HZY24" t="e">
        <f t="shared" si="96"/>
        <v>#NUM!</v>
      </c>
      <c r="HZZ24" t="e">
        <f t="shared" si="96"/>
        <v>#NUM!</v>
      </c>
      <c r="IAA24" t="e">
        <f t="shared" si="96"/>
        <v>#VALUE!</v>
      </c>
      <c r="IAB24">
        <f t="shared" si="96"/>
        <v>0</v>
      </c>
      <c r="IAC24" t="e">
        <f t="shared" si="96"/>
        <v>#NUM!</v>
      </c>
      <c r="IAD24" t="e">
        <f t="shared" si="96"/>
        <v>#NUM!</v>
      </c>
      <c r="IAE24" t="e">
        <f t="shared" si="96"/>
        <v>#VALUE!</v>
      </c>
      <c r="IAF24">
        <f t="shared" si="96"/>
        <v>0</v>
      </c>
      <c r="IAG24" t="e">
        <f t="shared" si="96"/>
        <v>#NUM!</v>
      </c>
      <c r="IAH24" t="e">
        <f t="shared" si="96"/>
        <v>#NUM!</v>
      </c>
      <c r="IAI24" t="e">
        <f t="shared" si="96"/>
        <v>#VALUE!</v>
      </c>
      <c r="IAJ24">
        <f t="shared" si="96"/>
        <v>0</v>
      </c>
      <c r="IAK24" t="e">
        <f t="shared" si="96"/>
        <v>#NUM!</v>
      </c>
      <c r="IAL24" t="e">
        <f t="shared" si="96"/>
        <v>#NUM!</v>
      </c>
      <c r="IAM24" t="e">
        <f t="shared" si="96"/>
        <v>#VALUE!</v>
      </c>
      <c r="IAN24">
        <f t="shared" si="96"/>
        <v>0</v>
      </c>
      <c r="IAO24" t="e">
        <f t="shared" si="96"/>
        <v>#NUM!</v>
      </c>
      <c r="IAP24" t="e">
        <f t="shared" si="96"/>
        <v>#NUM!</v>
      </c>
      <c r="IAQ24" t="e">
        <f t="shared" si="96"/>
        <v>#VALUE!</v>
      </c>
      <c r="IAR24">
        <f t="shared" si="96"/>
        <v>0</v>
      </c>
      <c r="IAS24" t="e">
        <f t="shared" si="96"/>
        <v>#NUM!</v>
      </c>
      <c r="IAT24" t="e">
        <f t="shared" si="96"/>
        <v>#NUM!</v>
      </c>
      <c r="IAU24" t="e">
        <f t="shared" si="96"/>
        <v>#VALUE!</v>
      </c>
      <c r="IAV24">
        <f t="shared" si="96"/>
        <v>0</v>
      </c>
      <c r="IAW24" t="e">
        <f t="shared" si="96"/>
        <v>#NUM!</v>
      </c>
      <c r="IAX24" t="e">
        <f t="shared" si="96"/>
        <v>#NUM!</v>
      </c>
      <c r="IAY24" t="e">
        <f t="shared" si="96"/>
        <v>#VALUE!</v>
      </c>
      <c r="IAZ24">
        <f t="shared" si="96"/>
        <v>0</v>
      </c>
      <c r="IBA24" t="e">
        <f t="shared" si="96"/>
        <v>#NUM!</v>
      </c>
      <c r="IBB24" t="e">
        <f t="shared" si="96"/>
        <v>#NUM!</v>
      </c>
      <c r="IBC24" t="e">
        <f t="shared" si="96"/>
        <v>#VALUE!</v>
      </c>
      <c r="IBD24">
        <f t="shared" si="96"/>
        <v>0</v>
      </c>
      <c r="IBE24" t="e">
        <f t="shared" si="96"/>
        <v>#NUM!</v>
      </c>
      <c r="IBF24" t="e">
        <f t="shared" si="96"/>
        <v>#NUM!</v>
      </c>
      <c r="IBG24" t="e">
        <f t="shared" si="96"/>
        <v>#VALUE!</v>
      </c>
      <c r="IBH24">
        <f t="shared" si="96"/>
        <v>0</v>
      </c>
      <c r="IBI24" t="e">
        <f t="shared" si="96"/>
        <v>#NUM!</v>
      </c>
      <c r="IBJ24" t="e">
        <f t="shared" si="96"/>
        <v>#NUM!</v>
      </c>
      <c r="IBK24" t="e">
        <f t="shared" si="96"/>
        <v>#VALUE!</v>
      </c>
      <c r="IBL24">
        <f t="shared" si="96"/>
        <v>0</v>
      </c>
      <c r="IBM24" t="e">
        <f t="shared" si="96"/>
        <v>#NUM!</v>
      </c>
      <c r="IBN24" t="e">
        <f t="shared" si="96"/>
        <v>#NUM!</v>
      </c>
      <c r="IBO24" t="e">
        <f t="shared" si="96"/>
        <v>#VALUE!</v>
      </c>
      <c r="IBP24">
        <f t="shared" si="96"/>
        <v>0</v>
      </c>
      <c r="IBQ24" t="e">
        <f t="shared" ref="IBQ24:IEB24" si="97">IBM24/0.45</f>
        <v>#NUM!</v>
      </c>
      <c r="IBR24" t="e">
        <f t="shared" si="97"/>
        <v>#NUM!</v>
      </c>
      <c r="IBS24" t="e">
        <f t="shared" si="97"/>
        <v>#VALUE!</v>
      </c>
      <c r="IBT24">
        <f t="shared" si="97"/>
        <v>0</v>
      </c>
      <c r="IBU24" t="e">
        <f t="shared" si="97"/>
        <v>#NUM!</v>
      </c>
      <c r="IBV24" t="e">
        <f t="shared" si="97"/>
        <v>#NUM!</v>
      </c>
      <c r="IBW24" t="e">
        <f t="shared" si="97"/>
        <v>#VALUE!</v>
      </c>
      <c r="IBX24">
        <f t="shared" si="97"/>
        <v>0</v>
      </c>
      <c r="IBY24" t="e">
        <f t="shared" si="97"/>
        <v>#NUM!</v>
      </c>
      <c r="IBZ24" t="e">
        <f t="shared" si="97"/>
        <v>#NUM!</v>
      </c>
      <c r="ICA24" t="e">
        <f t="shared" si="97"/>
        <v>#VALUE!</v>
      </c>
      <c r="ICB24">
        <f t="shared" si="97"/>
        <v>0</v>
      </c>
      <c r="ICC24" t="e">
        <f t="shared" si="97"/>
        <v>#NUM!</v>
      </c>
      <c r="ICD24" t="e">
        <f t="shared" si="97"/>
        <v>#NUM!</v>
      </c>
      <c r="ICE24" t="e">
        <f t="shared" si="97"/>
        <v>#VALUE!</v>
      </c>
      <c r="ICF24">
        <f t="shared" si="97"/>
        <v>0</v>
      </c>
      <c r="ICG24" t="e">
        <f t="shared" si="97"/>
        <v>#NUM!</v>
      </c>
      <c r="ICH24" t="e">
        <f t="shared" si="97"/>
        <v>#NUM!</v>
      </c>
      <c r="ICI24" t="e">
        <f t="shared" si="97"/>
        <v>#VALUE!</v>
      </c>
      <c r="ICJ24">
        <f t="shared" si="97"/>
        <v>0</v>
      </c>
      <c r="ICK24" t="e">
        <f t="shared" si="97"/>
        <v>#NUM!</v>
      </c>
      <c r="ICL24" t="e">
        <f t="shared" si="97"/>
        <v>#NUM!</v>
      </c>
      <c r="ICM24" t="e">
        <f t="shared" si="97"/>
        <v>#VALUE!</v>
      </c>
      <c r="ICN24">
        <f t="shared" si="97"/>
        <v>0</v>
      </c>
      <c r="ICO24" t="e">
        <f t="shared" si="97"/>
        <v>#NUM!</v>
      </c>
      <c r="ICP24" t="e">
        <f t="shared" si="97"/>
        <v>#NUM!</v>
      </c>
      <c r="ICQ24" t="e">
        <f t="shared" si="97"/>
        <v>#VALUE!</v>
      </c>
      <c r="ICR24">
        <f t="shared" si="97"/>
        <v>0</v>
      </c>
      <c r="ICS24" t="e">
        <f t="shared" si="97"/>
        <v>#NUM!</v>
      </c>
      <c r="ICT24" t="e">
        <f t="shared" si="97"/>
        <v>#NUM!</v>
      </c>
      <c r="ICU24" t="e">
        <f t="shared" si="97"/>
        <v>#VALUE!</v>
      </c>
      <c r="ICV24">
        <f t="shared" si="97"/>
        <v>0</v>
      </c>
      <c r="ICW24" t="e">
        <f t="shared" si="97"/>
        <v>#NUM!</v>
      </c>
      <c r="ICX24" t="e">
        <f t="shared" si="97"/>
        <v>#NUM!</v>
      </c>
      <c r="ICY24" t="e">
        <f t="shared" si="97"/>
        <v>#VALUE!</v>
      </c>
      <c r="ICZ24">
        <f t="shared" si="97"/>
        <v>0</v>
      </c>
      <c r="IDA24" t="e">
        <f t="shared" si="97"/>
        <v>#NUM!</v>
      </c>
      <c r="IDB24" t="e">
        <f t="shared" si="97"/>
        <v>#NUM!</v>
      </c>
      <c r="IDC24" t="e">
        <f t="shared" si="97"/>
        <v>#VALUE!</v>
      </c>
      <c r="IDD24">
        <f t="shared" si="97"/>
        <v>0</v>
      </c>
      <c r="IDE24" t="e">
        <f t="shared" si="97"/>
        <v>#NUM!</v>
      </c>
      <c r="IDF24" t="e">
        <f t="shared" si="97"/>
        <v>#NUM!</v>
      </c>
      <c r="IDG24" t="e">
        <f t="shared" si="97"/>
        <v>#VALUE!</v>
      </c>
      <c r="IDH24">
        <f t="shared" si="97"/>
        <v>0</v>
      </c>
      <c r="IDI24" t="e">
        <f t="shared" si="97"/>
        <v>#NUM!</v>
      </c>
      <c r="IDJ24" t="e">
        <f t="shared" si="97"/>
        <v>#NUM!</v>
      </c>
      <c r="IDK24" t="e">
        <f t="shared" si="97"/>
        <v>#VALUE!</v>
      </c>
      <c r="IDL24">
        <f t="shared" si="97"/>
        <v>0</v>
      </c>
      <c r="IDM24" t="e">
        <f t="shared" si="97"/>
        <v>#NUM!</v>
      </c>
      <c r="IDN24" t="e">
        <f t="shared" si="97"/>
        <v>#NUM!</v>
      </c>
      <c r="IDO24" t="e">
        <f t="shared" si="97"/>
        <v>#VALUE!</v>
      </c>
      <c r="IDP24">
        <f t="shared" si="97"/>
        <v>0</v>
      </c>
      <c r="IDQ24" t="e">
        <f t="shared" si="97"/>
        <v>#NUM!</v>
      </c>
      <c r="IDR24" t="e">
        <f t="shared" si="97"/>
        <v>#NUM!</v>
      </c>
      <c r="IDS24" t="e">
        <f t="shared" si="97"/>
        <v>#VALUE!</v>
      </c>
      <c r="IDT24">
        <f t="shared" si="97"/>
        <v>0</v>
      </c>
      <c r="IDU24" t="e">
        <f t="shared" si="97"/>
        <v>#NUM!</v>
      </c>
      <c r="IDV24" t="e">
        <f t="shared" si="97"/>
        <v>#NUM!</v>
      </c>
      <c r="IDW24" t="e">
        <f t="shared" si="97"/>
        <v>#VALUE!</v>
      </c>
      <c r="IDX24">
        <f t="shared" si="97"/>
        <v>0</v>
      </c>
      <c r="IDY24" t="e">
        <f t="shared" si="97"/>
        <v>#NUM!</v>
      </c>
      <c r="IDZ24" t="e">
        <f t="shared" si="97"/>
        <v>#NUM!</v>
      </c>
      <c r="IEA24" t="e">
        <f t="shared" si="97"/>
        <v>#VALUE!</v>
      </c>
      <c r="IEB24">
        <f t="shared" si="97"/>
        <v>0</v>
      </c>
      <c r="IEC24" t="e">
        <f t="shared" ref="IEC24:IGN24" si="98">IDY24/0.45</f>
        <v>#NUM!</v>
      </c>
      <c r="IED24" t="e">
        <f t="shared" si="98"/>
        <v>#NUM!</v>
      </c>
      <c r="IEE24" t="e">
        <f t="shared" si="98"/>
        <v>#VALUE!</v>
      </c>
      <c r="IEF24">
        <f t="shared" si="98"/>
        <v>0</v>
      </c>
      <c r="IEG24" t="e">
        <f t="shared" si="98"/>
        <v>#NUM!</v>
      </c>
      <c r="IEH24" t="e">
        <f t="shared" si="98"/>
        <v>#NUM!</v>
      </c>
      <c r="IEI24" t="e">
        <f t="shared" si="98"/>
        <v>#VALUE!</v>
      </c>
      <c r="IEJ24">
        <f t="shared" si="98"/>
        <v>0</v>
      </c>
      <c r="IEK24" t="e">
        <f t="shared" si="98"/>
        <v>#NUM!</v>
      </c>
      <c r="IEL24" t="e">
        <f t="shared" si="98"/>
        <v>#NUM!</v>
      </c>
      <c r="IEM24" t="e">
        <f t="shared" si="98"/>
        <v>#VALUE!</v>
      </c>
      <c r="IEN24">
        <f t="shared" si="98"/>
        <v>0</v>
      </c>
      <c r="IEO24" t="e">
        <f t="shared" si="98"/>
        <v>#NUM!</v>
      </c>
      <c r="IEP24" t="e">
        <f t="shared" si="98"/>
        <v>#NUM!</v>
      </c>
      <c r="IEQ24" t="e">
        <f t="shared" si="98"/>
        <v>#VALUE!</v>
      </c>
      <c r="IER24">
        <f t="shared" si="98"/>
        <v>0</v>
      </c>
      <c r="IES24" t="e">
        <f t="shared" si="98"/>
        <v>#NUM!</v>
      </c>
      <c r="IET24" t="e">
        <f t="shared" si="98"/>
        <v>#NUM!</v>
      </c>
      <c r="IEU24" t="e">
        <f t="shared" si="98"/>
        <v>#VALUE!</v>
      </c>
      <c r="IEV24">
        <f t="shared" si="98"/>
        <v>0</v>
      </c>
      <c r="IEW24" t="e">
        <f t="shared" si="98"/>
        <v>#NUM!</v>
      </c>
      <c r="IEX24" t="e">
        <f t="shared" si="98"/>
        <v>#NUM!</v>
      </c>
      <c r="IEY24" t="e">
        <f t="shared" si="98"/>
        <v>#VALUE!</v>
      </c>
      <c r="IEZ24">
        <f t="shared" si="98"/>
        <v>0</v>
      </c>
      <c r="IFA24" t="e">
        <f t="shared" si="98"/>
        <v>#NUM!</v>
      </c>
      <c r="IFB24" t="e">
        <f t="shared" si="98"/>
        <v>#NUM!</v>
      </c>
      <c r="IFC24" t="e">
        <f t="shared" si="98"/>
        <v>#VALUE!</v>
      </c>
      <c r="IFD24">
        <f t="shared" si="98"/>
        <v>0</v>
      </c>
      <c r="IFE24" t="e">
        <f t="shared" si="98"/>
        <v>#NUM!</v>
      </c>
      <c r="IFF24" t="e">
        <f t="shared" si="98"/>
        <v>#NUM!</v>
      </c>
      <c r="IFG24" t="e">
        <f t="shared" si="98"/>
        <v>#VALUE!</v>
      </c>
      <c r="IFH24">
        <f t="shared" si="98"/>
        <v>0</v>
      </c>
      <c r="IFI24" t="e">
        <f t="shared" si="98"/>
        <v>#NUM!</v>
      </c>
      <c r="IFJ24" t="e">
        <f t="shared" si="98"/>
        <v>#NUM!</v>
      </c>
      <c r="IFK24" t="e">
        <f t="shared" si="98"/>
        <v>#VALUE!</v>
      </c>
      <c r="IFL24">
        <f t="shared" si="98"/>
        <v>0</v>
      </c>
      <c r="IFM24" t="e">
        <f t="shared" si="98"/>
        <v>#NUM!</v>
      </c>
      <c r="IFN24" t="e">
        <f t="shared" si="98"/>
        <v>#NUM!</v>
      </c>
      <c r="IFO24" t="e">
        <f t="shared" si="98"/>
        <v>#VALUE!</v>
      </c>
      <c r="IFP24">
        <f t="shared" si="98"/>
        <v>0</v>
      </c>
      <c r="IFQ24" t="e">
        <f t="shared" si="98"/>
        <v>#NUM!</v>
      </c>
      <c r="IFR24" t="e">
        <f t="shared" si="98"/>
        <v>#NUM!</v>
      </c>
      <c r="IFS24" t="e">
        <f t="shared" si="98"/>
        <v>#VALUE!</v>
      </c>
      <c r="IFT24">
        <f t="shared" si="98"/>
        <v>0</v>
      </c>
      <c r="IFU24" t="e">
        <f t="shared" si="98"/>
        <v>#NUM!</v>
      </c>
      <c r="IFV24" t="e">
        <f t="shared" si="98"/>
        <v>#NUM!</v>
      </c>
      <c r="IFW24" t="e">
        <f t="shared" si="98"/>
        <v>#VALUE!</v>
      </c>
      <c r="IFX24">
        <f t="shared" si="98"/>
        <v>0</v>
      </c>
      <c r="IFY24" t="e">
        <f t="shared" si="98"/>
        <v>#NUM!</v>
      </c>
      <c r="IFZ24" t="e">
        <f t="shared" si="98"/>
        <v>#NUM!</v>
      </c>
      <c r="IGA24" t="e">
        <f t="shared" si="98"/>
        <v>#VALUE!</v>
      </c>
      <c r="IGB24">
        <f t="shared" si="98"/>
        <v>0</v>
      </c>
      <c r="IGC24" t="e">
        <f t="shared" si="98"/>
        <v>#NUM!</v>
      </c>
      <c r="IGD24" t="e">
        <f t="shared" si="98"/>
        <v>#NUM!</v>
      </c>
      <c r="IGE24" t="e">
        <f t="shared" si="98"/>
        <v>#VALUE!</v>
      </c>
      <c r="IGF24">
        <f t="shared" si="98"/>
        <v>0</v>
      </c>
      <c r="IGG24" t="e">
        <f t="shared" si="98"/>
        <v>#NUM!</v>
      </c>
      <c r="IGH24" t="e">
        <f t="shared" si="98"/>
        <v>#NUM!</v>
      </c>
      <c r="IGI24" t="e">
        <f t="shared" si="98"/>
        <v>#VALUE!</v>
      </c>
      <c r="IGJ24">
        <f t="shared" si="98"/>
        <v>0</v>
      </c>
      <c r="IGK24" t="e">
        <f t="shared" si="98"/>
        <v>#NUM!</v>
      </c>
      <c r="IGL24" t="e">
        <f t="shared" si="98"/>
        <v>#NUM!</v>
      </c>
      <c r="IGM24" t="e">
        <f t="shared" si="98"/>
        <v>#VALUE!</v>
      </c>
      <c r="IGN24">
        <f t="shared" si="98"/>
        <v>0</v>
      </c>
      <c r="IGO24" t="e">
        <f t="shared" ref="IGO24:IIZ24" si="99">IGK24/0.45</f>
        <v>#NUM!</v>
      </c>
      <c r="IGP24" t="e">
        <f t="shared" si="99"/>
        <v>#NUM!</v>
      </c>
      <c r="IGQ24" t="e">
        <f t="shared" si="99"/>
        <v>#VALUE!</v>
      </c>
      <c r="IGR24">
        <f t="shared" si="99"/>
        <v>0</v>
      </c>
      <c r="IGS24" t="e">
        <f t="shared" si="99"/>
        <v>#NUM!</v>
      </c>
      <c r="IGT24" t="e">
        <f t="shared" si="99"/>
        <v>#NUM!</v>
      </c>
      <c r="IGU24" t="e">
        <f t="shared" si="99"/>
        <v>#VALUE!</v>
      </c>
      <c r="IGV24">
        <f t="shared" si="99"/>
        <v>0</v>
      </c>
      <c r="IGW24" t="e">
        <f t="shared" si="99"/>
        <v>#NUM!</v>
      </c>
      <c r="IGX24" t="e">
        <f t="shared" si="99"/>
        <v>#NUM!</v>
      </c>
      <c r="IGY24" t="e">
        <f t="shared" si="99"/>
        <v>#VALUE!</v>
      </c>
      <c r="IGZ24">
        <f t="shared" si="99"/>
        <v>0</v>
      </c>
      <c r="IHA24" t="e">
        <f t="shared" si="99"/>
        <v>#NUM!</v>
      </c>
      <c r="IHB24" t="e">
        <f t="shared" si="99"/>
        <v>#NUM!</v>
      </c>
      <c r="IHC24" t="e">
        <f t="shared" si="99"/>
        <v>#VALUE!</v>
      </c>
      <c r="IHD24">
        <f t="shared" si="99"/>
        <v>0</v>
      </c>
      <c r="IHE24" t="e">
        <f t="shared" si="99"/>
        <v>#NUM!</v>
      </c>
      <c r="IHF24" t="e">
        <f t="shared" si="99"/>
        <v>#NUM!</v>
      </c>
      <c r="IHG24" t="e">
        <f t="shared" si="99"/>
        <v>#VALUE!</v>
      </c>
      <c r="IHH24">
        <f t="shared" si="99"/>
        <v>0</v>
      </c>
      <c r="IHI24" t="e">
        <f t="shared" si="99"/>
        <v>#NUM!</v>
      </c>
      <c r="IHJ24" t="e">
        <f t="shared" si="99"/>
        <v>#NUM!</v>
      </c>
      <c r="IHK24" t="e">
        <f t="shared" si="99"/>
        <v>#VALUE!</v>
      </c>
      <c r="IHL24">
        <f t="shared" si="99"/>
        <v>0</v>
      </c>
      <c r="IHM24" t="e">
        <f t="shared" si="99"/>
        <v>#NUM!</v>
      </c>
      <c r="IHN24" t="e">
        <f t="shared" si="99"/>
        <v>#NUM!</v>
      </c>
      <c r="IHO24" t="e">
        <f t="shared" si="99"/>
        <v>#VALUE!</v>
      </c>
      <c r="IHP24">
        <f t="shared" si="99"/>
        <v>0</v>
      </c>
      <c r="IHQ24" t="e">
        <f t="shared" si="99"/>
        <v>#NUM!</v>
      </c>
      <c r="IHR24" t="e">
        <f t="shared" si="99"/>
        <v>#NUM!</v>
      </c>
      <c r="IHS24" t="e">
        <f t="shared" si="99"/>
        <v>#VALUE!</v>
      </c>
      <c r="IHT24">
        <f t="shared" si="99"/>
        <v>0</v>
      </c>
      <c r="IHU24" t="e">
        <f t="shared" si="99"/>
        <v>#NUM!</v>
      </c>
      <c r="IHV24" t="e">
        <f t="shared" si="99"/>
        <v>#NUM!</v>
      </c>
      <c r="IHW24" t="e">
        <f t="shared" si="99"/>
        <v>#VALUE!</v>
      </c>
      <c r="IHX24">
        <f t="shared" si="99"/>
        <v>0</v>
      </c>
      <c r="IHY24" t="e">
        <f t="shared" si="99"/>
        <v>#NUM!</v>
      </c>
      <c r="IHZ24" t="e">
        <f t="shared" si="99"/>
        <v>#NUM!</v>
      </c>
      <c r="IIA24" t="e">
        <f t="shared" si="99"/>
        <v>#VALUE!</v>
      </c>
      <c r="IIB24">
        <f t="shared" si="99"/>
        <v>0</v>
      </c>
      <c r="IIC24" t="e">
        <f t="shared" si="99"/>
        <v>#NUM!</v>
      </c>
      <c r="IID24" t="e">
        <f t="shared" si="99"/>
        <v>#NUM!</v>
      </c>
      <c r="IIE24" t="e">
        <f t="shared" si="99"/>
        <v>#VALUE!</v>
      </c>
      <c r="IIF24">
        <f t="shared" si="99"/>
        <v>0</v>
      </c>
      <c r="IIG24" t="e">
        <f t="shared" si="99"/>
        <v>#NUM!</v>
      </c>
      <c r="IIH24" t="e">
        <f t="shared" si="99"/>
        <v>#NUM!</v>
      </c>
      <c r="III24" t="e">
        <f t="shared" si="99"/>
        <v>#VALUE!</v>
      </c>
      <c r="IIJ24">
        <f t="shared" si="99"/>
        <v>0</v>
      </c>
      <c r="IIK24" t="e">
        <f t="shared" si="99"/>
        <v>#NUM!</v>
      </c>
      <c r="IIL24" t="e">
        <f t="shared" si="99"/>
        <v>#NUM!</v>
      </c>
      <c r="IIM24" t="e">
        <f t="shared" si="99"/>
        <v>#VALUE!</v>
      </c>
      <c r="IIN24">
        <f t="shared" si="99"/>
        <v>0</v>
      </c>
      <c r="IIO24" t="e">
        <f t="shared" si="99"/>
        <v>#NUM!</v>
      </c>
      <c r="IIP24" t="e">
        <f t="shared" si="99"/>
        <v>#NUM!</v>
      </c>
      <c r="IIQ24" t="e">
        <f t="shared" si="99"/>
        <v>#VALUE!</v>
      </c>
      <c r="IIR24">
        <f t="shared" si="99"/>
        <v>0</v>
      </c>
      <c r="IIS24" t="e">
        <f t="shared" si="99"/>
        <v>#NUM!</v>
      </c>
      <c r="IIT24" t="e">
        <f t="shared" si="99"/>
        <v>#NUM!</v>
      </c>
      <c r="IIU24" t="e">
        <f t="shared" si="99"/>
        <v>#VALUE!</v>
      </c>
      <c r="IIV24">
        <f t="shared" si="99"/>
        <v>0</v>
      </c>
      <c r="IIW24" t="e">
        <f t="shared" si="99"/>
        <v>#NUM!</v>
      </c>
      <c r="IIX24" t="e">
        <f t="shared" si="99"/>
        <v>#NUM!</v>
      </c>
      <c r="IIY24" t="e">
        <f t="shared" si="99"/>
        <v>#VALUE!</v>
      </c>
      <c r="IIZ24">
        <f t="shared" si="99"/>
        <v>0</v>
      </c>
      <c r="IJA24" t="e">
        <f t="shared" ref="IJA24:ILL24" si="100">IIW24/0.45</f>
        <v>#NUM!</v>
      </c>
      <c r="IJB24" t="e">
        <f t="shared" si="100"/>
        <v>#NUM!</v>
      </c>
      <c r="IJC24" t="e">
        <f t="shared" si="100"/>
        <v>#VALUE!</v>
      </c>
      <c r="IJD24">
        <f t="shared" si="100"/>
        <v>0</v>
      </c>
      <c r="IJE24" t="e">
        <f t="shared" si="100"/>
        <v>#NUM!</v>
      </c>
      <c r="IJF24" t="e">
        <f t="shared" si="100"/>
        <v>#NUM!</v>
      </c>
      <c r="IJG24" t="e">
        <f t="shared" si="100"/>
        <v>#VALUE!</v>
      </c>
      <c r="IJH24">
        <f t="shared" si="100"/>
        <v>0</v>
      </c>
      <c r="IJI24" t="e">
        <f t="shared" si="100"/>
        <v>#NUM!</v>
      </c>
      <c r="IJJ24" t="e">
        <f t="shared" si="100"/>
        <v>#NUM!</v>
      </c>
      <c r="IJK24" t="e">
        <f t="shared" si="100"/>
        <v>#VALUE!</v>
      </c>
      <c r="IJL24">
        <f t="shared" si="100"/>
        <v>0</v>
      </c>
      <c r="IJM24" t="e">
        <f t="shared" si="100"/>
        <v>#NUM!</v>
      </c>
      <c r="IJN24" t="e">
        <f t="shared" si="100"/>
        <v>#NUM!</v>
      </c>
      <c r="IJO24" t="e">
        <f t="shared" si="100"/>
        <v>#VALUE!</v>
      </c>
      <c r="IJP24">
        <f t="shared" si="100"/>
        <v>0</v>
      </c>
      <c r="IJQ24" t="e">
        <f t="shared" si="100"/>
        <v>#NUM!</v>
      </c>
      <c r="IJR24" t="e">
        <f t="shared" si="100"/>
        <v>#NUM!</v>
      </c>
      <c r="IJS24" t="e">
        <f t="shared" si="100"/>
        <v>#VALUE!</v>
      </c>
      <c r="IJT24">
        <f t="shared" si="100"/>
        <v>0</v>
      </c>
      <c r="IJU24" t="e">
        <f t="shared" si="100"/>
        <v>#NUM!</v>
      </c>
      <c r="IJV24" t="e">
        <f t="shared" si="100"/>
        <v>#NUM!</v>
      </c>
      <c r="IJW24" t="e">
        <f t="shared" si="100"/>
        <v>#VALUE!</v>
      </c>
      <c r="IJX24">
        <f t="shared" si="100"/>
        <v>0</v>
      </c>
      <c r="IJY24" t="e">
        <f t="shared" si="100"/>
        <v>#NUM!</v>
      </c>
      <c r="IJZ24" t="e">
        <f t="shared" si="100"/>
        <v>#NUM!</v>
      </c>
      <c r="IKA24" t="e">
        <f t="shared" si="100"/>
        <v>#VALUE!</v>
      </c>
      <c r="IKB24">
        <f t="shared" si="100"/>
        <v>0</v>
      </c>
      <c r="IKC24" t="e">
        <f t="shared" si="100"/>
        <v>#NUM!</v>
      </c>
      <c r="IKD24" t="e">
        <f t="shared" si="100"/>
        <v>#NUM!</v>
      </c>
      <c r="IKE24" t="e">
        <f t="shared" si="100"/>
        <v>#VALUE!</v>
      </c>
      <c r="IKF24">
        <f t="shared" si="100"/>
        <v>0</v>
      </c>
      <c r="IKG24" t="e">
        <f t="shared" si="100"/>
        <v>#NUM!</v>
      </c>
      <c r="IKH24" t="e">
        <f t="shared" si="100"/>
        <v>#NUM!</v>
      </c>
      <c r="IKI24" t="e">
        <f t="shared" si="100"/>
        <v>#VALUE!</v>
      </c>
      <c r="IKJ24">
        <f t="shared" si="100"/>
        <v>0</v>
      </c>
      <c r="IKK24" t="e">
        <f t="shared" si="100"/>
        <v>#NUM!</v>
      </c>
      <c r="IKL24" t="e">
        <f t="shared" si="100"/>
        <v>#NUM!</v>
      </c>
      <c r="IKM24" t="e">
        <f t="shared" si="100"/>
        <v>#VALUE!</v>
      </c>
      <c r="IKN24">
        <f t="shared" si="100"/>
        <v>0</v>
      </c>
      <c r="IKO24" t="e">
        <f t="shared" si="100"/>
        <v>#NUM!</v>
      </c>
      <c r="IKP24" t="e">
        <f t="shared" si="100"/>
        <v>#NUM!</v>
      </c>
      <c r="IKQ24" t="e">
        <f t="shared" si="100"/>
        <v>#VALUE!</v>
      </c>
      <c r="IKR24">
        <f t="shared" si="100"/>
        <v>0</v>
      </c>
      <c r="IKS24" t="e">
        <f t="shared" si="100"/>
        <v>#NUM!</v>
      </c>
      <c r="IKT24" t="e">
        <f t="shared" si="100"/>
        <v>#NUM!</v>
      </c>
      <c r="IKU24" t="e">
        <f t="shared" si="100"/>
        <v>#VALUE!</v>
      </c>
      <c r="IKV24">
        <f t="shared" si="100"/>
        <v>0</v>
      </c>
      <c r="IKW24" t="e">
        <f t="shared" si="100"/>
        <v>#NUM!</v>
      </c>
      <c r="IKX24" t="e">
        <f t="shared" si="100"/>
        <v>#NUM!</v>
      </c>
      <c r="IKY24" t="e">
        <f t="shared" si="100"/>
        <v>#VALUE!</v>
      </c>
      <c r="IKZ24">
        <f t="shared" si="100"/>
        <v>0</v>
      </c>
      <c r="ILA24" t="e">
        <f t="shared" si="100"/>
        <v>#NUM!</v>
      </c>
      <c r="ILB24" t="e">
        <f t="shared" si="100"/>
        <v>#NUM!</v>
      </c>
      <c r="ILC24" t="e">
        <f t="shared" si="100"/>
        <v>#VALUE!</v>
      </c>
      <c r="ILD24">
        <f t="shared" si="100"/>
        <v>0</v>
      </c>
      <c r="ILE24" t="e">
        <f t="shared" si="100"/>
        <v>#NUM!</v>
      </c>
      <c r="ILF24" t="e">
        <f t="shared" si="100"/>
        <v>#NUM!</v>
      </c>
      <c r="ILG24" t="e">
        <f t="shared" si="100"/>
        <v>#VALUE!</v>
      </c>
      <c r="ILH24">
        <f t="shared" si="100"/>
        <v>0</v>
      </c>
      <c r="ILI24" t="e">
        <f t="shared" si="100"/>
        <v>#NUM!</v>
      </c>
      <c r="ILJ24" t="e">
        <f t="shared" si="100"/>
        <v>#NUM!</v>
      </c>
      <c r="ILK24" t="e">
        <f t="shared" si="100"/>
        <v>#VALUE!</v>
      </c>
      <c r="ILL24">
        <f t="shared" si="100"/>
        <v>0</v>
      </c>
      <c r="ILM24" t="e">
        <f t="shared" ref="ILM24:INX24" si="101">ILI24/0.45</f>
        <v>#NUM!</v>
      </c>
      <c r="ILN24" t="e">
        <f t="shared" si="101"/>
        <v>#NUM!</v>
      </c>
      <c r="ILO24" t="e">
        <f t="shared" si="101"/>
        <v>#VALUE!</v>
      </c>
      <c r="ILP24">
        <f t="shared" si="101"/>
        <v>0</v>
      </c>
      <c r="ILQ24" t="e">
        <f t="shared" si="101"/>
        <v>#NUM!</v>
      </c>
      <c r="ILR24" t="e">
        <f t="shared" si="101"/>
        <v>#NUM!</v>
      </c>
      <c r="ILS24" t="e">
        <f t="shared" si="101"/>
        <v>#VALUE!</v>
      </c>
      <c r="ILT24">
        <f t="shared" si="101"/>
        <v>0</v>
      </c>
      <c r="ILU24" t="e">
        <f t="shared" si="101"/>
        <v>#NUM!</v>
      </c>
      <c r="ILV24" t="e">
        <f t="shared" si="101"/>
        <v>#NUM!</v>
      </c>
      <c r="ILW24" t="e">
        <f t="shared" si="101"/>
        <v>#VALUE!</v>
      </c>
      <c r="ILX24">
        <f t="shared" si="101"/>
        <v>0</v>
      </c>
      <c r="ILY24" t="e">
        <f t="shared" si="101"/>
        <v>#NUM!</v>
      </c>
      <c r="ILZ24" t="e">
        <f t="shared" si="101"/>
        <v>#NUM!</v>
      </c>
      <c r="IMA24" t="e">
        <f t="shared" si="101"/>
        <v>#VALUE!</v>
      </c>
      <c r="IMB24">
        <f t="shared" si="101"/>
        <v>0</v>
      </c>
      <c r="IMC24" t="e">
        <f t="shared" si="101"/>
        <v>#NUM!</v>
      </c>
      <c r="IMD24" t="e">
        <f t="shared" si="101"/>
        <v>#NUM!</v>
      </c>
      <c r="IME24" t="e">
        <f t="shared" si="101"/>
        <v>#VALUE!</v>
      </c>
      <c r="IMF24">
        <f t="shared" si="101"/>
        <v>0</v>
      </c>
      <c r="IMG24" t="e">
        <f t="shared" si="101"/>
        <v>#NUM!</v>
      </c>
      <c r="IMH24" t="e">
        <f t="shared" si="101"/>
        <v>#NUM!</v>
      </c>
      <c r="IMI24" t="e">
        <f t="shared" si="101"/>
        <v>#VALUE!</v>
      </c>
      <c r="IMJ24">
        <f t="shared" si="101"/>
        <v>0</v>
      </c>
      <c r="IMK24" t="e">
        <f t="shared" si="101"/>
        <v>#NUM!</v>
      </c>
      <c r="IML24" t="e">
        <f t="shared" si="101"/>
        <v>#NUM!</v>
      </c>
      <c r="IMM24" t="e">
        <f t="shared" si="101"/>
        <v>#VALUE!</v>
      </c>
      <c r="IMN24">
        <f t="shared" si="101"/>
        <v>0</v>
      </c>
      <c r="IMO24" t="e">
        <f t="shared" si="101"/>
        <v>#NUM!</v>
      </c>
      <c r="IMP24" t="e">
        <f t="shared" si="101"/>
        <v>#NUM!</v>
      </c>
      <c r="IMQ24" t="e">
        <f t="shared" si="101"/>
        <v>#VALUE!</v>
      </c>
      <c r="IMR24">
        <f t="shared" si="101"/>
        <v>0</v>
      </c>
      <c r="IMS24" t="e">
        <f t="shared" si="101"/>
        <v>#NUM!</v>
      </c>
      <c r="IMT24" t="e">
        <f t="shared" si="101"/>
        <v>#NUM!</v>
      </c>
      <c r="IMU24" t="e">
        <f t="shared" si="101"/>
        <v>#VALUE!</v>
      </c>
      <c r="IMV24">
        <f t="shared" si="101"/>
        <v>0</v>
      </c>
      <c r="IMW24" t="e">
        <f t="shared" si="101"/>
        <v>#NUM!</v>
      </c>
      <c r="IMX24" t="e">
        <f t="shared" si="101"/>
        <v>#NUM!</v>
      </c>
      <c r="IMY24" t="e">
        <f t="shared" si="101"/>
        <v>#VALUE!</v>
      </c>
      <c r="IMZ24">
        <f t="shared" si="101"/>
        <v>0</v>
      </c>
      <c r="INA24" t="e">
        <f t="shared" si="101"/>
        <v>#NUM!</v>
      </c>
      <c r="INB24" t="e">
        <f t="shared" si="101"/>
        <v>#NUM!</v>
      </c>
      <c r="INC24" t="e">
        <f t="shared" si="101"/>
        <v>#VALUE!</v>
      </c>
      <c r="IND24">
        <f t="shared" si="101"/>
        <v>0</v>
      </c>
      <c r="INE24" t="e">
        <f t="shared" si="101"/>
        <v>#NUM!</v>
      </c>
      <c r="INF24" t="e">
        <f t="shared" si="101"/>
        <v>#NUM!</v>
      </c>
      <c r="ING24" t="e">
        <f t="shared" si="101"/>
        <v>#VALUE!</v>
      </c>
      <c r="INH24">
        <f t="shared" si="101"/>
        <v>0</v>
      </c>
      <c r="INI24" t="e">
        <f t="shared" si="101"/>
        <v>#NUM!</v>
      </c>
      <c r="INJ24" t="e">
        <f t="shared" si="101"/>
        <v>#NUM!</v>
      </c>
      <c r="INK24" t="e">
        <f t="shared" si="101"/>
        <v>#VALUE!</v>
      </c>
      <c r="INL24">
        <f t="shared" si="101"/>
        <v>0</v>
      </c>
      <c r="INM24" t="e">
        <f t="shared" si="101"/>
        <v>#NUM!</v>
      </c>
      <c r="INN24" t="e">
        <f t="shared" si="101"/>
        <v>#NUM!</v>
      </c>
      <c r="INO24" t="e">
        <f t="shared" si="101"/>
        <v>#VALUE!</v>
      </c>
      <c r="INP24">
        <f t="shared" si="101"/>
        <v>0</v>
      </c>
      <c r="INQ24" t="e">
        <f t="shared" si="101"/>
        <v>#NUM!</v>
      </c>
      <c r="INR24" t="e">
        <f t="shared" si="101"/>
        <v>#NUM!</v>
      </c>
      <c r="INS24" t="e">
        <f t="shared" si="101"/>
        <v>#VALUE!</v>
      </c>
      <c r="INT24">
        <f t="shared" si="101"/>
        <v>0</v>
      </c>
      <c r="INU24" t="e">
        <f t="shared" si="101"/>
        <v>#NUM!</v>
      </c>
      <c r="INV24" t="e">
        <f t="shared" si="101"/>
        <v>#NUM!</v>
      </c>
      <c r="INW24" t="e">
        <f t="shared" si="101"/>
        <v>#VALUE!</v>
      </c>
      <c r="INX24">
        <f t="shared" si="101"/>
        <v>0</v>
      </c>
      <c r="INY24" t="e">
        <f t="shared" ref="INY24:IQJ24" si="102">INU24/0.45</f>
        <v>#NUM!</v>
      </c>
      <c r="INZ24" t="e">
        <f t="shared" si="102"/>
        <v>#NUM!</v>
      </c>
      <c r="IOA24" t="e">
        <f t="shared" si="102"/>
        <v>#VALUE!</v>
      </c>
      <c r="IOB24">
        <f t="shared" si="102"/>
        <v>0</v>
      </c>
      <c r="IOC24" t="e">
        <f t="shared" si="102"/>
        <v>#NUM!</v>
      </c>
      <c r="IOD24" t="e">
        <f t="shared" si="102"/>
        <v>#NUM!</v>
      </c>
      <c r="IOE24" t="e">
        <f t="shared" si="102"/>
        <v>#VALUE!</v>
      </c>
      <c r="IOF24">
        <f t="shared" si="102"/>
        <v>0</v>
      </c>
      <c r="IOG24" t="e">
        <f t="shared" si="102"/>
        <v>#NUM!</v>
      </c>
      <c r="IOH24" t="e">
        <f t="shared" si="102"/>
        <v>#NUM!</v>
      </c>
      <c r="IOI24" t="e">
        <f t="shared" si="102"/>
        <v>#VALUE!</v>
      </c>
      <c r="IOJ24">
        <f t="shared" si="102"/>
        <v>0</v>
      </c>
      <c r="IOK24" t="e">
        <f t="shared" si="102"/>
        <v>#NUM!</v>
      </c>
      <c r="IOL24" t="e">
        <f t="shared" si="102"/>
        <v>#NUM!</v>
      </c>
      <c r="IOM24" t="e">
        <f t="shared" si="102"/>
        <v>#VALUE!</v>
      </c>
      <c r="ION24">
        <f t="shared" si="102"/>
        <v>0</v>
      </c>
      <c r="IOO24" t="e">
        <f t="shared" si="102"/>
        <v>#NUM!</v>
      </c>
      <c r="IOP24" t="e">
        <f t="shared" si="102"/>
        <v>#NUM!</v>
      </c>
      <c r="IOQ24" t="e">
        <f t="shared" si="102"/>
        <v>#VALUE!</v>
      </c>
      <c r="IOR24">
        <f t="shared" si="102"/>
        <v>0</v>
      </c>
      <c r="IOS24" t="e">
        <f t="shared" si="102"/>
        <v>#NUM!</v>
      </c>
      <c r="IOT24" t="e">
        <f t="shared" si="102"/>
        <v>#NUM!</v>
      </c>
      <c r="IOU24" t="e">
        <f t="shared" si="102"/>
        <v>#VALUE!</v>
      </c>
      <c r="IOV24">
        <f t="shared" si="102"/>
        <v>0</v>
      </c>
      <c r="IOW24" t="e">
        <f t="shared" si="102"/>
        <v>#NUM!</v>
      </c>
      <c r="IOX24" t="e">
        <f t="shared" si="102"/>
        <v>#NUM!</v>
      </c>
      <c r="IOY24" t="e">
        <f t="shared" si="102"/>
        <v>#VALUE!</v>
      </c>
      <c r="IOZ24">
        <f t="shared" si="102"/>
        <v>0</v>
      </c>
      <c r="IPA24" t="e">
        <f t="shared" si="102"/>
        <v>#NUM!</v>
      </c>
      <c r="IPB24" t="e">
        <f t="shared" si="102"/>
        <v>#NUM!</v>
      </c>
      <c r="IPC24" t="e">
        <f t="shared" si="102"/>
        <v>#VALUE!</v>
      </c>
      <c r="IPD24">
        <f t="shared" si="102"/>
        <v>0</v>
      </c>
      <c r="IPE24" t="e">
        <f t="shared" si="102"/>
        <v>#NUM!</v>
      </c>
      <c r="IPF24" t="e">
        <f t="shared" si="102"/>
        <v>#NUM!</v>
      </c>
      <c r="IPG24" t="e">
        <f t="shared" si="102"/>
        <v>#VALUE!</v>
      </c>
      <c r="IPH24">
        <f t="shared" si="102"/>
        <v>0</v>
      </c>
      <c r="IPI24" t="e">
        <f t="shared" si="102"/>
        <v>#NUM!</v>
      </c>
      <c r="IPJ24" t="e">
        <f t="shared" si="102"/>
        <v>#NUM!</v>
      </c>
      <c r="IPK24" t="e">
        <f t="shared" si="102"/>
        <v>#VALUE!</v>
      </c>
      <c r="IPL24">
        <f t="shared" si="102"/>
        <v>0</v>
      </c>
      <c r="IPM24" t="e">
        <f t="shared" si="102"/>
        <v>#NUM!</v>
      </c>
      <c r="IPN24" t="e">
        <f t="shared" si="102"/>
        <v>#NUM!</v>
      </c>
      <c r="IPO24" t="e">
        <f t="shared" si="102"/>
        <v>#VALUE!</v>
      </c>
      <c r="IPP24">
        <f t="shared" si="102"/>
        <v>0</v>
      </c>
      <c r="IPQ24" t="e">
        <f t="shared" si="102"/>
        <v>#NUM!</v>
      </c>
      <c r="IPR24" t="e">
        <f t="shared" si="102"/>
        <v>#NUM!</v>
      </c>
      <c r="IPS24" t="e">
        <f t="shared" si="102"/>
        <v>#VALUE!</v>
      </c>
      <c r="IPT24">
        <f t="shared" si="102"/>
        <v>0</v>
      </c>
      <c r="IPU24" t="e">
        <f t="shared" si="102"/>
        <v>#NUM!</v>
      </c>
      <c r="IPV24" t="e">
        <f t="shared" si="102"/>
        <v>#NUM!</v>
      </c>
      <c r="IPW24" t="e">
        <f t="shared" si="102"/>
        <v>#VALUE!</v>
      </c>
      <c r="IPX24">
        <f t="shared" si="102"/>
        <v>0</v>
      </c>
      <c r="IPY24" t="e">
        <f t="shared" si="102"/>
        <v>#NUM!</v>
      </c>
      <c r="IPZ24" t="e">
        <f t="shared" si="102"/>
        <v>#NUM!</v>
      </c>
      <c r="IQA24" t="e">
        <f t="shared" si="102"/>
        <v>#VALUE!</v>
      </c>
      <c r="IQB24">
        <f t="shared" si="102"/>
        <v>0</v>
      </c>
      <c r="IQC24" t="e">
        <f t="shared" si="102"/>
        <v>#NUM!</v>
      </c>
      <c r="IQD24" t="e">
        <f t="shared" si="102"/>
        <v>#NUM!</v>
      </c>
      <c r="IQE24" t="e">
        <f t="shared" si="102"/>
        <v>#VALUE!</v>
      </c>
      <c r="IQF24">
        <f t="shared" si="102"/>
        <v>0</v>
      </c>
      <c r="IQG24" t="e">
        <f t="shared" si="102"/>
        <v>#NUM!</v>
      </c>
      <c r="IQH24" t="e">
        <f t="shared" si="102"/>
        <v>#NUM!</v>
      </c>
      <c r="IQI24" t="e">
        <f t="shared" si="102"/>
        <v>#VALUE!</v>
      </c>
      <c r="IQJ24">
        <f t="shared" si="102"/>
        <v>0</v>
      </c>
      <c r="IQK24" t="e">
        <f t="shared" ref="IQK24:ISV24" si="103">IQG24/0.45</f>
        <v>#NUM!</v>
      </c>
      <c r="IQL24" t="e">
        <f t="shared" si="103"/>
        <v>#NUM!</v>
      </c>
      <c r="IQM24" t="e">
        <f t="shared" si="103"/>
        <v>#VALUE!</v>
      </c>
      <c r="IQN24">
        <f t="shared" si="103"/>
        <v>0</v>
      </c>
      <c r="IQO24" t="e">
        <f t="shared" si="103"/>
        <v>#NUM!</v>
      </c>
      <c r="IQP24" t="e">
        <f t="shared" si="103"/>
        <v>#NUM!</v>
      </c>
      <c r="IQQ24" t="e">
        <f t="shared" si="103"/>
        <v>#VALUE!</v>
      </c>
      <c r="IQR24">
        <f t="shared" si="103"/>
        <v>0</v>
      </c>
      <c r="IQS24" t="e">
        <f t="shared" si="103"/>
        <v>#NUM!</v>
      </c>
      <c r="IQT24" t="e">
        <f t="shared" si="103"/>
        <v>#NUM!</v>
      </c>
      <c r="IQU24" t="e">
        <f t="shared" si="103"/>
        <v>#VALUE!</v>
      </c>
      <c r="IQV24">
        <f t="shared" si="103"/>
        <v>0</v>
      </c>
      <c r="IQW24" t="e">
        <f t="shared" si="103"/>
        <v>#NUM!</v>
      </c>
      <c r="IQX24" t="e">
        <f t="shared" si="103"/>
        <v>#NUM!</v>
      </c>
      <c r="IQY24" t="e">
        <f t="shared" si="103"/>
        <v>#VALUE!</v>
      </c>
      <c r="IQZ24">
        <f t="shared" si="103"/>
        <v>0</v>
      </c>
      <c r="IRA24" t="e">
        <f t="shared" si="103"/>
        <v>#NUM!</v>
      </c>
      <c r="IRB24" t="e">
        <f t="shared" si="103"/>
        <v>#NUM!</v>
      </c>
      <c r="IRC24" t="e">
        <f t="shared" si="103"/>
        <v>#VALUE!</v>
      </c>
      <c r="IRD24">
        <f t="shared" si="103"/>
        <v>0</v>
      </c>
      <c r="IRE24" t="e">
        <f t="shared" si="103"/>
        <v>#NUM!</v>
      </c>
      <c r="IRF24" t="e">
        <f t="shared" si="103"/>
        <v>#NUM!</v>
      </c>
      <c r="IRG24" t="e">
        <f t="shared" si="103"/>
        <v>#VALUE!</v>
      </c>
      <c r="IRH24">
        <f t="shared" si="103"/>
        <v>0</v>
      </c>
      <c r="IRI24" t="e">
        <f t="shared" si="103"/>
        <v>#NUM!</v>
      </c>
      <c r="IRJ24" t="e">
        <f t="shared" si="103"/>
        <v>#NUM!</v>
      </c>
      <c r="IRK24" t="e">
        <f t="shared" si="103"/>
        <v>#VALUE!</v>
      </c>
      <c r="IRL24">
        <f t="shared" si="103"/>
        <v>0</v>
      </c>
      <c r="IRM24" t="e">
        <f t="shared" si="103"/>
        <v>#NUM!</v>
      </c>
      <c r="IRN24" t="e">
        <f t="shared" si="103"/>
        <v>#NUM!</v>
      </c>
      <c r="IRO24" t="e">
        <f t="shared" si="103"/>
        <v>#VALUE!</v>
      </c>
      <c r="IRP24">
        <f t="shared" si="103"/>
        <v>0</v>
      </c>
      <c r="IRQ24" t="e">
        <f t="shared" si="103"/>
        <v>#NUM!</v>
      </c>
      <c r="IRR24" t="e">
        <f t="shared" si="103"/>
        <v>#NUM!</v>
      </c>
      <c r="IRS24" t="e">
        <f t="shared" si="103"/>
        <v>#VALUE!</v>
      </c>
      <c r="IRT24">
        <f t="shared" si="103"/>
        <v>0</v>
      </c>
      <c r="IRU24" t="e">
        <f t="shared" si="103"/>
        <v>#NUM!</v>
      </c>
      <c r="IRV24" t="e">
        <f t="shared" si="103"/>
        <v>#NUM!</v>
      </c>
      <c r="IRW24" t="e">
        <f t="shared" si="103"/>
        <v>#VALUE!</v>
      </c>
      <c r="IRX24">
        <f t="shared" si="103"/>
        <v>0</v>
      </c>
      <c r="IRY24" t="e">
        <f t="shared" si="103"/>
        <v>#NUM!</v>
      </c>
      <c r="IRZ24" t="e">
        <f t="shared" si="103"/>
        <v>#NUM!</v>
      </c>
      <c r="ISA24" t="e">
        <f t="shared" si="103"/>
        <v>#VALUE!</v>
      </c>
      <c r="ISB24">
        <f t="shared" si="103"/>
        <v>0</v>
      </c>
      <c r="ISC24" t="e">
        <f t="shared" si="103"/>
        <v>#NUM!</v>
      </c>
      <c r="ISD24" t="e">
        <f t="shared" si="103"/>
        <v>#NUM!</v>
      </c>
      <c r="ISE24" t="e">
        <f t="shared" si="103"/>
        <v>#VALUE!</v>
      </c>
      <c r="ISF24">
        <f t="shared" si="103"/>
        <v>0</v>
      </c>
      <c r="ISG24" t="e">
        <f t="shared" si="103"/>
        <v>#NUM!</v>
      </c>
      <c r="ISH24" t="e">
        <f t="shared" si="103"/>
        <v>#NUM!</v>
      </c>
      <c r="ISI24" t="e">
        <f t="shared" si="103"/>
        <v>#VALUE!</v>
      </c>
      <c r="ISJ24">
        <f t="shared" si="103"/>
        <v>0</v>
      </c>
      <c r="ISK24" t="e">
        <f t="shared" si="103"/>
        <v>#NUM!</v>
      </c>
      <c r="ISL24" t="e">
        <f t="shared" si="103"/>
        <v>#NUM!</v>
      </c>
      <c r="ISM24" t="e">
        <f t="shared" si="103"/>
        <v>#VALUE!</v>
      </c>
      <c r="ISN24">
        <f t="shared" si="103"/>
        <v>0</v>
      </c>
      <c r="ISO24" t="e">
        <f t="shared" si="103"/>
        <v>#NUM!</v>
      </c>
      <c r="ISP24" t="e">
        <f t="shared" si="103"/>
        <v>#NUM!</v>
      </c>
      <c r="ISQ24" t="e">
        <f t="shared" si="103"/>
        <v>#VALUE!</v>
      </c>
      <c r="ISR24">
        <f t="shared" si="103"/>
        <v>0</v>
      </c>
      <c r="ISS24" t="e">
        <f t="shared" si="103"/>
        <v>#NUM!</v>
      </c>
      <c r="IST24" t="e">
        <f t="shared" si="103"/>
        <v>#NUM!</v>
      </c>
      <c r="ISU24" t="e">
        <f t="shared" si="103"/>
        <v>#VALUE!</v>
      </c>
      <c r="ISV24">
        <f t="shared" si="103"/>
        <v>0</v>
      </c>
      <c r="ISW24" t="e">
        <f t="shared" ref="ISW24:IVH24" si="104">ISS24/0.45</f>
        <v>#NUM!</v>
      </c>
      <c r="ISX24" t="e">
        <f t="shared" si="104"/>
        <v>#NUM!</v>
      </c>
      <c r="ISY24" t="e">
        <f t="shared" si="104"/>
        <v>#VALUE!</v>
      </c>
      <c r="ISZ24">
        <f t="shared" si="104"/>
        <v>0</v>
      </c>
      <c r="ITA24" t="e">
        <f t="shared" si="104"/>
        <v>#NUM!</v>
      </c>
      <c r="ITB24" t="e">
        <f t="shared" si="104"/>
        <v>#NUM!</v>
      </c>
      <c r="ITC24" t="e">
        <f t="shared" si="104"/>
        <v>#VALUE!</v>
      </c>
      <c r="ITD24">
        <f t="shared" si="104"/>
        <v>0</v>
      </c>
      <c r="ITE24" t="e">
        <f t="shared" si="104"/>
        <v>#NUM!</v>
      </c>
      <c r="ITF24" t="e">
        <f t="shared" si="104"/>
        <v>#NUM!</v>
      </c>
      <c r="ITG24" t="e">
        <f t="shared" si="104"/>
        <v>#VALUE!</v>
      </c>
      <c r="ITH24">
        <f t="shared" si="104"/>
        <v>0</v>
      </c>
      <c r="ITI24" t="e">
        <f t="shared" si="104"/>
        <v>#NUM!</v>
      </c>
      <c r="ITJ24" t="e">
        <f t="shared" si="104"/>
        <v>#NUM!</v>
      </c>
      <c r="ITK24" t="e">
        <f t="shared" si="104"/>
        <v>#VALUE!</v>
      </c>
      <c r="ITL24">
        <f t="shared" si="104"/>
        <v>0</v>
      </c>
      <c r="ITM24" t="e">
        <f t="shared" si="104"/>
        <v>#NUM!</v>
      </c>
      <c r="ITN24" t="e">
        <f t="shared" si="104"/>
        <v>#NUM!</v>
      </c>
      <c r="ITO24" t="e">
        <f t="shared" si="104"/>
        <v>#VALUE!</v>
      </c>
      <c r="ITP24">
        <f t="shared" si="104"/>
        <v>0</v>
      </c>
      <c r="ITQ24" t="e">
        <f t="shared" si="104"/>
        <v>#NUM!</v>
      </c>
      <c r="ITR24" t="e">
        <f t="shared" si="104"/>
        <v>#NUM!</v>
      </c>
      <c r="ITS24" t="e">
        <f t="shared" si="104"/>
        <v>#VALUE!</v>
      </c>
      <c r="ITT24">
        <f t="shared" si="104"/>
        <v>0</v>
      </c>
      <c r="ITU24" t="e">
        <f t="shared" si="104"/>
        <v>#NUM!</v>
      </c>
      <c r="ITV24" t="e">
        <f t="shared" si="104"/>
        <v>#NUM!</v>
      </c>
      <c r="ITW24" t="e">
        <f t="shared" si="104"/>
        <v>#VALUE!</v>
      </c>
      <c r="ITX24">
        <f t="shared" si="104"/>
        <v>0</v>
      </c>
      <c r="ITY24" t="e">
        <f t="shared" si="104"/>
        <v>#NUM!</v>
      </c>
      <c r="ITZ24" t="e">
        <f t="shared" si="104"/>
        <v>#NUM!</v>
      </c>
      <c r="IUA24" t="e">
        <f t="shared" si="104"/>
        <v>#VALUE!</v>
      </c>
      <c r="IUB24">
        <f t="shared" si="104"/>
        <v>0</v>
      </c>
      <c r="IUC24" t="e">
        <f t="shared" si="104"/>
        <v>#NUM!</v>
      </c>
      <c r="IUD24" t="e">
        <f t="shared" si="104"/>
        <v>#NUM!</v>
      </c>
      <c r="IUE24" t="e">
        <f t="shared" si="104"/>
        <v>#VALUE!</v>
      </c>
      <c r="IUF24">
        <f t="shared" si="104"/>
        <v>0</v>
      </c>
      <c r="IUG24" t="e">
        <f t="shared" si="104"/>
        <v>#NUM!</v>
      </c>
      <c r="IUH24" t="e">
        <f t="shared" si="104"/>
        <v>#NUM!</v>
      </c>
      <c r="IUI24" t="e">
        <f t="shared" si="104"/>
        <v>#VALUE!</v>
      </c>
      <c r="IUJ24">
        <f t="shared" si="104"/>
        <v>0</v>
      </c>
      <c r="IUK24" t="e">
        <f t="shared" si="104"/>
        <v>#NUM!</v>
      </c>
      <c r="IUL24" t="e">
        <f t="shared" si="104"/>
        <v>#NUM!</v>
      </c>
      <c r="IUM24" t="e">
        <f t="shared" si="104"/>
        <v>#VALUE!</v>
      </c>
      <c r="IUN24">
        <f t="shared" si="104"/>
        <v>0</v>
      </c>
      <c r="IUO24" t="e">
        <f t="shared" si="104"/>
        <v>#NUM!</v>
      </c>
      <c r="IUP24" t="e">
        <f t="shared" si="104"/>
        <v>#NUM!</v>
      </c>
      <c r="IUQ24" t="e">
        <f t="shared" si="104"/>
        <v>#VALUE!</v>
      </c>
      <c r="IUR24">
        <f t="shared" si="104"/>
        <v>0</v>
      </c>
      <c r="IUS24" t="e">
        <f t="shared" si="104"/>
        <v>#NUM!</v>
      </c>
      <c r="IUT24" t="e">
        <f t="shared" si="104"/>
        <v>#NUM!</v>
      </c>
      <c r="IUU24" t="e">
        <f t="shared" si="104"/>
        <v>#VALUE!</v>
      </c>
      <c r="IUV24">
        <f t="shared" si="104"/>
        <v>0</v>
      </c>
      <c r="IUW24" t="e">
        <f t="shared" si="104"/>
        <v>#NUM!</v>
      </c>
      <c r="IUX24" t="e">
        <f t="shared" si="104"/>
        <v>#NUM!</v>
      </c>
      <c r="IUY24" t="e">
        <f t="shared" si="104"/>
        <v>#VALUE!</v>
      </c>
      <c r="IUZ24">
        <f t="shared" si="104"/>
        <v>0</v>
      </c>
      <c r="IVA24" t="e">
        <f t="shared" si="104"/>
        <v>#NUM!</v>
      </c>
      <c r="IVB24" t="e">
        <f t="shared" si="104"/>
        <v>#NUM!</v>
      </c>
      <c r="IVC24" t="e">
        <f t="shared" si="104"/>
        <v>#VALUE!</v>
      </c>
      <c r="IVD24">
        <f t="shared" si="104"/>
        <v>0</v>
      </c>
      <c r="IVE24" t="e">
        <f t="shared" si="104"/>
        <v>#NUM!</v>
      </c>
      <c r="IVF24" t="e">
        <f t="shared" si="104"/>
        <v>#NUM!</v>
      </c>
      <c r="IVG24" t="e">
        <f t="shared" si="104"/>
        <v>#VALUE!</v>
      </c>
      <c r="IVH24">
        <f t="shared" si="104"/>
        <v>0</v>
      </c>
      <c r="IVI24" t="e">
        <f t="shared" ref="IVI24:IXT24" si="105">IVE24/0.45</f>
        <v>#NUM!</v>
      </c>
      <c r="IVJ24" t="e">
        <f t="shared" si="105"/>
        <v>#NUM!</v>
      </c>
      <c r="IVK24" t="e">
        <f t="shared" si="105"/>
        <v>#VALUE!</v>
      </c>
      <c r="IVL24">
        <f t="shared" si="105"/>
        <v>0</v>
      </c>
      <c r="IVM24" t="e">
        <f t="shared" si="105"/>
        <v>#NUM!</v>
      </c>
      <c r="IVN24" t="e">
        <f t="shared" si="105"/>
        <v>#NUM!</v>
      </c>
      <c r="IVO24" t="e">
        <f t="shared" si="105"/>
        <v>#VALUE!</v>
      </c>
      <c r="IVP24">
        <f t="shared" si="105"/>
        <v>0</v>
      </c>
      <c r="IVQ24" t="e">
        <f t="shared" si="105"/>
        <v>#NUM!</v>
      </c>
      <c r="IVR24" t="e">
        <f t="shared" si="105"/>
        <v>#NUM!</v>
      </c>
      <c r="IVS24" t="e">
        <f t="shared" si="105"/>
        <v>#VALUE!</v>
      </c>
      <c r="IVT24">
        <f t="shared" si="105"/>
        <v>0</v>
      </c>
      <c r="IVU24" t="e">
        <f t="shared" si="105"/>
        <v>#NUM!</v>
      </c>
      <c r="IVV24" t="e">
        <f t="shared" si="105"/>
        <v>#NUM!</v>
      </c>
      <c r="IVW24" t="e">
        <f t="shared" si="105"/>
        <v>#VALUE!</v>
      </c>
      <c r="IVX24">
        <f t="shared" si="105"/>
        <v>0</v>
      </c>
      <c r="IVY24" t="e">
        <f t="shared" si="105"/>
        <v>#NUM!</v>
      </c>
      <c r="IVZ24" t="e">
        <f t="shared" si="105"/>
        <v>#NUM!</v>
      </c>
      <c r="IWA24" t="e">
        <f t="shared" si="105"/>
        <v>#VALUE!</v>
      </c>
      <c r="IWB24">
        <f t="shared" si="105"/>
        <v>0</v>
      </c>
      <c r="IWC24" t="e">
        <f t="shared" si="105"/>
        <v>#NUM!</v>
      </c>
      <c r="IWD24" t="e">
        <f t="shared" si="105"/>
        <v>#NUM!</v>
      </c>
      <c r="IWE24" t="e">
        <f t="shared" si="105"/>
        <v>#VALUE!</v>
      </c>
      <c r="IWF24">
        <f t="shared" si="105"/>
        <v>0</v>
      </c>
      <c r="IWG24" t="e">
        <f t="shared" si="105"/>
        <v>#NUM!</v>
      </c>
      <c r="IWH24" t="e">
        <f t="shared" si="105"/>
        <v>#NUM!</v>
      </c>
      <c r="IWI24" t="e">
        <f t="shared" si="105"/>
        <v>#VALUE!</v>
      </c>
      <c r="IWJ24">
        <f t="shared" si="105"/>
        <v>0</v>
      </c>
      <c r="IWK24" t="e">
        <f t="shared" si="105"/>
        <v>#NUM!</v>
      </c>
      <c r="IWL24" t="e">
        <f t="shared" si="105"/>
        <v>#NUM!</v>
      </c>
      <c r="IWM24" t="e">
        <f t="shared" si="105"/>
        <v>#VALUE!</v>
      </c>
      <c r="IWN24">
        <f t="shared" si="105"/>
        <v>0</v>
      </c>
      <c r="IWO24" t="e">
        <f t="shared" si="105"/>
        <v>#NUM!</v>
      </c>
      <c r="IWP24" t="e">
        <f t="shared" si="105"/>
        <v>#NUM!</v>
      </c>
      <c r="IWQ24" t="e">
        <f t="shared" si="105"/>
        <v>#VALUE!</v>
      </c>
      <c r="IWR24">
        <f t="shared" si="105"/>
        <v>0</v>
      </c>
      <c r="IWS24" t="e">
        <f t="shared" si="105"/>
        <v>#NUM!</v>
      </c>
      <c r="IWT24" t="e">
        <f t="shared" si="105"/>
        <v>#NUM!</v>
      </c>
      <c r="IWU24" t="e">
        <f t="shared" si="105"/>
        <v>#VALUE!</v>
      </c>
      <c r="IWV24">
        <f t="shared" si="105"/>
        <v>0</v>
      </c>
      <c r="IWW24" t="e">
        <f t="shared" si="105"/>
        <v>#NUM!</v>
      </c>
      <c r="IWX24" t="e">
        <f t="shared" si="105"/>
        <v>#NUM!</v>
      </c>
      <c r="IWY24" t="e">
        <f t="shared" si="105"/>
        <v>#VALUE!</v>
      </c>
      <c r="IWZ24">
        <f t="shared" si="105"/>
        <v>0</v>
      </c>
      <c r="IXA24" t="e">
        <f t="shared" si="105"/>
        <v>#NUM!</v>
      </c>
      <c r="IXB24" t="e">
        <f t="shared" si="105"/>
        <v>#NUM!</v>
      </c>
      <c r="IXC24" t="e">
        <f t="shared" si="105"/>
        <v>#VALUE!</v>
      </c>
      <c r="IXD24">
        <f t="shared" si="105"/>
        <v>0</v>
      </c>
      <c r="IXE24" t="e">
        <f t="shared" si="105"/>
        <v>#NUM!</v>
      </c>
      <c r="IXF24" t="e">
        <f t="shared" si="105"/>
        <v>#NUM!</v>
      </c>
      <c r="IXG24" t="e">
        <f t="shared" si="105"/>
        <v>#VALUE!</v>
      </c>
      <c r="IXH24">
        <f t="shared" si="105"/>
        <v>0</v>
      </c>
      <c r="IXI24" t="e">
        <f t="shared" si="105"/>
        <v>#NUM!</v>
      </c>
      <c r="IXJ24" t="e">
        <f t="shared" si="105"/>
        <v>#NUM!</v>
      </c>
      <c r="IXK24" t="e">
        <f t="shared" si="105"/>
        <v>#VALUE!</v>
      </c>
      <c r="IXL24">
        <f t="shared" si="105"/>
        <v>0</v>
      </c>
      <c r="IXM24" t="e">
        <f t="shared" si="105"/>
        <v>#NUM!</v>
      </c>
      <c r="IXN24" t="e">
        <f t="shared" si="105"/>
        <v>#NUM!</v>
      </c>
      <c r="IXO24" t="e">
        <f t="shared" si="105"/>
        <v>#VALUE!</v>
      </c>
      <c r="IXP24">
        <f t="shared" si="105"/>
        <v>0</v>
      </c>
      <c r="IXQ24" t="e">
        <f t="shared" si="105"/>
        <v>#NUM!</v>
      </c>
      <c r="IXR24" t="e">
        <f t="shared" si="105"/>
        <v>#NUM!</v>
      </c>
      <c r="IXS24" t="e">
        <f t="shared" si="105"/>
        <v>#VALUE!</v>
      </c>
      <c r="IXT24">
        <f t="shared" si="105"/>
        <v>0</v>
      </c>
      <c r="IXU24" t="e">
        <f t="shared" ref="IXU24:JAF24" si="106">IXQ24/0.45</f>
        <v>#NUM!</v>
      </c>
      <c r="IXV24" t="e">
        <f t="shared" si="106"/>
        <v>#NUM!</v>
      </c>
      <c r="IXW24" t="e">
        <f t="shared" si="106"/>
        <v>#VALUE!</v>
      </c>
      <c r="IXX24">
        <f t="shared" si="106"/>
        <v>0</v>
      </c>
      <c r="IXY24" t="e">
        <f t="shared" si="106"/>
        <v>#NUM!</v>
      </c>
      <c r="IXZ24" t="e">
        <f t="shared" si="106"/>
        <v>#NUM!</v>
      </c>
      <c r="IYA24" t="e">
        <f t="shared" si="106"/>
        <v>#VALUE!</v>
      </c>
      <c r="IYB24">
        <f t="shared" si="106"/>
        <v>0</v>
      </c>
      <c r="IYC24" t="e">
        <f t="shared" si="106"/>
        <v>#NUM!</v>
      </c>
      <c r="IYD24" t="e">
        <f t="shared" si="106"/>
        <v>#NUM!</v>
      </c>
      <c r="IYE24" t="e">
        <f t="shared" si="106"/>
        <v>#VALUE!</v>
      </c>
      <c r="IYF24">
        <f t="shared" si="106"/>
        <v>0</v>
      </c>
      <c r="IYG24" t="e">
        <f t="shared" si="106"/>
        <v>#NUM!</v>
      </c>
      <c r="IYH24" t="e">
        <f t="shared" si="106"/>
        <v>#NUM!</v>
      </c>
      <c r="IYI24" t="e">
        <f t="shared" si="106"/>
        <v>#VALUE!</v>
      </c>
      <c r="IYJ24">
        <f t="shared" si="106"/>
        <v>0</v>
      </c>
      <c r="IYK24" t="e">
        <f t="shared" si="106"/>
        <v>#NUM!</v>
      </c>
      <c r="IYL24" t="e">
        <f t="shared" si="106"/>
        <v>#NUM!</v>
      </c>
      <c r="IYM24" t="e">
        <f t="shared" si="106"/>
        <v>#VALUE!</v>
      </c>
      <c r="IYN24">
        <f t="shared" si="106"/>
        <v>0</v>
      </c>
      <c r="IYO24" t="e">
        <f t="shared" si="106"/>
        <v>#NUM!</v>
      </c>
      <c r="IYP24" t="e">
        <f t="shared" si="106"/>
        <v>#NUM!</v>
      </c>
      <c r="IYQ24" t="e">
        <f t="shared" si="106"/>
        <v>#VALUE!</v>
      </c>
      <c r="IYR24">
        <f t="shared" si="106"/>
        <v>0</v>
      </c>
      <c r="IYS24" t="e">
        <f t="shared" si="106"/>
        <v>#NUM!</v>
      </c>
      <c r="IYT24" t="e">
        <f t="shared" si="106"/>
        <v>#NUM!</v>
      </c>
      <c r="IYU24" t="e">
        <f t="shared" si="106"/>
        <v>#VALUE!</v>
      </c>
      <c r="IYV24">
        <f t="shared" si="106"/>
        <v>0</v>
      </c>
      <c r="IYW24" t="e">
        <f t="shared" si="106"/>
        <v>#NUM!</v>
      </c>
      <c r="IYX24" t="e">
        <f t="shared" si="106"/>
        <v>#NUM!</v>
      </c>
      <c r="IYY24" t="e">
        <f t="shared" si="106"/>
        <v>#VALUE!</v>
      </c>
      <c r="IYZ24">
        <f t="shared" si="106"/>
        <v>0</v>
      </c>
      <c r="IZA24" t="e">
        <f t="shared" si="106"/>
        <v>#NUM!</v>
      </c>
      <c r="IZB24" t="e">
        <f t="shared" si="106"/>
        <v>#NUM!</v>
      </c>
      <c r="IZC24" t="e">
        <f t="shared" si="106"/>
        <v>#VALUE!</v>
      </c>
      <c r="IZD24">
        <f t="shared" si="106"/>
        <v>0</v>
      </c>
      <c r="IZE24" t="e">
        <f t="shared" si="106"/>
        <v>#NUM!</v>
      </c>
      <c r="IZF24" t="e">
        <f t="shared" si="106"/>
        <v>#NUM!</v>
      </c>
      <c r="IZG24" t="e">
        <f t="shared" si="106"/>
        <v>#VALUE!</v>
      </c>
      <c r="IZH24">
        <f t="shared" si="106"/>
        <v>0</v>
      </c>
      <c r="IZI24" t="e">
        <f t="shared" si="106"/>
        <v>#NUM!</v>
      </c>
      <c r="IZJ24" t="e">
        <f t="shared" si="106"/>
        <v>#NUM!</v>
      </c>
      <c r="IZK24" t="e">
        <f t="shared" si="106"/>
        <v>#VALUE!</v>
      </c>
      <c r="IZL24">
        <f t="shared" si="106"/>
        <v>0</v>
      </c>
      <c r="IZM24" t="e">
        <f t="shared" si="106"/>
        <v>#NUM!</v>
      </c>
      <c r="IZN24" t="e">
        <f t="shared" si="106"/>
        <v>#NUM!</v>
      </c>
      <c r="IZO24" t="e">
        <f t="shared" si="106"/>
        <v>#VALUE!</v>
      </c>
      <c r="IZP24">
        <f t="shared" si="106"/>
        <v>0</v>
      </c>
      <c r="IZQ24" t="e">
        <f t="shared" si="106"/>
        <v>#NUM!</v>
      </c>
      <c r="IZR24" t="e">
        <f t="shared" si="106"/>
        <v>#NUM!</v>
      </c>
      <c r="IZS24" t="e">
        <f t="shared" si="106"/>
        <v>#VALUE!</v>
      </c>
      <c r="IZT24">
        <f t="shared" si="106"/>
        <v>0</v>
      </c>
      <c r="IZU24" t="e">
        <f t="shared" si="106"/>
        <v>#NUM!</v>
      </c>
      <c r="IZV24" t="e">
        <f t="shared" si="106"/>
        <v>#NUM!</v>
      </c>
      <c r="IZW24" t="e">
        <f t="shared" si="106"/>
        <v>#VALUE!</v>
      </c>
      <c r="IZX24">
        <f t="shared" si="106"/>
        <v>0</v>
      </c>
      <c r="IZY24" t="e">
        <f t="shared" si="106"/>
        <v>#NUM!</v>
      </c>
      <c r="IZZ24" t="e">
        <f t="shared" si="106"/>
        <v>#NUM!</v>
      </c>
      <c r="JAA24" t="e">
        <f t="shared" si="106"/>
        <v>#VALUE!</v>
      </c>
      <c r="JAB24">
        <f t="shared" si="106"/>
        <v>0</v>
      </c>
      <c r="JAC24" t="e">
        <f t="shared" si="106"/>
        <v>#NUM!</v>
      </c>
      <c r="JAD24" t="e">
        <f t="shared" si="106"/>
        <v>#NUM!</v>
      </c>
      <c r="JAE24" t="e">
        <f t="shared" si="106"/>
        <v>#VALUE!</v>
      </c>
      <c r="JAF24">
        <f t="shared" si="106"/>
        <v>0</v>
      </c>
      <c r="JAG24" t="e">
        <f t="shared" ref="JAG24:JCR24" si="107">JAC24/0.45</f>
        <v>#NUM!</v>
      </c>
      <c r="JAH24" t="e">
        <f t="shared" si="107"/>
        <v>#NUM!</v>
      </c>
      <c r="JAI24" t="e">
        <f t="shared" si="107"/>
        <v>#VALUE!</v>
      </c>
      <c r="JAJ24">
        <f t="shared" si="107"/>
        <v>0</v>
      </c>
      <c r="JAK24" t="e">
        <f t="shared" si="107"/>
        <v>#NUM!</v>
      </c>
      <c r="JAL24" t="e">
        <f t="shared" si="107"/>
        <v>#NUM!</v>
      </c>
      <c r="JAM24" t="e">
        <f t="shared" si="107"/>
        <v>#VALUE!</v>
      </c>
      <c r="JAN24">
        <f t="shared" si="107"/>
        <v>0</v>
      </c>
      <c r="JAO24" t="e">
        <f t="shared" si="107"/>
        <v>#NUM!</v>
      </c>
      <c r="JAP24" t="e">
        <f t="shared" si="107"/>
        <v>#NUM!</v>
      </c>
      <c r="JAQ24" t="e">
        <f t="shared" si="107"/>
        <v>#VALUE!</v>
      </c>
      <c r="JAR24">
        <f t="shared" si="107"/>
        <v>0</v>
      </c>
      <c r="JAS24" t="e">
        <f t="shared" si="107"/>
        <v>#NUM!</v>
      </c>
      <c r="JAT24" t="e">
        <f t="shared" si="107"/>
        <v>#NUM!</v>
      </c>
      <c r="JAU24" t="e">
        <f t="shared" si="107"/>
        <v>#VALUE!</v>
      </c>
      <c r="JAV24">
        <f t="shared" si="107"/>
        <v>0</v>
      </c>
      <c r="JAW24" t="e">
        <f t="shared" si="107"/>
        <v>#NUM!</v>
      </c>
      <c r="JAX24" t="e">
        <f t="shared" si="107"/>
        <v>#NUM!</v>
      </c>
      <c r="JAY24" t="e">
        <f t="shared" si="107"/>
        <v>#VALUE!</v>
      </c>
      <c r="JAZ24">
        <f t="shared" si="107"/>
        <v>0</v>
      </c>
      <c r="JBA24" t="e">
        <f t="shared" si="107"/>
        <v>#NUM!</v>
      </c>
      <c r="JBB24" t="e">
        <f t="shared" si="107"/>
        <v>#NUM!</v>
      </c>
      <c r="JBC24" t="e">
        <f t="shared" si="107"/>
        <v>#VALUE!</v>
      </c>
      <c r="JBD24">
        <f t="shared" si="107"/>
        <v>0</v>
      </c>
      <c r="JBE24" t="e">
        <f t="shared" si="107"/>
        <v>#NUM!</v>
      </c>
      <c r="JBF24" t="e">
        <f t="shared" si="107"/>
        <v>#NUM!</v>
      </c>
      <c r="JBG24" t="e">
        <f t="shared" si="107"/>
        <v>#VALUE!</v>
      </c>
      <c r="JBH24">
        <f t="shared" si="107"/>
        <v>0</v>
      </c>
      <c r="JBI24" t="e">
        <f t="shared" si="107"/>
        <v>#NUM!</v>
      </c>
      <c r="JBJ24" t="e">
        <f t="shared" si="107"/>
        <v>#NUM!</v>
      </c>
      <c r="JBK24" t="e">
        <f t="shared" si="107"/>
        <v>#VALUE!</v>
      </c>
      <c r="JBL24">
        <f t="shared" si="107"/>
        <v>0</v>
      </c>
      <c r="JBM24" t="e">
        <f t="shared" si="107"/>
        <v>#NUM!</v>
      </c>
      <c r="JBN24" t="e">
        <f t="shared" si="107"/>
        <v>#NUM!</v>
      </c>
      <c r="JBO24" t="e">
        <f t="shared" si="107"/>
        <v>#VALUE!</v>
      </c>
      <c r="JBP24">
        <f t="shared" si="107"/>
        <v>0</v>
      </c>
      <c r="JBQ24" t="e">
        <f t="shared" si="107"/>
        <v>#NUM!</v>
      </c>
      <c r="JBR24" t="e">
        <f t="shared" si="107"/>
        <v>#NUM!</v>
      </c>
      <c r="JBS24" t="e">
        <f t="shared" si="107"/>
        <v>#VALUE!</v>
      </c>
      <c r="JBT24">
        <f t="shared" si="107"/>
        <v>0</v>
      </c>
      <c r="JBU24" t="e">
        <f t="shared" si="107"/>
        <v>#NUM!</v>
      </c>
      <c r="JBV24" t="e">
        <f t="shared" si="107"/>
        <v>#NUM!</v>
      </c>
      <c r="JBW24" t="e">
        <f t="shared" si="107"/>
        <v>#VALUE!</v>
      </c>
      <c r="JBX24">
        <f t="shared" si="107"/>
        <v>0</v>
      </c>
      <c r="JBY24" t="e">
        <f t="shared" si="107"/>
        <v>#NUM!</v>
      </c>
      <c r="JBZ24" t="e">
        <f t="shared" si="107"/>
        <v>#NUM!</v>
      </c>
      <c r="JCA24" t="e">
        <f t="shared" si="107"/>
        <v>#VALUE!</v>
      </c>
      <c r="JCB24">
        <f t="shared" si="107"/>
        <v>0</v>
      </c>
      <c r="JCC24" t="e">
        <f t="shared" si="107"/>
        <v>#NUM!</v>
      </c>
      <c r="JCD24" t="e">
        <f t="shared" si="107"/>
        <v>#NUM!</v>
      </c>
      <c r="JCE24" t="e">
        <f t="shared" si="107"/>
        <v>#VALUE!</v>
      </c>
      <c r="JCF24">
        <f t="shared" si="107"/>
        <v>0</v>
      </c>
      <c r="JCG24" t="e">
        <f t="shared" si="107"/>
        <v>#NUM!</v>
      </c>
      <c r="JCH24" t="e">
        <f t="shared" si="107"/>
        <v>#NUM!</v>
      </c>
      <c r="JCI24" t="e">
        <f t="shared" si="107"/>
        <v>#VALUE!</v>
      </c>
      <c r="JCJ24">
        <f t="shared" si="107"/>
        <v>0</v>
      </c>
      <c r="JCK24" t="e">
        <f t="shared" si="107"/>
        <v>#NUM!</v>
      </c>
      <c r="JCL24" t="e">
        <f t="shared" si="107"/>
        <v>#NUM!</v>
      </c>
      <c r="JCM24" t="e">
        <f t="shared" si="107"/>
        <v>#VALUE!</v>
      </c>
      <c r="JCN24">
        <f t="shared" si="107"/>
        <v>0</v>
      </c>
      <c r="JCO24" t="e">
        <f t="shared" si="107"/>
        <v>#NUM!</v>
      </c>
      <c r="JCP24" t="e">
        <f t="shared" si="107"/>
        <v>#NUM!</v>
      </c>
      <c r="JCQ24" t="e">
        <f t="shared" si="107"/>
        <v>#VALUE!</v>
      </c>
      <c r="JCR24">
        <f t="shared" si="107"/>
        <v>0</v>
      </c>
      <c r="JCS24" t="e">
        <f t="shared" ref="JCS24:JFD24" si="108">JCO24/0.45</f>
        <v>#NUM!</v>
      </c>
      <c r="JCT24" t="e">
        <f t="shared" si="108"/>
        <v>#NUM!</v>
      </c>
      <c r="JCU24" t="e">
        <f t="shared" si="108"/>
        <v>#VALUE!</v>
      </c>
      <c r="JCV24">
        <f t="shared" si="108"/>
        <v>0</v>
      </c>
      <c r="JCW24" t="e">
        <f t="shared" si="108"/>
        <v>#NUM!</v>
      </c>
      <c r="JCX24" t="e">
        <f t="shared" si="108"/>
        <v>#NUM!</v>
      </c>
      <c r="JCY24" t="e">
        <f t="shared" si="108"/>
        <v>#VALUE!</v>
      </c>
      <c r="JCZ24">
        <f t="shared" si="108"/>
        <v>0</v>
      </c>
      <c r="JDA24" t="e">
        <f t="shared" si="108"/>
        <v>#NUM!</v>
      </c>
      <c r="JDB24" t="e">
        <f t="shared" si="108"/>
        <v>#NUM!</v>
      </c>
      <c r="JDC24" t="e">
        <f t="shared" si="108"/>
        <v>#VALUE!</v>
      </c>
      <c r="JDD24">
        <f t="shared" si="108"/>
        <v>0</v>
      </c>
      <c r="JDE24" t="e">
        <f t="shared" si="108"/>
        <v>#NUM!</v>
      </c>
      <c r="JDF24" t="e">
        <f t="shared" si="108"/>
        <v>#NUM!</v>
      </c>
      <c r="JDG24" t="e">
        <f t="shared" si="108"/>
        <v>#VALUE!</v>
      </c>
      <c r="JDH24">
        <f t="shared" si="108"/>
        <v>0</v>
      </c>
      <c r="JDI24" t="e">
        <f t="shared" si="108"/>
        <v>#NUM!</v>
      </c>
      <c r="JDJ24" t="e">
        <f t="shared" si="108"/>
        <v>#NUM!</v>
      </c>
      <c r="JDK24" t="e">
        <f t="shared" si="108"/>
        <v>#VALUE!</v>
      </c>
      <c r="JDL24">
        <f t="shared" si="108"/>
        <v>0</v>
      </c>
      <c r="JDM24" t="e">
        <f t="shared" si="108"/>
        <v>#NUM!</v>
      </c>
      <c r="JDN24" t="e">
        <f t="shared" si="108"/>
        <v>#NUM!</v>
      </c>
      <c r="JDO24" t="e">
        <f t="shared" si="108"/>
        <v>#VALUE!</v>
      </c>
      <c r="JDP24">
        <f t="shared" si="108"/>
        <v>0</v>
      </c>
      <c r="JDQ24" t="e">
        <f t="shared" si="108"/>
        <v>#NUM!</v>
      </c>
      <c r="JDR24" t="e">
        <f t="shared" si="108"/>
        <v>#NUM!</v>
      </c>
      <c r="JDS24" t="e">
        <f t="shared" si="108"/>
        <v>#VALUE!</v>
      </c>
      <c r="JDT24">
        <f t="shared" si="108"/>
        <v>0</v>
      </c>
      <c r="JDU24" t="e">
        <f t="shared" si="108"/>
        <v>#NUM!</v>
      </c>
      <c r="JDV24" t="e">
        <f t="shared" si="108"/>
        <v>#NUM!</v>
      </c>
      <c r="JDW24" t="e">
        <f t="shared" si="108"/>
        <v>#VALUE!</v>
      </c>
      <c r="JDX24">
        <f t="shared" si="108"/>
        <v>0</v>
      </c>
      <c r="JDY24" t="e">
        <f t="shared" si="108"/>
        <v>#NUM!</v>
      </c>
      <c r="JDZ24" t="e">
        <f t="shared" si="108"/>
        <v>#NUM!</v>
      </c>
      <c r="JEA24" t="e">
        <f t="shared" si="108"/>
        <v>#VALUE!</v>
      </c>
      <c r="JEB24">
        <f t="shared" si="108"/>
        <v>0</v>
      </c>
      <c r="JEC24" t="e">
        <f t="shared" si="108"/>
        <v>#NUM!</v>
      </c>
      <c r="JED24" t="e">
        <f t="shared" si="108"/>
        <v>#NUM!</v>
      </c>
      <c r="JEE24" t="e">
        <f t="shared" si="108"/>
        <v>#VALUE!</v>
      </c>
      <c r="JEF24">
        <f t="shared" si="108"/>
        <v>0</v>
      </c>
      <c r="JEG24" t="e">
        <f t="shared" si="108"/>
        <v>#NUM!</v>
      </c>
      <c r="JEH24" t="e">
        <f t="shared" si="108"/>
        <v>#NUM!</v>
      </c>
      <c r="JEI24" t="e">
        <f t="shared" si="108"/>
        <v>#VALUE!</v>
      </c>
      <c r="JEJ24">
        <f t="shared" si="108"/>
        <v>0</v>
      </c>
      <c r="JEK24" t="e">
        <f t="shared" si="108"/>
        <v>#NUM!</v>
      </c>
      <c r="JEL24" t="e">
        <f t="shared" si="108"/>
        <v>#NUM!</v>
      </c>
      <c r="JEM24" t="e">
        <f t="shared" si="108"/>
        <v>#VALUE!</v>
      </c>
      <c r="JEN24">
        <f t="shared" si="108"/>
        <v>0</v>
      </c>
      <c r="JEO24" t="e">
        <f t="shared" si="108"/>
        <v>#NUM!</v>
      </c>
      <c r="JEP24" t="e">
        <f t="shared" si="108"/>
        <v>#NUM!</v>
      </c>
      <c r="JEQ24" t="e">
        <f t="shared" si="108"/>
        <v>#VALUE!</v>
      </c>
      <c r="JER24">
        <f t="shared" si="108"/>
        <v>0</v>
      </c>
      <c r="JES24" t="e">
        <f t="shared" si="108"/>
        <v>#NUM!</v>
      </c>
      <c r="JET24" t="e">
        <f t="shared" si="108"/>
        <v>#NUM!</v>
      </c>
      <c r="JEU24" t="e">
        <f t="shared" si="108"/>
        <v>#VALUE!</v>
      </c>
      <c r="JEV24">
        <f t="shared" si="108"/>
        <v>0</v>
      </c>
      <c r="JEW24" t="e">
        <f t="shared" si="108"/>
        <v>#NUM!</v>
      </c>
      <c r="JEX24" t="e">
        <f t="shared" si="108"/>
        <v>#NUM!</v>
      </c>
      <c r="JEY24" t="e">
        <f t="shared" si="108"/>
        <v>#VALUE!</v>
      </c>
      <c r="JEZ24">
        <f t="shared" si="108"/>
        <v>0</v>
      </c>
      <c r="JFA24" t="e">
        <f t="shared" si="108"/>
        <v>#NUM!</v>
      </c>
      <c r="JFB24" t="e">
        <f t="shared" si="108"/>
        <v>#NUM!</v>
      </c>
      <c r="JFC24" t="e">
        <f t="shared" si="108"/>
        <v>#VALUE!</v>
      </c>
      <c r="JFD24">
        <f t="shared" si="108"/>
        <v>0</v>
      </c>
      <c r="JFE24" t="e">
        <f t="shared" ref="JFE24:JHP24" si="109">JFA24/0.45</f>
        <v>#NUM!</v>
      </c>
      <c r="JFF24" t="e">
        <f t="shared" si="109"/>
        <v>#NUM!</v>
      </c>
      <c r="JFG24" t="e">
        <f t="shared" si="109"/>
        <v>#VALUE!</v>
      </c>
      <c r="JFH24">
        <f t="shared" si="109"/>
        <v>0</v>
      </c>
      <c r="JFI24" t="e">
        <f t="shared" si="109"/>
        <v>#NUM!</v>
      </c>
      <c r="JFJ24" t="e">
        <f t="shared" si="109"/>
        <v>#NUM!</v>
      </c>
      <c r="JFK24" t="e">
        <f t="shared" si="109"/>
        <v>#VALUE!</v>
      </c>
      <c r="JFL24">
        <f t="shared" si="109"/>
        <v>0</v>
      </c>
      <c r="JFM24" t="e">
        <f t="shared" si="109"/>
        <v>#NUM!</v>
      </c>
      <c r="JFN24" t="e">
        <f t="shared" si="109"/>
        <v>#NUM!</v>
      </c>
      <c r="JFO24" t="e">
        <f t="shared" si="109"/>
        <v>#VALUE!</v>
      </c>
      <c r="JFP24">
        <f t="shared" si="109"/>
        <v>0</v>
      </c>
      <c r="JFQ24" t="e">
        <f t="shared" si="109"/>
        <v>#NUM!</v>
      </c>
      <c r="JFR24" t="e">
        <f t="shared" si="109"/>
        <v>#NUM!</v>
      </c>
      <c r="JFS24" t="e">
        <f t="shared" si="109"/>
        <v>#VALUE!</v>
      </c>
      <c r="JFT24">
        <f t="shared" si="109"/>
        <v>0</v>
      </c>
      <c r="JFU24" t="e">
        <f t="shared" si="109"/>
        <v>#NUM!</v>
      </c>
      <c r="JFV24" t="e">
        <f t="shared" si="109"/>
        <v>#NUM!</v>
      </c>
      <c r="JFW24" t="e">
        <f t="shared" si="109"/>
        <v>#VALUE!</v>
      </c>
      <c r="JFX24">
        <f t="shared" si="109"/>
        <v>0</v>
      </c>
      <c r="JFY24" t="e">
        <f t="shared" si="109"/>
        <v>#NUM!</v>
      </c>
      <c r="JFZ24" t="e">
        <f t="shared" si="109"/>
        <v>#NUM!</v>
      </c>
      <c r="JGA24" t="e">
        <f t="shared" si="109"/>
        <v>#VALUE!</v>
      </c>
      <c r="JGB24">
        <f t="shared" si="109"/>
        <v>0</v>
      </c>
      <c r="JGC24" t="e">
        <f t="shared" si="109"/>
        <v>#NUM!</v>
      </c>
      <c r="JGD24" t="e">
        <f t="shared" si="109"/>
        <v>#NUM!</v>
      </c>
      <c r="JGE24" t="e">
        <f t="shared" si="109"/>
        <v>#VALUE!</v>
      </c>
      <c r="JGF24">
        <f t="shared" si="109"/>
        <v>0</v>
      </c>
      <c r="JGG24" t="e">
        <f t="shared" si="109"/>
        <v>#NUM!</v>
      </c>
      <c r="JGH24" t="e">
        <f t="shared" si="109"/>
        <v>#NUM!</v>
      </c>
      <c r="JGI24" t="e">
        <f t="shared" si="109"/>
        <v>#VALUE!</v>
      </c>
      <c r="JGJ24">
        <f t="shared" si="109"/>
        <v>0</v>
      </c>
      <c r="JGK24" t="e">
        <f t="shared" si="109"/>
        <v>#NUM!</v>
      </c>
      <c r="JGL24" t="e">
        <f t="shared" si="109"/>
        <v>#NUM!</v>
      </c>
      <c r="JGM24" t="e">
        <f t="shared" si="109"/>
        <v>#VALUE!</v>
      </c>
      <c r="JGN24">
        <f t="shared" si="109"/>
        <v>0</v>
      </c>
      <c r="JGO24" t="e">
        <f t="shared" si="109"/>
        <v>#NUM!</v>
      </c>
      <c r="JGP24" t="e">
        <f t="shared" si="109"/>
        <v>#NUM!</v>
      </c>
      <c r="JGQ24" t="e">
        <f t="shared" si="109"/>
        <v>#VALUE!</v>
      </c>
      <c r="JGR24">
        <f t="shared" si="109"/>
        <v>0</v>
      </c>
      <c r="JGS24" t="e">
        <f t="shared" si="109"/>
        <v>#NUM!</v>
      </c>
      <c r="JGT24" t="e">
        <f t="shared" si="109"/>
        <v>#NUM!</v>
      </c>
      <c r="JGU24" t="e">
        <f t="shared" si="109"/>
        <v>#VALUE!</v>
      </c>
      <c r="JGV24">
        <f t="shared" si="109"/>
        <v>0</v>
      </c>
      <c r="JGW24" t="e">
        <f t="shared" si="109"/>
        <v>#NUM!</v>
      </c>
      <c r="JGX24" t="e">
        <f t="shared" si="109"/>
        <v>#NUM!</v>
      </c>
      <c r="JGY24" t="e">
        <f t="shared" si="109"/>
        <v>#VALUE!</v>
      </c>
      <c r="JGZ24">
        <f t="shared" si="109"/>
        <v>0</v>
      </c>
      <c r="JHA24" t="e">
        <f t="shared" si="109"/>
        <v>#NUM!</v>
      </c>
      <c r="JHB24" t="e">
        <f t="shared" si="109"/>
        <v>#NUM!</v>
      </c>
      <c r="JHC24" t="e">
        <f t="shared" si="109"/>
        <v>#VALUE!</v>
      </c>
      <c r="JHD24">
        <f t="shared" si="109"/>
        <v>0</v>
      </c>
      <c r="JHE24" t="e">
        <f t="shared" si="109"/>
        <v>#NUM!</v>
      </c>
      <c r="JHF24" t="e">
        <f t="shared" si="109"/>
        <v>#NUM!</v>
      </c>
      <c r="JHG24" t="e">
        <f t="shared" si="109"/>
        <v>#VALUE!</v>
      </c>
      <c r="JHH24">
        <f t="shared" si="109"/>
        <v>0</v>
      </c>
      <c r="JHI24" t="e">
        <f t="shared" si="109"/>
        <v>#NUM!</v>
      </c>
      <c r="JHJ24" t="e">
        <f t="shared" si="109"/>
        <v>#NUM!</v>
      </c>
      <c r="JHK24" t="e">
        <f t="shared" si="109"/>
        <v>#VALUE!</v>
      </c>
      <c r="JHL24">
        <f t="shared" si="109"/>
        <v>0</v>
      </c>
      <c r="JHM24" t="e">
        <f t="shared" si="109"/>
        <v>#NUM!</v>
      </c>
      <c r="JHN24" t="e">
        <f t="shared" si="109"/>
        <v>#NUM!</v>
      </c>
      <c r="JHO24" t="e">
        <f t="shared" si="109"/>
        <v>#VALUE!</v>
      </c>
      <c r="JHP24">
        <f t="shared" si="109"/>
        <v>0</v>
      </c>
      <c r="JHQ24" t="e">
        <f t="shared" ref="JHQ24:JKB24" si="110">JHM24/0.45</f>
        <v>#NUM!</v>
      </c>
      <c r="JHR24" t="e">
        <f t="shared" si="110"/>
        <v>#NUM!</v>
      </c>
      <c r="JHS24" t="e">
        <f t="shared" si="110"/>
        <v>#VALUE!</v>
      </c>
      <c r="JHT24">
        <f t="shared" si="110"/>
        <v>0</v>
      </c>
      <c r="JHU24" t="e">
        <f t="shared" si="110"/>
        <v>#NUM!</v>
      </c>
      <c r="JHV24" t="e">
        <f t="shared" si="110"/>
        <v>#NUM!</v>
      </c>
      <c r="JHW24" t="e">
        <f t="shared" si="110"/>
        <v>#VALUE!</v>
      </c>
      <c r="JHX24">
        <f t="shared" si="110"/>
        <v>0</v>
      </c>
      <c r="JHY24" t="e">
        <f t="shared" si="110"/>
        <v>#NUM!</v>
      </c>
      <c r="JHZ24" t="e">
        <f t="shared" si="110"/>
        <v>#NUM!</v>
      </c>
      <c r="JIA24" t="e">
        <f t="shared" si="110"/>
        <v>#VALUE!</v>
      </c>
      <c r="JIB24">
        <f t="shared" si="110"/>
        <v>0</v>
      </c>
      <c r="JIC24" t="e">
        <f t="shared" si="110"/>
        <v>#NUM!</v>
      </c>
      <c r="JID24" t="e">
        <f t="shared" si="110"/>
        <v>#NUM!</v>
      </c>
      <c r="JIE24" t="e">
        <f t="shared" si="110"/>
        <v>#VALUE!</v>
      </c>
      <c r="JIF24">
        <f t="shared" si="110"/>
        <v>0</v>
      </c>
      <c r="JIG24" t="e">
        <f t="shared" si="110"/>
        <v>#NUM!</v>
      </c>
      <c r="JIH24" t="e">
        <f t="shared" si="110"/>
        <v>#NUM!</v>
      </c>
      <c r="JII24" t="e">
        <f t="shared" si="110"/>
        <v>#VALUE!</v>
      </c>
      <c r="JIJ24">
        <f t="shared" si="110"/>
        <v>0</v>
      </c>
      <c r="JIK24" t="e">
        <f t="shared" si="110"/>
        <v>#NUM!</v>
      </c>
      <c r="JIL24" t="e">
        <f t="shared" si="110"/>
        <v>#NUM!</v>
      </c>
      <c r="JIM24" t="e">
        <f t="shared" si="110"/>
        <v>#VALUE!</v>
      </c>
      <c r="JIN24">
        <f t="shared" si="110"/>
        <v>0</v>
      </c>
      <c r="JIO24" t="e">
        <f t="shared" si="110"/>
        <v>#NUM!</v>
      </c>
      <c r="JIP24" t="e">
        <f t="shared" si="110"/>
        <v>#NUM!</v>
      </c>
      <c r="JIQ24" t="e">
        <f t="shared" si="110"/>
        <v>#VALUE!</v>
      </c>
      <c r="JIR24">
        <f t="shared" si="110"/>
        <v>0</v>
      </c>
      <c r="JIS24" t="e">
        <f t="shared" si="110"/>
        <v>#NUM!</v>
      </c>
      <c r="JIT24" t="e">
        <f t="shared" si="110"/>
        <v>#NUM!</v>
      </c>
      <c r="JIU24" t="e">
        <f t="shared" si="110"/>
        <v>#VALUE!</v>
      </c>
      <c r="JIV24">
        <f t="shared" si="110"/>
        <v>0</v>
      </c>
      <c r="JIW24" t="e">
        <f t="shared" si="110"/>
        <v>#NUM!</v>
      </c>
      <c r="JIX24" t="e">
        <f t="shared" si="110"/>
        <v>#NUM!</v>
      </c>
      <c r="JIY24" t="e">
        <f t="shared" si="110"/>
        <v>#VALUE!</v>
      </c>
      <c r="JIZ24">
        <f t="shared" si="110"/>
        <v>0</v>
      </c>
      <c r="JJA24" t="e">
        <f t="shared" si="110"/>
        <v>#NUM!</v>
      </c>
      <c r="JJB24" t="e">
        <f t="shared" si="110"/>
        <v>#NUM!</v>
      </c>
      <c r="JJC24" t="e">
        <f t="shared" si="110"/>
        <v>#VALUE!</v>
      </c>
      <c r="JJD24">
        <f t="shared" si="110"/>
        <v>0</v>
      </c>
      <c r="JJE24" t="e">
        <f t="shared" si="110"/>
        <v>#NUM!</v>
      </c>
      <c r="JJF24" t="e">
        <f t="shared" si="110"/>
        <v>#NUM!</v>
      </c>
      <c r="JJG24" t="e">
        <f t="shared" si="110"/>
        <v>#VALUE!</v>
      </c>
      <c r="JJH24">
        <f t="shared" si="110"/>
        <v>0</v>
      </c>
      <c r="JJI24" t="e">
        <f t="shared" si="110"/>
        <v>#NUM!</v>
      </c>
      <c r="JJJ24" t="e">
        <f t="shared" si="110"/>
        <v>#NUM!</v>
      </c>
      <c r="JJK24" t="e">
        <f t="shared" si="110"/>
        <v>#VALUE!</v>
      </c>
      <c r="JJL24">
        <f t="shared" si="110"/>
        <v>0</v>
      </c>
      <c r="JJM24" t="e">
        <f t="shared" si="110"/>
        <v>#NUM!</v>
      </c>
      <c r="JJN24" t="e">
        <f t="shared" si="110"/>
        <v>#NUM!</v>
      </c>
      <c r="JJO24" t="e">
        <f t="shared" si="110"/>
        <v>#VALUE!</v>
      </c>
      <c r="JJP24">
        <f t="shared" si="110"/>
        <v>0</v>
      </c>
      <c r="JJQ24" t="e">
        <f t="shared" si="110"/>
        <v>#NUM!</v>
      </c>
      <c r="JJR24" t="e">
        <f t="shared" si="110"/>
        <v>#NUM!</v>
      </c>
      <c r="JJS24" t="e">
        <f t="shared" si="110"/>
        <v>#VALUE!</v>
      </c>
      <c r="JJT24">
        <f t="shared" si="110"/>
        <v>0</v>
      </c>
      <c r="JJU24" t="e">
        <f t="shared" si="110"/>
        <v>#NUM!</v>
      </c>
      <c r="JJV24" t="e">
        <f t="shared" si="110"/>
        <v>#NUM!</v>
      </c>
      <c r="JJW24" t="e">
        <f t="shared" si="110"/>
        <v>#VALUE!</v>
      </c>
      <c r="JJX24">
        <f t="shared" si="110"/>
        <v>0</v>
      </c>
      <c r="JJY24" t="e">
        <f t="shared" si="110"/>
        <v>#NUM!</v>
      </c>
      <c r="JJZ24" t="e">
        <f t="shared" si="110"/>
        <v>#NUM!</v>
      </c>
      <c r="JKA24" t="e">
        <f t="shared" si="110"/>
        <v>#VALUE!</v>
      </c>
      <c r="JKB24">
        <f t="shared" si="110"/>
        <v>0</v>
      </c>
      <c r="JKC24" t="e">
        <f t="shared" ref="JKC24:JMN24" si="111">JJY24/0.45</f>
        <v>#NUM!</v>
      </c>
      <c r="JKD24" t="e">
        <f t="shared" si="111"/>
        <v>#NUM!</v>
      </c>
      <c r="JKE24" t="e">
        <f t="shared" si="111"/>
        <v>#VALUE!</v>
      </c>
      <c r="JKF24">
        <f t="shared" si="111"/>
        <v>0</v>
      </c>
      <c r="JKG24" t="e">
        <f t="shared" si="111"/>
        <v>#NUM!</v>
      </c>
      <c r="JKH24" t="e">
        <f t="shared" si="111"/>
        <v>#NUM!</v>
      </c>
      <c r="JKI24" t="e">
        <f t="shared" si="111"/>
        <v>#VALUE!</v>
      </c>
      <c r="JKJ24">
        <f t="shared" si="111"/>
        <v>0</v>
      </c>
      <c r="JKK24" t="e">
        <f t="shared" si="111"/>
        <v>#NUM!</v>
      </c>
      <c r="JKL24" t="e">
        <f t="shared" si="111"/>
        <v>#NUM!</v>
      </c>
      <c r="JKM24" t="e">
        <f t="shared" si="111"/>
        <v>#VALUE!</v>
      </c>
      <c r="JKN24">
        <f t="shared" si="111"/>
        <v>0</v>
      </c>
      <c r="JKO24" t="e">
        <f t="shared" si="111"/>
        <v>#NUM!</v>
      </c>
      <c r="JKP24" t="e">
        <f t="shared" si="111"/>
        <v>#NUM!</v>
      </c>
      <c r="JKQ24" t="e">
        <f t="shared" si="111"/>
        <v>#VALUE!</v>
      </c>
      <c r="JKR24">
        <f t="shared" si="111"/>
        <v>0</v>
      </c>
      <c r="JKS24" t="e">
        <f t="shared" si="111"/>
        <v>#NUM!</v>
      </c>
      <c r="JKT24" t="e">
        <f t="shared" si="111"/>
        <v>#NUM!</v>
      </c>
      <c r="JKU24" t="e">
        <f t="shared" si="111"/>
        <v>#VALUE!</v>
      </c>
      <c r="JKV24">
        <f t="shared" si="111"/>
        <v>0</v>
      </c>
      <c r="JKW24" t="e">
        <f t="shared" si="111"/>
        <v>#NUM!</v>
      </c>
      <c r="JKX24" t="e">
        <f t="shared" si="111"/>
        <v>#NUM!</v>
      </c>
      <c r="JKY24" t="e">
        <f t="shared" si="111"/>
        <v>#VALUE!</v>
      </c>
      <c r="JKZ24">
        <f t="shared" si="111"/>
        <v>0</v>
      </c>
      <c r="JLA24" t="e">
        <f t="shared" si="111"/>
        <v>#NUM!</v>
      </c>
      <c r="JLB24" t="e">
        <f t="shared" si="111"/>
        <v>#NUM!</v>
      </c>
      <c r="JLC24" t="e">
        <f t="shared" si="111"/>
        <v>#VALUE!</v>
      </c>
      <c r="JLD24">
        <f t="shared" si="111"/>
        <v>0</v>
      </c>
      <c r="JLE24" t="e">
        <f t="shared" si="111"/>
        <v>#NUM!</v>
      </c>
      <c r="JLF24" t="e">
        <f t="shared" si="111"/>
        <v>#NUM!</v>
      </c>
      <c r="JLG24" t="e">
        <f t="shared" si="111"/>
        <v>#VALUE!</v>
      </c>
      <c r="JLH24">
        <f t="shared" si="111"/>
        <v>0</v>
      </c>
      <c r="JLI24" t="e">
        <f t="shared" si="111"/>
        <v>#NUM!</v>
      </c>
      <c r="JLJ24" t="e">
        <f t="shared" si="111"/>
        <v>#NUM!</v>
      </c>
      <c r="JLK24" t="e">
        <f t="shared" si="111"/>
        <v>#VALUE!</v>
      </c>
      <c r="JLL24">
        <f t="shared" si="111"/>
        <v>0</v>
      </c>
      <c r="JLM24" t="e">
        <f t="shared" si="111"/>
        <v>#NUM!</v>
      </c>
      <c r="JLN24" t="e">
        <f t="shared" si="111"/>
        <v>#NUM!</v>
      </c>
      <c r="JLO24" t="e">
        <f t="shared" si="111"/>
        <v>#VALUE!</v>
      </c>
      <c r="JLP24">
        <f t="shared" si="111"/>
        <v>0</v>
      </c>
      <c r="JLQ24" t="e">
        <f t="shared" si="111"/>
        <v>#NUM!</v>
      </c>
      <c r="JLR24" t="e">
        <f t="shared" si="111"/>
        <v>#NUM!</v>
      </c>
      <c r="JLS24" t="e">
        <f t="shared" si="111"/>
        <v>#VALUE!</v>
      </c>
      <c r="JLT24">
        <f t="shared" si="111"/>
        <v>0</v>
      </c>
      <c r="JLU24" t="e">
        <f t="shared" si="111"/>
        <v>#NUM!</v>
      </c>
      <c r="JLV24" t="e">
        <f t="shared" si="111"/>
        <v>#NUM!</v>
      </c>
      <c r="JLW24" t="e">
        <f t="shared" si="111"/>
        <v>#VALUE!</v>
      </c>
      <c r="JLX24">
        <f t="shared" si="111"/>
        <v>0</v>
      </c>
      <c r="JLY24" t="e">
        <f t="shared" si="111"/>
        <v>#NUM!</v>
      </c>
      <c r="JLZ24" t="e">
        <f t="shared" si="111"/>
        <v>#NUM!</v>
      </c>
      <c r="JMA24" t="e">
        <f t="shared" si="111"/>
        <v>#VALUE!</v>
      </c>
      <c r="JMB24">
        <f t="shared" si="111"/>
        <v>0</v>
      </c>
      <c r="JMC24" t="e">
        <f t="shared" si="111"/>
        <v>#NUM!</v>
      </c>
      <c r="JMD24" t="e">
        <f t="shared" si="111"/>
        <v>#NUM!</v>
      </c>
      <c r="JME24" t="e">
        <f t="shared" si="111"/>
        <v>#VALUE!</v>
      </c>
      <c r="JMF24">
        <f t="shared" si="111"/>
        <v>0</v>
      </c>
      <c r="JMG24" t="e">
        <f t="shared" si="111"/>
        <v>#NUM!</v>
      </c>
      <c r="JMH24" t="e">
        <f t="shared" si="111"/>
        <v>#NUM!</v>
      </c>
      <c r="JMI24" t="e">
        <f t="shared" si="111"/>
        <v>#VALUE!</v>
      </c>
      <c r="JMJ24">
        <f t="shared" si="111"/>
        <v>0</v>
      </c>
      <c r="JMK24" t="e">
        <f t="shared" si="111"/>
        <v>#NUM!</v>
      </c>
      <c r="JML24" t="e">
        <f t="shared" si="111"/>
        <v>#NUM!</v>
      </c>
      <c r="JMM24" t="e">
        <f t="shared" si="111"/>
        <v>#VALUE!</v>
      </c>
      <c r="JMN24">
        <f t="shared" si="111"/>
        <v>0</v>
      </c>
      <c r="JMO24" t="e">
        <f t="shared" ref="JMO24:JOZ24" si="112">JMK24/0.45</f>
        <v>#NUM!</v>
      </c>
      <c r="JMP24" t="e">
        <f t="shared" si="112"/>
        <v>#NUM!</v>
      </c>
      <c r="JMQ24" t="e">
        <f t="shared" si="112"/>
        <v>#VALUE!</v>
      </c>
      <c r="JMR24">
        <f t="shared" si="112"/>
        <v>0</v>
      </c>
      <c r="JMS24" t="e">
        <f t="shared" si="112"/>
        <v>#NUM!</v>
      </c>
      <c r="JMT24" t="e">
        <f t="shared" si="112"/>
        <v>#NUM!</v>
      </c>
      <c r="JMU24" t="e">
        <f t="shared" si="112"/>
        <v>#VALUE!</v>
      </c>
      <c r="JMV24">
        <f t="shared" si="112"/>
        <v>0</v>
      </c>
      <c r="JMW24" t="e">
        <f t="shared" si="112"/>
        <v>#NUM!</v>
      </c>
      <c r="JMX24" t="e">
        <f t="shared" si="112"/>
        <v>#NUM!</v>
      </c>
      <c r="JMY24" t="e">
        <f t="shared" si="112"/>
        <v>#VALUE!</v>
      </c>
      <c r="JMZ24">
        <f t="shared" si="112"/>
        <v>0</v>
      </c>
      <c r="JNA24" t="e">
        <f t="shared" si="112"/>
        <v>#NUM!</v>
      </c>
      <c r="JNB24" t="e">
        <f t="shared" si="112"/>
        <v>#NUM!</v>
      </c>
      <c r="JNC24" t="e">
        <f t="shared" si="112"/>
        <v>#VALUE!</v>
      </c>
      <c r="JND24">
        <f t="shared" si="112"/>
        <v>0</v>
      </c>
      <c r="JNE24" t="e">
        <f t="shared" si="112"/>
        <v>#NUM!</v>
      </c>
      <c r="JNF24" t="e">
        <f t="shared" si="112"/>
        <v>#NUM!</v>
      </c>
      <c r="JNG24" t="e">
        <f t="shared" si="112"/>
        <v>#VALUE!</v>
      </c>
      <c r="JNH24">
        <f t="shared" si="112"/>
        <v>0</v>
      </c>
      <c r="JNI24" t="e">
        <f t="shared" si="112"/>
        <v>#NUM!</v>
      </c>
      <c r="JNJ24" t="e">
        <f t="shared" si="112"/>
        <v>#NUM!</v>
      </c>
      <c r="JNK24" t="e">
        <f t="shared" si="112"/>
        <v>#VALUE!</v>
      </c>
      <c r="JNL24">
        <f t="shared" si="112"/>
        <v>0</v>
      </c>
      <c r="JNM24" t="e">
        <f t="shared" si="112"/>
        <v>#NUM!</v>
      </c>
      <c r="JNN24" t="e">
        <f t="shared" si="112"/>
        <v>#NUM!</v>
      </c>
      <c r="JNO24" t="e">
        <f t="shared" si="112"/>
        <v>#VALUE!</v>
      </c>
      <c r="JNP24">
        <f t="shared" si="112"/>
        <v>0</v>
      </c>
      <c r="JNQ24" t="e">
        <f t="shared" si="112"/>
        <v>#NUM!</v>
      </c>
      <c r="JNR24" t="e">
        <f t="shared" si="112"/>
        <v>#NUM!</v>
      </c>
      <c r="JNS24" t="e">
        <f t="shared" si="112"/>
        <v>#VALUE!</v>
      </c>
      <c r="JNT24">
        <f t="shared" si="112"/>
        <v>0</v>
      </c>
      <c r="JNU24" t="e">
        <f t="shared" si="112"/>
        <v>#NUM!</v>
      </c>
      <c r="JNV24" t="e">
        <f t="shared" si="112"/>
        <v>#NUM!</v>
      </c>
      <c r="JNW24" t="e">
        <f t="shared" si="112"/>
        <v>#VALUE!</v>
      </c>
      <c r="JNX24">
        <f t="shared" si="112"/>
        <v>0</v>
      </c>
      <c r="JNY24" t="e">
        <f t="shared" si="112"/>
        <v>#NUM!</v>
      </c>
      <c r="JNZ24" t="e">
        <f t="shared" si="112"/>
        <v>#NUM!</v>
      </c>
      <c r="JOA24" t="e">
        <f t="shared" si="112"/>
        <v>#VALUE!</v>
      </c>
      <c r="JOB24">
        <f t="shared" si="112"/>
        <v>0</v>
      </c>
      <c r="JOC24" t="e">
        <f t="shared" si="112"/>
        <v>#NUM!</v>
      </c>
      <c r="JOD24" t="e">
        <f t="shared" si="112"/>
        <v>#NUM!</v>
      </c>
      <c r="JOE24" t="e">
        <f t="shared" si="112"/>
        <v>#VALUE!</v>
      </c>
      <c r="JOF24">
        <f t="shared" si="112"/>
        <v>0</v>
      </c>
      <c r="JOG24" t="e">
        <f t="shared" si="112"/>
        <v>#NUM!</v>
      </c>
      <c r="JOH24" t="e">
        <f t="shared" si="112"/>
        <v>#NUM!</v>
      </c>
      <c r="JOI24" t="e">
        <f t="shared" si="112"/>
        <v>#VALUE!</v>
      </c>
      <c r="JOJ24">
        <f t="shared" si="112"/>
        <v>0</v>
      </c>
      <c r="JOK24" t="e">
        <f t="shared" si="112"/>
        <v>#NUM!</v>
      </c>
      <c r="JOL24" t="e">
        <f t="shared" si="112"/>
        <v>#NUM!</v>
      </c>
      <c r="JOM24" t="e">
        <f t="shared" si="112"/>
        <v>#VALUE!</v>
      </c>
      <c r="JON24">
        <f t="shared" si="112"/>
        <v>0</v>
      </c>
      <c r="JOO24" t="e">
        <f t="shared" si="112"/>
        <v>#NUM!</v>
      </c>
      <c r="JOP24" t="e">
        <f t="shared" si="112"/>
        <v>#NUM!</v>
      </c>
      <c r="JOQ24" t="e">
        <f t="shared" si="112"/>
        <v>#VALUE!</v>
      </c>
      <c r="JOR24">
        <f t="shared" si="112"/>
        <v>0</v>
      </c>
      <c r="JOS24" t="e">
        <f t="shared" si="112"/>
        <v>#NUM!</v>
      </c>
      <c r="JOT24" t="e">
        <f t="shared" si="112"/>
        <v>#NUM!</v>
      </c>
      <c r="JOU24" t="e">
        <f t="shared" si="112"/>
        <v>#VALUE!</v>
      </c>
      <c r="JOV24">
        <f t="shared" si="112"/>
        <v>0</v>
      </c>
      <c r="JOW24" t="e">
        <f t="shared" si="112"/>
        <v>#NUM!</v>
      </c>
      <c r="JOX24" t="e">
        <f t="shared" si="112"/>
        <v>#NUM!</v>
      </c>
      <c r="JOY24" t="e">
        <f t="shared" si="112"/>
        <v>#VALUE!</v>
      </c>
      <c r="JOZ24">
        <f t="shared" si="112"/>
        <v>0</v>
      </c>
      <c r="JPA24" t="e">
        <f t="shared" ref="JPA24:JRL24" si="113">JOW24/0.45</f>
        <v>#NUM!</v>
      </c>
      <c r="JPB24" t="e">
        <f t="shared" si="113"/>
        <v>#NUM!</v>
      </c>
      <c r="JPC24" t="e">
        <f t="shared" si="113"/>
        <v>#VALUE!</v>
      </c>
      <c r="JPD24">
        <f t="shared" si="113"/>
        <v>0</v>
      </c>
      <c r="JPE24" t="e">
        <f t="shared" si="113"/>
        <v>#NUM!</v>
      </c>
      <c r="JPF24" t="e">
        <f t="shared" si="113"/>
        <v>#NUM!</v>
      </c>
      <c r="JPG24" t="e">
        <f t="shared" si="113"/>
        <v>#VALUE!</v>
      </c>
      <c r="JPH24">
        <f t="shared" si="113"/>
        <v>0</v>
      </c>
      <c r="JPI24" t="e">
        <f t="shared" si="113"/>
        <v>#NUM!</v>
      </c>
      <c r="JPJ24" t="e">
        <f t="shared" si="113"/>
        <v>#NUM!</v>
      </c>
      <c r="JPK24" t="e">
        <f t="shared" si="113"/>
        <v>#VALUE!</v>
      </c>
      <c r="JPL24">
        <f t="shared" si="113"/>
        <v>0</v>
      </c>
      <c r="JPM24" t="e">
        <f t="shared" si="113"/>
        <v>#NUM!</v>
      </c>
      <c r="JPN24" t="e">
        <f t="shared" si="113"/>
        <v>#NUM!</v>
      </c>
      <c r="JPO24" t="e">
        <f t="shared" si="113"/>
        <v>#VALUE!</v>
      </c>
      <c r="JPP24">
        <f t="shared" si="113"/>
        <v>0</v>
      </c>
      <c r="JPQ24" t="e">
        <f t="shared" si="113"/>
        <v>#NUM!</v>
      </c>
      <c r="JPR24" t="e">
        <f t="shared" si="113"/>
        <v>#NUM!</v>
      </c>
      <c r="JPS24" t="e">
        <f t="shared" si="113"/>
        <v>#VALUE!</v>
      </c>
      <c r="JPT24">
        <f t="shared" si="113"/>
        <v>0</v>
      </c>
      <c r="JPU24" t="e">
        <f t="shared" si="113"/>
        <v>#NUM!</v>
      </c>
      <c r="JPV24" t="e">
        <f t="shared" si="113"/>
        <v>#NUM!</v>
      </c>
      <c r="JPW24" t="e">
        <f t="shared" si="113"/>
        <v>#VALUE!</v>
      </c>
      <c r="JPX24">
        <f t="shared" si="113"/>
        <v>0</v>
      </c>
      <c r="JPY24" t="e">
        <f t="shared" si="113"/>
        <v>#NUM!</v>
      </c>
      <c r="JPZ24" t="e">
        <f t="shared" si="113"/>
        <v>#NUM!</v>
      </c>
      <c r="JQA24" t="e">
        <f t="shared" si="113"/>
        <v>#VALUE!</v>
      </c>
      <c r="JQB24">
        <f t="shared" si="113"/>
        <v>0</v>
      </c>
      <c r="JQC24" t="e">
        <f t="shared" si="113"/>
        <v>#NUM!</v>
      </c>
      <c r="JQD24" t="e">
        <f t="shared" si="113"/>
        <v>#NUM!</v>
      </c>
      <c r="JQE24" t="e">
        <f t="shared" si="113"/>
        <v>#VALUE!</v>
      </c>
      <c r="JQF24">
        <f t="shared" si="113"/>
        <v>0</v>
      </c>
      <c r="JQG24" t="e">
        <f t="shared" si="113"/>
        <v>#NUM!</v>
      </c>
      <c r="JQH24" t="e">
        <f t="shared" si="113"/>
        <v>#NUM!</v>
      </c>
      <c r="JQI24" t="e">
        <f t="shared" si="113"/>
        <v>#VALUE!</v>
      </c>
      <c r="JQJ24">
        <f t="shared" si="113"/>
        <v>0</v>
      </c>
      <c r="JQK24" t="e">
        <f t="shared" si="113"/>
        <v>#NUM!</v>
      </c>
      <c r="JQL24" t="e">
        <f t="shared" si="113"/>
        <v>#NUM!</v>
      </c>
      <c r="JQM24" t="e">
        <f t="shared" si="113"/>
        <v>#VALUE!</v>
      </c>
      <c r="JQN24">
        <f t="shared" si="113"/>
        <v>0</v>
      </c>
      <c r="JQO24" t="e">
        <f t="shared" si="113"/>
        <v>#NUM!</v>
      </c>
      <c r="JQP24" t="e">
        <f t="shared" si="113"/>
        <v>#NUM!</v>
      </c>
      <c r="JQQ24" t="e">
        <f t="shared" si="113"/>
        <v>#VALUE!</v>
      </c>
      <c r="JQR24">
        <f t="shared" si="113"/>
        <v>0</v>
      </c>
      <c r="JQS24" t="e">
        <f t="shared" si="113"/>
        <v>#NUM!</v>
      </c>
      <c r="JQT24" t="e">
        <f t="shared" si="113"/>
        <v>#NUM!</v>
      </c>
      <c r="JQU24" t="e">
        <f t="shared" si="113"/>
        <v>#VALUE!</v>
      </c>
      <c r="JQV24">
        <f t="shared" si="113"/>
        <v>0</v>
      </c>
      <c r="JQW24" t="e">
        <f t="shared" si="113"/>
        <v>#NUM!</v>
      </c>
      <c r="JQX24" t="e">
        <f t="shared" si="113"/>
        <v>#NUM!</v>
      </c>
      <c r="JQY24" t="e">
        <f t="shared" si="113"/>
        <v>#VALUE!</v>
      </c>
      <c r="JQZ24">
        <f t="shared" si="113"/>
        <v>0</v>
      </c>
      <c r="JRA24" t="e">
        <f t="shared" si="113"/>
        <v>#NUM!</v>
      </c>
      <c r="JRB24" t="e">
        <f t="shared" si="113"/>
        <v>#NUM!</v>
      </c>
      <c r="JRC24" t="e">
        <f t="shared" si="113"/>
        <v>#VALUE!</v>
      </c>
      <c r="JRD24">
        <f t="shared" si="113"/>
        <v>0</v>
      </c>
      <c r="JRE24" t="e">
        <f t="shared" si="113"/>
        <v>#NUM!</v>
      </c>
      <c r="JRF24" t="e">
        <f t="shared" si="113"/>
        <v>#NUM!</v>
      </c>
      <c r="JRG24" t="e">
        <f t="shared" si="113"/>
        <v>#VALUE!</v>
      </c>
      <c r="JRH24">
        <f t="shared" si="113"/>
        <v>0</v>
      </c>
      <c r="JRI24" t="e">
        <f t="shared" si="113"/>
        <v>#NUM!</v>
      </c>
      <c r="JRJ24" t="e">
        <f t="shared" si="113"/>
        <v>#NUM!</v>
      </c>
      <c r="JRK24" t="e">
        <f t="shared" si="113"/>
        <v>#VALUE!</v>
      </c>
      <c r="JRL24">
        <f t="shared" si="113"/>
        <v>0</v>
      </c>
      <c r="JRM24" t="e">
        <f t="shared" ref="JRM24:JTX24" si="114">JRI24/0.45</f>
        <v>#NUM!</v>
      </c>
      <c r="JRN24" t="e">
        <f t="shared" si="114"/>
        <v>#NUM!</v>
      </c>
      <c r="JRO24" t="e">
        <f t="shared" si="114"/>
        <v>#VALUE!</v>
      </c>
      <c r="JRP24">
        <f t="shared" si="114"/>
        <v>0</v>
      </c>
      <c r="JRQ24" t="e">
        <f t="shared" si="114"/>
        <v>#NUM!</v>
      </c>
      <c r="JRR24" t="e">
        <f t="shared" si="114"/>
        <v>#NUM!</v>
      </c>
      <c r="JRS24" t="e">
        <f t="shared" si="114"/>
        <v>#VALUE!</v>
      </c>
      <c r="JRT24">
        <f t="shared" si="114"/>
        <v>0</v>
      </c>
      <c r="JRU24" t="e">
        <f t="shared" si="114"/>
        <v>#NUM!</v>
      </c>
      <c r="JRV24" t="e">
        <f t="shared" si="114"/>
        <v>#NUM!</v>
      </c>
      <c r="JRW24" t="e">
        <f t="shared" si="114"/>
        <v>#VALUE!</v>
      </c>
      <c r="JRX24">
        <f t="shared" si="114"/>
        <v>0</v>
      </c>
      <c r="JRY24" t="e">
        <f t="shared" si="114"/>
        <v>#NUM!</v>
      </c>
      <c r="JRZ24" t="e">
        <f t="shared" si="114"/>
        <v>#NUM!</v>
      </c>
      <c r="JSA24" t="e">
        <f t="shared" si="114"/>
        <v>#VALUE!</v>
      </c>
      <c r="JSB24">
        <f t="shared" si="114"/>
        <v>0</v>
      </c>
      <c r="JSC24" t="e">
        <f t="shared" si="114"/>
        <v>#NUM!</v>
      </c>
      <c r="JSD24" t="e">
        <f t="shared" si="114"/>
        <v>#NUM!</v>
      </c>
      <c r="JSE24" t="e">
        <f t="shared" si="114"/>
        <v>#VALUE!</v>
      </c>
      <c r="JSF24">
        <f t="shared" si="114"/>
        <v>0</v>
      </c>
      <c r="JSG24" t="e">
        <f t="shared" si="114"/>
        <v>#NUM!</v>
      </c>
      <c r="JSH24" t="e">
        <f t="shared" si="114"/>
        <v>#NUM!</v>
      </c>
      <c r="JSI24" t="e">
        <f t="shared" si="114"/>
        <v>#VALUE!</v>
      </c>
      <c r="JSJ24">
        <f t="shared" si="114"/>
        <v>0</v>
      </c>
      <c r="JSK24" t="e">
        <f t="shared" si="114"/>
        <v>#NUM!</v>
      </c>
      <c r="JSL24" t="e">
        <f t="shared" si="114"/>
        <v>#NUM!</v>
      </c>
      <c r="JSM24" t="e">
        <f t="shared" si="114"/>
        <v>#VALUE!</v>
      </c>
      <c r="JSN24">
        <f t="shared" si="114"/>
        <v>0</v>
      </c>
      <c r="JSO24" t="e">
        <f t="shared" si="114"/>
        <v>#NUM!</v>
      </c>
      <c r="JSP24" t="e">
        <f t="shared" si="114"/>
        <v>#NUM!</v>
      </c>
      <c r="JSQ24" t="e">
        <f t="shared" si="114"/>
        <v>#VALUE!</v>
      </c>
      <c r="JSR24">
        <f t="shared" si="114"/>
        <v>0</v>
      </c>
      <c r="JSS24" t="e">
        <f t="shared" si="114"/>
        <v>#NUM!</v>
      </c>
      <c r="JST24" t="e">
        <f t="shared" si="114"/>
        <v>#NUM!</v>
      </c>
      <c r="JSU24" t="e">
        <f t="shared" si="114"/>
        <v>#VALUE!</v>
      </c>
      <c r="JSV24">
        <f t="shared" si="114"/>
        <v>0</v>
      </c>
      <c r="JSW24" t="e">
        <f t="shared" si="114"/>
        <v>#NUM!</v>
      </c>
      <c r="JSX24" t="e">
        <f t="shared" si="114"/>
        <v>#NUM!</v>
      </c>
      <c r="JSY24" t="e">
        <f t="shared" si="114"/>
        <v>#VALUE!</v>
      </c>
      <c r="JSZ24">
        <f t="shared" si="114"/>
        <v>0</v>
      </c>
      <c r="JTA24" t="e">
        <f t="shared" si="114"/>
        <v>#NUM!</v>
      </c>
      <c r="JTB24" t="e">
        <f t="shared" si="114"/>
        <v>#NUM!</v>
      </c>
      <c r="JTC24" t="e">
        <f t="shared" si="114"/>
        <v>#VALUE!</v>
      </c>
      <c r="JTD24">
        <f t="shared" si="114"/>
        <v>0</v>
      </c>
      <c r="JTE24" t="e">
        <f t="shared" si="114"/>
        <v>#NUM!</v>
      </c>
      <c r="JTF24" t="e">
        <f t="shared" si="114"/>
        <v>#NUM!</v>
      </c>
      <c r="JTG24" t="e">
        <f t="shared" si="114"/>
        <v>#VALUE!</v>
      </c>
      <c r="JTH24">
        <f t="shared" si="114"/>
        <v>0</v>
      </c>
      <c r="JTI24" t="e">
        <f t="shared" si="114"/>
        <v>#NUM!</v>
      </c>
      <c r="JTJ24" t="e">
        <f t="shared" si="114"/>
        <v>#NUM!</v>
      </c>
      <c r="JTK24" t="e">
        <f t="shared" si="114"/>
        <v>#VALUE!</v>
      </c>
      <c r="JTL24">
        <f t="shared" si="114"/>
        <v>0</v>
      </c>
      <c r="JTM24" t="e">
        <f t="shared" si="114"/>
        <v>#NUM!</v>
      </c>
      <c r="JTN24" t="e">
        <f t="shared" si="114"/>
        <v>#NUM!</v>
      </c>
      <c r="JTO24" t="e">
        <f t="shared" si="114"/>
        <v>#VALUE!</v>
      </c>
      <c r="JTP24">
        <f t="shared" si="114"/>
        <v>0</v>
      </c>
      <c r="JTQ24" t="e">
        <f t="shared" si="114"/>
        <v>#NUM!</v>
      </c>
      <c r="JTR24" t="e">
        <f t="shared" si="114"/>
        <v>#NUM!</v>
      </c>
      <c r="JTS24" t="e">
        <f t="shared" si="114"/>
        <v>#VALUE!</v>
      </c>
      <c r="JTT24">
        <f t="shared" si="114"/>
        <v>0</v>
      </c>
      <c r="JTU24" t="e">
        <f t="shared" si="114"/>
        <v>#NUM!</v>
      </c>
      <c r="JTV24" t="e">
        <f t="shared" si="114"/>
        <v>#NUM!</v>
      </c>
      <c r="JTW24" t="e">
        <f t="shared" si="114"/>
        <v>#VALUE!</v>
      </c>
      <c r="JTX24">
        <f t="shared" si="114"/>
        <v>0</v>
      </c>
      <c r="JTY24" t="e">
        <f t="shared" ref="JTY24:JWJ24" si="115">JTU24/0.45</f>
        <v>#NUM!</v>
      </c>
      <c r="JTZ24" t="e">
        <f t="shared" si="115"/>
        <v>#NUM!</v>
      </c>
      <c r="JUA24" t="e">
        <f t="shared" si="115"/>
        <v>#VALUE!</v>
      </c>
      <c r="JUB24">
        <f t="shared" si="115"/>
        <v>0</v>
      </c>
      <c r="JUC24" t="e">
        <f t="shared" si="115"/>
        <v>#NUM!</v>
      </c>
      <c r="JUD24" t="e">
        <f t="shared" si="115"/>
        <v>#NUM!</v>
      </c>
      <c r="JUE24" t="e">
        <f t="shared" si="115"/>
        <v>#VALUE!</v>
      </c>
      <c r="JUF24">
        <f t="shared" si="115"/>
        <v>0</v>
      </c>
      <c r="JUG24" t="e">
        <f t="shared" si="115"/>
        <v>#NUM!</v>
      </c>
      <c r="JUH24" t="e">
        <f t="shared" si="115"/>
        <v>#NUM!</v>
      </c>
      <c r="JUI24" t="e">
        <f t="shared" si="115"/>
        <v>#VALUE!</v>
      </c>
      <c r="JUJ24">
        <f t="shared" si="115"/>
        <v>0</v>
      </c>
      <c r="JUK24" t="e">
        <f t="shared" si="115"/>
        <v>#NUM!</v>
      </c>
      <c r="JUL24" t="e">
        <f t="shared" si="115"/>
        <v>#NUM!</v>
      </c>
      <c r="JUM24" t="e">
        <f t="shared" si="115"/>
        <v>#VALUE!</v>
      </c>
      <c r="JUN24">
        <f t="shared" si="115"/>
        <v>0</v>
      </c>
      <c r="JUO24" t="e">
        <f t="shared" si="115"/>
        <v>#NUM!</v>
      </c>
      <c r="JUP24" t="e">
        <f t="shared" si="115"/>
        <v>#NUM!</v>
      </c>
      <c r="JUQ24" t="e">
        <f t="shared" si="115"/>
        <v>#VALUE!</v>
      </c>
      <c r="JUR24">
        <f t="shared" si="115"/>
        <v>0</v>
      </c>
      <c r="JUS24" t="e">
        <f t="shared" si="115"/>
        <v>#NUM!</v>
      </c>
      <c r="JUT24" t="e">
        <f t="shared" si="115"/>
        <v>#NUM!</v>
      </c>
      <c r="JUU24" t="e">
        <f t="shared" si="115"/>
        <v>#VALUE!</v>
      </c>
      <c r="JUV24">
        <f t="shared" si="115"/>
        <v>0</v>
      </c>
      <c r="JUW24" t="e">
        <f t="shared" si="115"/>
        <v>#NUM!</v>
      </c>
      <c r="JUX24" t="e">
        <f t="shared" si="115"/>
        <v>#NUM!</v>
      </c>
      <c r="JUY24" t="e">
        <f t="shared" si="115"/>
        <v>#VALUE!</v>
      </c>
      <c r="JUZ24">
        <f t="shared" si="115"/>
        <v>0</v>
      </c>
      <c r="JVA24" t="e">
        <f t="shared" si="115"/>
        <v>#NUM!</v>
      </c>
      <c r="JVB24" t="e">
        <f t="shared" si="115"/>
        <v>#NUM!</v>
      </c>
      <c r="JVC24" t="e">
        <f t="shared" si="115"/>
        <v>#VALUE!</v>
      </c>
      <c r="JVD24">
        <f t="shared" si="115"/>
        <v>0</v>
      </c>
      <c r="JVE24" t="e">
        <f t="shared" si="115"/>
        <v>#NUM!</v>
      </c>
      <c r="JVF24" t="e">
        <f t="shared" si="115"/>
        <v>#NUM!</v>
      </c>
      <c r="JVG24" t="e">
        <f t="shared" si="115"/>
        <v>#VALUE!</v>
      </c>
      <c r="JVH24">
        <f t="shared" si="115"/>
        <v>0</v>
      </c>
      <c r="JVI24" t="e">
        <f t="shared" si="115"/>
        <v>#NUM!</v>
      </c>
      <c r="JVJ24" t="e">
        <f t="shared" si="115"/>
        <v>#NUM!</v>
      </c>
      <c r="JVK24" t="e">
        <f t="shared" si="115"/>
        <v>#VALUE!</v>
      </c>
      <c r="JVL24">
        <f t="shared" si="115"/>
        <v>0</v>
      </c>
      <c r="JVM24" t="e">
        <f t="shared" si="115"/>
        <v>#NUM!</v>
      </c>
      <c r="JVN24" t="e">
        <f t="shared" si="115"/>
        <v>#NUM!</v>
      </c>
      <c r="JVO24" t="e">
        <f t="shared" si="115"/>
        <v>#VALUE!</v>
      </c>
      <c r="JVP24">
        <f t="shared" si="115"/>
        <v>0</v>
      </c>
      <c r="JVQ24" t="e">
        <f t="shared" si="115"/>
        <v>#NUM!</v>
      </c>
      <c r="JVR24" t="e">
        <f t="shared" si="115"/>
        <v>#NUM!</v>
      </c>
      <c r="JVS24" t="e">
        <f t="shared" si="115"/>
        <v>#VALUE!</v>
      </c>
      <c r="JVT24">
        <f t="shared" si="115"/>
        <v>0</v>
      </c>
      <c r="JVU24" t="e">
        <f t="shared" si="115"/>
        <v>#NUM!</v>
      </c>
      <c r="JVV24" t="e">
        <f t="shared" si="115"/>
        <v>#NUM!</v>
      </c>
      <c r="JVW24" t="e">
        <f t="shared" si="115"/>
        <v>#VALUE!</v>
      </c>
      <c r="JVX24">
        <f t="shared" si="115"/>
        <v>0</v>
      </c>
      <c r="JVY24" t="e">
        <f t="shared" si="115"/>
        <v>#NUM!</v>
      </c>
      <c r="JVZ24" t="e">
        <f t="shared" si="115"/>
        <v>#NUM!</v>
      </c>
      <c r="JWA24" t="e">
        <f t="shared" si="115"/>
        <v>#VALUE!</v>
      </c>
      <c r="JWB24">
        <f t="shared" si="115"/>
        <v>0</v>
      </c>
      <c r="JWC24" t="e">
        <f t="shared" si="115"/>
        <v>#NUM!</v>
      </c>
      <c r="JWD24" t="e">
        <f t="shared" si="115"/>
        <v>#NUM!</v>
      </c>
      <c r="JWE24" t="e">
        <f t="shared" si="115"/>
        <v>#VALUE!</v>
      </c>
      <c r="JWF24">
        <f t="shared" si="115"/>
        <v>0</v>
      </c>
      <c r="JWG24" t="e">
        <f t="shared" si="115"/>
        <v>#NUM!</v>
      </c>
      <c r="JWH24" t="e">
        <f t="shared" si="115"/>
        <v>#NUM!</v>
      </c>
      <c r="JWI24" t="e">
        <f t="shared" si="115"/>
        <v>#VALUE!</v>
      </c>
      <c r="JWJ24">
        <f t="shared" si="115"/>
        <v>0</v>
      </c>
      <c r="JWK24" t="e">
        <f t="shared" ref="JWK24:JYV24" si="116">JWG24/0.45</f>
        <v>#NUM!</v>
      </c>
      <c r="JWL24" t="e">
        <f t="shared" si="116"/>
        <v>#NUM!</v>
      </c>
      <c r="JWM24" t="e">
        <f t="shared" si="116"/>
        <v>#VALUE!</v>
      </c>
      <c r="JWN24">
        <f t="shared" si="116"/>
        <v>0</v>
      </c>
      <c r="JWO24" t="e">
        <f t="shared" si="116"/>
        <v>#NUM!</v>
      </c>
      <c r="JWP24" t="e">
        <f t="shared" si="116"/>
        <v>#NUM!</v>
      </c>
      <c r="JWQ24" t="e">
        <f t="shared" si="116"/>
        <v>#VALUE!</v>
      </c>
      <c r="JWR24">
        <f t="shared" si="116"/>
        <v>0</v>
      </c>
      <c r="JWS24" t="e">
        <f t="shared" si="116"/>
        <v>#NUM!</v>
      </c>
      <c r="JWT24" t="e">
        <f t="shared" si="116"/>
        <v>#NUM!</v>
      </c>
      <c r="JWU24" t="e">
        <f t="shared" si="116"/>
        <v>#VALUE!</v>
      </c>
      <c r="JWV24">
        <f t="shared" si="116"/>
        <v>0</v>
      </c>
      <c r="JWW24" t="e">
        <f t="shared" si="116"/>
        <v>#NUM!</v>
      </c>
      <c r="JWX24" t="e">
        <f t="shared" si="116"/>
        <v>#NUM!</v>
      </c>
      <c r="JWY24" t="e">
        <f t="shared" si="116"/>
        <v>#VALUE!</v>
      </c>
      <c r="JWZ24">
        <f t="shared" si="116"/>
        <v>0</v>
      </c>
      <c r="JXA24" t="e">
        <f t="shared" si="116"/>
        <v>#NUM!</v>
      </c>
      <c r="JXB24" t="e">
        <f t="shared" si="116"/>
        <v>#NUM!</v>
      </c>
      <c r="JXC24" t="e">
        <f t="shared" si="116"/>
        <v>#VALUE!</v>
      </c>
      <c r="JXD24">
        <f t="shared" si="116"/>
        <v>0</v>
      </c>
      <c r="JXE24" t="e">
        <f t="shared" si="116"/>
        <v>#NUM!</v>
      </c>
      <c r="JXF24" t="e">
        <f t="shared" si="116"/>
        <v>#NUM!</v>
      </c>
      <c r="JXG24" t="e">
        <f t="shared" si="116"/>
        <v>#VALUE!</v>
      </c>
      <c r="JXH24">
        <f t="shared" si="116"/>
        <v>0</v>
      </c>
      <c r="JXI24" t="e">
        <f t="shared" si="116"/>
        <v>#NUM!</v>
      </c>
      <c r="JXJ24" t="e">
        <f t="shared" si="116"/>
        <v>#NUM!</v>
      </c>
      <c r="JXK24" t="e">
        <f t="shared" si="116"/>
        <v>#VALUE!</v>
      </c>
      <c r="JXL24">
        <f t="shared" si="116"/>
        <v>0</v>
      </c>
      <c r="JXM24" t="e">
        <f t="shared" si="116"/>
        <v>#NUM!</v>
      </c>
      <c r="JXN24" t="e">
        <f t="shared" si="116"/>
        <v>#NUM!</v>
      </c>
      <c r="JXO24" t="e">
        <f t="shared" si="116"/>
        <v>#VALUE!</v>
      </c>
      <c r="JXP24">
        <f t="shared" si="116"/>
        <v>0</v>
      </c>
      <c r="JXQ24" t="e">
        <f t="shared" si="116"/>
        <v>#NUM!</v>
      </c>
      <c r="JXR24" t="e">
        <f t="shared" si="116"/>
        <v>#NUM!</v>
      </c>
      <c r="JXS24" t="e">
        <f t="shared" si="116"/>
        <v>#VALUE!</v>
      </c>
      <c r="JXT24">
        <f t="shared" si="116"/>
        <v>0</v>
      </c>
      <c r="JXU24" t="e">
        <f t="shared" si="116"/>
        <v>#NUM!</v>
      </c>
      <c r="JXV24" t="e">
        <f t="shared" si="116"/>
        <v>#NUM!</v>
      </c>
      <c r="JXW24" t="e">
        <f t="shared" si="116"/>
        <v>#VALUE!</v>
      </c>
      <c r="JXX24">
        <f t="shared" si="116"/>
        <v>0</v>
      </c>
      <c r="JXY24" t="e">
        <f t="shared" si="116"/>
        <v>#NUM!</v>
      </c>
      <c r="JXZ24" t="e">
        <f t="shared" si="116"/>
        <v>#NUM!</v>
      </c>
      <c r="JYA24" t="e">
        <f t="shared" si="116"/>
        <v>#VALUE!</v>
      </c>
      <c r="JYB24">
        <f t="shared" si="116"/>
        <v>0</v>
      </c>
      <c r="JYC24" t="e">
        <f t="shared" si="116"/>
        <v>#NUM!</v>
      </c>
      <c r="JYD24" t="e">
        <f t="shared" si="116"/>
        <v>#NUM!</v>
      </c>
      <c r="JYE24" t="e">
        <f t="shared" si="116"/>
        <v>#VALUE!</v>
      </c>
      <c r="JYF24">
        <f t="shared" si="116"/>
        <v>0</v>
      </c>
      <c r="JYG24" t="e">
        <f t="shared" si="116"/>
        <v>#NUM!</v>
      </c>
      <c r="JYH24" t="e">
        <f t="shared" si="116"/>
        <v>#NUM!</v>
      </c>
      <c r="JYI24" t="e">
        <f t="shared" si="116"/>
        <v>#VALUE!</v>
      </c>
      <c r="JYJ24">
        <f t="shared" si="116"/>
        <v>0</v>
      </c>
      <c r="JYK24" t="e">
        <f t="shared" si="116"/>
        <v>#NUM!</v>
      </c>
      <c r="JYL24" t="e">
        <f t="shared" si="116"/>
        <v>#NUM!</v>
      </c>
      <c r="JYM24" t="e">
        <f t="shared" si="116"/>
        <v>#VALUE!</v>
      </c>
      <c r="JYN24">
        <f t="shared" si="116"/>
        <v>0</v>
      </c>
      <c r="JYO24" t="e">
        <f t="shared" si="116"/>
        <v>#NUM!</v>
      </c>
      <c r="JYP24" t="e">
        <f t="shared" si="116"/>
        <v>#NUM!</v>
      </c>
      <c r="JYQ24" t="e">
        <f t="shared" si="116"/>
        <v>#VALUE!</v>
      </c>
      <c r="JYR24">
        <f t="shared" si="116"/>
        <v>0</v>
      </c>
      <c r="JYS24" t="e">
        <f t="shared" si="116"/>
        <v>#NUM!</v>
      </c>
      <c r="JYT24" t="e">
        <f t="shared" si="116"/>
        <v>#NUM!</v>
      </c>
      <c r="JYU24" t="e">
        <f t="shared" si="116"/>
        <v>#VALUE!</v>
      </c>
      <c r="JYV24">
        <f t="shared" si="116"/>
        <v>0</v>
      </c>
      <c r="JYW24" t="e">
        <f t="shared" ref="JYW24:KBH24" si="117">JYS24/0.45</f>
        <v>#NUM!</v>
      </c>
      <c r="JYX24" t="e">
        <f t="shared" si="117"/>
        <v>#NUM!</v>
      </c>
      <c r="JYY24" t="e">
        <f t="shared" si="117"/>
        <v>#VALUE!</v>
      </c>
      <c r="JYZ24">
        <f t="shared" si="117"/>
        <v>0</v>
      </c>
      <c r="JZA24" t="e">
        <f t="shared" si="117"/>
        <v>#NUM!</v>
      </c>
      <c r="JZB24" t="e">
        <f t="shared" si="117"/>
        <v>#NUM!</v>
      </c>
      <c r="JZC24" t="e">
        <f t="shared" si="117"/>
        <v>#VALUE!</v>
      </c>
      <c r="JZD24">
        <f t="shared" si="117"/>
        <v>0</v>
      </c>
      <c r="JZE24" t="e">
        <f t="shared" si="117"/>
        <v>#NUM!</v>
      </c>
      <c r="JZF24" t="e">
        <f t="shared" si="117"/>
        <v>#NUM!</v>
      </c>
      <c r="JZG24" t="e">
        <f t="shared" si="117"/>
        <v>#VALUE!</v>
      </c>
      <c r="JZH24">
        <f t="shared" si="117"/>
        <v>0</v>
      </c>
      <c r="JZI24" t="e">
        <f t="shared" si="117"/>
        <v>#NUM!</v>
      </c>
      <c r="JZJ24" t="e">
        <f t="shared" si="117"/>
        <v>#NUM!</v>
      </c>
      <c r="JZK24" t="e">
        <f t="shared" si="117"/>
        <v>#VALUE!</v>
      </c>
      <c r="JZL24">
        <f t="shared" si="117"/>
        <v>0</v>
      </c>
      <c r="JZM24" t="e">
        <f t="shared" si="117"/>
        <v>#NUM!</v>
      </c>
      <c r="JZN24" t="e">
        <f t="shared" si="117"/>
        <v>#NUM!</v>
      </c>
      <c r="JZO24" t="e">
        <f t="shared" si="117"/>
        <v>#VALUE!</v>
      </c>
      <c r="JZP24">
        <f t="shared" si="117"/>
        <v>0</v>
      </c>
      <c r="JZQ24" t="e">
        <f t="shared" si="117"/>
        <v>#NUM!</v>
      </c>
      <c r="JZR24" t="e">
        <f t="shared" si="117"/>
        <v>#NUM!</v>
      </c>
      <c r="JZS24" t="e">
        <f t="shared" si="117"/>
        <v>#VALUE!</v>
      </c>
      <c r="JZT24">
        <f t="shared" si="117"/>
        <v>0</v>
      </c>
      <c r="JZU24" t="e">
        <f t="shared" si="117"/>
        <v>#NUM!</v>
      </c>
      <c r="JZV24" t="e">
        <f t="shared" si="117"/>
        <v>#NUM!</v>
      </c>
      <c r="JZW24" t="e">
        <f t="shared" si="117"/>
        <v>#VALUE!</v>
      </c>
      <c r="JZX24">
        <f t="shared" si="117"/>
        <v>0</v>
      </c>
      <c r="JZY24" t="e">
        <f t="shared" si="117"/>
        <v>#NUM!</v>
      </c>
      <c r="JZZ24" t="e">
        <f t="shared" si="117"/>
        <v>#NUM!</v>
      </c>
      <c r="KAA24" t="e">
        <f t="shared" si="117"/>
        <v>#VALUE!</v>
      </c>
      <c r="KAB24">
        <f t="shared" si="117"/>
        <v>0</v>
      </c>
      <c r="KAC24" t="e">
        <f t="shared" si="117"/>
        <v>#NUM!</v>
      </c>
      <c r="KAD24" t="e">
        <f t="shared" si="117"/>
        <v>#NUM!</v>
      </c>
      <c r="KAE24" t="e">
        <f t="shared" si="117"/>
        <v>#VALUE!</v>
      </c>
      <c r="KAF24">
        <f t="shared" si="117"/>
        <v>0</v>
      </c>
      <c r="KAG24" t="e">
        <f t="shared" si="117"/>
        <v>#NUM!</v>
      </c>
      <c r="KAH24" t="e">
        <f t="shared" si="117"/>
        <v>#NUM!</v>
      </c>
      <c r="KAI24" t="e">
        <f t="shared" si="117"/>
        <v>#VALUE!</v>
      </c>
      <c r="KAJ24">
        <f t="shared" si="117"/>
        <v>0</v>
      </c>
      <c r="KAK24" t="e">
        <f t="shared" si="117"/>
        <v>#NUM!</v>
      </c>
      <c r="KAL24" t="e">
        <f t="shared" si="117"/>
        <v>#NUM!</v>
      </c>
      <c r="KAM24" t="e">
        <f t="shared" si="117"/>
        <v>#VALUE!</v>
      </c>
      <c r="KAN24">
        <f t="shared" si="117"/>
        <v>0</v>
      </c>
      <c r="KAO24" t="e">
        <f t="shared" si="117"/>
        <v>#NUM!</v>
      </c>
      <c r="KAP24" t="e">
        <f t="shared" si="117"/>
        <v>#NUM!</v>
      </c>
      <c r="KAQ24" t="e">
        <f t="shared" si="117"/>
        <v>#VALUE!</v>
      </c>
      <c r="KAR24">
        <f t="shared" si="117"/>
        <v>0</v>
      </c>
      <c r="KAS24" t="e">
        <f t="shared" si="117"/>
        <v>#NUM!</v>
      </c>
      <c r="KAT24" t="e">
        <f t="shared" si="117"/>
        <v>#NUM!</v>
      </c>
      <c r="KAU24" t="e">
        <f t="shared" si="117"/>
        <v>#VALUE!</v>
      </c>
      <c r="KAV24">
        <f t="shared" si="117"/>
        <v>0</v>
      </c>
      <c r="KAW24" t="e">
        <f t="shared" si="117"/>
        <v>#NUM!</v>
      </c>
      <c r="KAX24" t="e">
        <f t="shared" si="117"/>
        <v>#NUM!</v>
      </c>
      <c r="KAY24" t="e">
        <f t="shared" si="117"/>
        <v>#VALUE!</v>
      </c>
      <c r="KAZ24">
        <f t="shared" si="117"/>
        <v>0</v>
      </c>
      <c r="KBA24" t="e">
        <f t="shared" si="117"/>
        <v>#NUM!</v>
      </c>
      <c r="KBB24" t="e">
        <f t="shared" si="117"/>
        <v>#NUM!</v>
      </c>
      <c r="KBC24" t="e">
        <f t="shared" si="117"/>
        <v>#VALUE!</v>
      </c>
      <c r="KBD24">
        <f t="shared" si="117"/>
        <v>0</v>
      </c>
      <c r="KBE24" t="e">
        <f t="shared" si="117"/>
        <v>#NUM!</v>
      </c>
      <c r="KBF24" t="e">
        <f t="shared" si="117"/>
        <v>#NUM!</v>
      </c>
      <c r="KBG24" t="e">
        <f t="shared" si="117"/>
        <v>#VALUE!</v>
      </c>
      <c r="KBH24">
        <f t="shared" si="117"/>
        <v>0</v>
      </c>
      <c r="KBI24" t="e">
        <f t="shared" ref="KBI24:KDT24" si="118">KBE24/0.45</f>
        <v>#NUM!</v>
      </c>
      <c r="KBJ24" t="e">
        <f t="shared" si="118"/>
        <v>#NUM!</v>
      </c>
      <c r="KBK24" t="e">
        <f t="shared" si="118"/>
        <v>#VALUE!</v>
      </c>
      <c r="KBL24">
        <f t="shared" si="118"/>
        <v>0</v>
      </c>
      <c r="KBM24" t="e">
        <f t="shared" si="118"/>
        <v>#NUM!</v>
      </c>
      <c r="KBN24" t="e">
        <f t="shared" si="118"/>
        <v>#NUM!</v>
      </c>
      <c r="KBO24" t="e">
        <f t="shared" si="118"/>
        <v>#VALUE!</v>
      </c>
      <c r="KBP24">
        <f t="shared" si="118"/>
        <v>0</v>
      </c>
      <c r="KBQ24" t="e">
        <f t="shared" si="118"/>
        <v>#NUM!</v>
      </c>
      <c r="KBR24" t="e">
        <f t="shared" si="118"/>
        <v>#NUM!</v>
      </c>
      <c r="KBS24" t="e">
        <f t="shared" si="118"/>
        <v>#VALUE!</v>
      </c>
      <c r="KBT24">
        <f t="shared" si="118"/>
        <v>0</v>
      </c>
      <c r="KBU24" t="e">
        <f t="shared" si="118"/>
        <v>#NUM!</v>
      </c>
      <c r="KBV24" t="e">
        <f t="shared" si="118"/>
        <v>#NUM!</v>
      </c>
      <c r="KBW24" t="e">
        <f t="shared" si="118"/>
        <v>#VALUE!</v>
      </c>
      <c r="KBX24">
        <f t="shared" si="118"/>
        <v>0</v>
      </c>
      <c r="KBY24" t="e">
        <f t="shared" si="118"/>
        <v>#NUM!</v>
      </c>
      <c r="KBZ24" t="e">
        <f t="shared" si="118"/>
        <v>#NUM!</v>
      </c>
      <c r="KCA24" t="e">
        <f t="shared" si="118"/>
        <v>#VALUE!</v>
      </c>
      <c r="KCB24">
        <f t="shared" si="118"/>
        <v>0</v>
      </c>
      <c r="KCC24" t="e">
        <f t="shared" si="118"/>
        <v>#NUM!</v>
      </c>
      <c r="KCD24" t="e">
        <f t="shared" si="118"/>
        <v>#NUM!</v>
      </c>
      <c r="KCE24" t="e">
        <f t="shared" si="118"/>
        <v>#VALUE!</v>
      </c>
      <c r="KCF24">
        <f t="shared" si="118"/>
        <v>0</v>
      </c>
      <c r="KCG24" t="e">
        <f t="shared" si="118"/>
        <v>#NUM!</v>
      </c>
      <c r="KCH24" t="e">
        <f t="shared" si="118"/>
        <v>#NUM!</v>
      </c>
      <c r="KCI24" t="e">
        <f t="shared" si="118"/>
        <v>#VALUE!</v>
      </c>
      <c r="KCJ24">
        <f t="shared" si="118"/>
        <v>0</v>
      </c>
      <c r="KCK24" t="e">
        <f t="shared" si="118"/>
        <v>#NUM!</v>
      </c>
      <c r="KCL24" t="e">
        <f t="shared" si="118"/>
        <v>#NUM!</v>
      </c>
      <c r="KCM24" t="e">
        <f t="shared" si="118"/>
        <v>#VALUE!</v>
      </c>
      <c r="KCN24">
        <f t="shared" si="118"/>
        <v>0</v>
      </c>
      <c r="KCO24" t="e">
        <f t="shared" si="118"/>
        <v>#NUM!</v>
      </c>
      <c r="KCP24" t="e">
        <f t="shared" si="118"/>
        <v>#NUM!</v>
      </c>
      <c r="KCQ24" t="e">
        <f t="shared" si="118"/>
        <v>#VALUE!</v>
      </c>
      <c r="KCR24">
        <f t="shared" si="118"/>
        <v>0</v>
      </c>
      <c r="KCS24" t="e">
        <f t="shared" si="118"/>
        <v>#NUM!</v>
      </c>
      <c r="KCT24" t="e">
        <f t="shared" si="118"/>
        <v>#NUM!</v>
      </c>
      <c r="KCU24" t="e">
        <f t="shared" si="118"/>
        <v>#VALUE!</v>
      </c>
      <c r="KCV24">
        <f t="shared" si="118"/>
        <v>0</v>
      </c>
      <c r="KCW24" t="e">
        <f t="shared" si="118"/>
        <v>#NUM!</v>
      </c>
      <c r="KCX24" t="e">
        <f t="shared" si="118"/>
        <v>#NUM!</v>
      </c>
      <c r="KCY24" t="e">
        <f t="shared" si="118"/>
        <v>#VALUE!</v>
      </c>
      <c r="KCZ24">
        <f t="shared" si="118"/>
        <v>0</v>
      </c>
      <c r="KDA24" t="e">
        <f t="shared" si="118"/>
        <v>#NUM!</v>
      </c>
      <c r="KDB24" t="e">
        <f t="shared" si="118"/>
        <v>#NUM!</v>
      </c>
      <c r="KDC24" t="e">
        <f t="shared" si="118"/>
        <v>#VALUE!</v>
      </c>
      <c r="KDD24">
        <f t="shared" si="118"/>
        <v>0</v>
      </c>
      <c r="KDE24" t="e">
        <f t="shared" si="118"/>
        <v>#NUM!</v>
      </c>
      <c r="KDF24" t="e">
        <f t="shared" si="118"/>
        <v>#NUM!</v>
      </c>
      <c r="KDG24" t="e">
        <f t="shared" si="118"/>
        <v>#VALUE!</v>
      </c>
      <c r="KDH24">
        <f t="shared" si="118"/>
        <v>0</v>
      </c>
      <c r="KDI24" t="e">
        <f t="shared" si="118"/>
        <v>#NUM!</v>
      </c>
      <c r="KDJ24" t="e">
        <f t="shared" si="118"/>
        <v>#NUM!</v>
      </c>
      <c r="KDK24" t="e">
        <f t="shared" si="118"/>
        <v>#VALUE!</v>
      </c>
      <c r="KDL24">
        <f t="shared" si="118"/>
        <v>0</v>
      </c>
      <c r="KDM24" t="e">
        <f t="shared" si="118"/>
        <v>#NUM!</v>
      </c>
      <c r="KDN24" t="e">
        <f t="shared" si="118"/>
        <v>#NUM!</v>
      </c>
      <c r="KDO24" t="e">
        <f t="shared" si="118"/>
        <v>#VALUE!</v>
      </c>
      <c r="KDP24">
        <f t="shared" si="118"/>
        <v>0</v>
      </c>
      <c r="KDQ24" t="e">
        <f t="shared" si="118"/>
        <v>#NUM!</v>
      </c>
      <c r="KDR24" t="e">
        <f t="shared" si="118"/>
        <v>#NUM!</v>
      </c>
      <c r="KDS24" t="e">
        <f t="shared" si="118"/>
        <v>#VALUE!</v>
      </c>
      <c r="KDT24">
        <f t="shared" si="118"/>
        <v>0</v>
      </c>
      <c r="KDU24" t="e">
        <f t="shared" ref="KDU24:KGF24" si="119">KDQ24/0.45</f>
        <v>#NUM!</v>
      </c>
      <c r="KDV24" t="e">
        <f t="shared" si="119"/>
        <v>#NUM!</v>
      </c>
      <c r="KDW24" t="e">
        <f t="shared" si="119"/>
        <v>#VALUE!</v>
      </c>
      <c r="KDX24">
        <f t="shared" si="119"/>
        <v>0</v>
      </c>
      <c r="KDY24" t="e">
        <f t="shared" si="119"/>
        <v>#NUM!</v>
      </c>
      <c r="KDZ24" t="e">
        <f t="shared" si="119"/>
        <v>#NUM!</v>
      </c>
      <c r="KEA24" t="e">
        <f t="shared" si="119"/>
        <v>#VALUE!</v>
      </c>
      <c r="KEB24">
        <f t="shared" si="119"/>
        <v>0</v>
      </c>
      <c r="KEC24" t="e">
        <f t="shared" si="119"/>
        <v>#NUM!</v>
      </c>
      <c r="KED24" t="e">
        <f t="shared" si="119"/>
        <v>#NUM!</v>
      </c>
      <c r="KEE24" t="e">
        <f t="shared" si="119"/>
        <v>#VALUE!</v>
      </c>
      <c r="KEF24">
        <f t="shared" si="119"/>
        <v>0</v>
      </c>
      <c r="KEG24" t="e">
        <f t="shared" si="119"/>
        <v>#NUM!</v>
      </c>
      <c r="KEH24" t="e">
        <f t="shared" si="119"/>
        <v>#NUM!</v>
      </c>
      <c r="KEI24" t="e">
        <f t="shared" si="119"/>
        <v>#VALUE!</v>
      </c>
      <c r="KEJ24">
        <f t="shared" si="119"/>
        <v>0</v>
      </c>
      <c r="KEK24" t="e">
        <f t="shared" si="119"/>
        <v>#NUM!</v>
      </c>
      <c r="KEL24" t="e">
        <f t="shared" si="119"/>
        <v>#NUM!</v>
      </c>
      <c r="KEM24" t="e">
        <f t="shared" si="119"/>
        <v>#VALUE!</v>
      </c>
      <c r="KEN24">
        <f t="shared" si="119"/>
        <v>0</v>
      </c>
      <c r="KEO24" t="e">
        <f t="shared" si="119"/>
        <v>#NUM!</v>
      </c>
      <c r="KEP24" t="e">
        <f t="shared" si="119"/>
        <v>#NUM!</v>
      </c>
      <c r="KEQ24" t="e">
        <f t="shared" si="119"/>
        <v>#VALUE!</v>
      </c>
      <c r="KER24">
        <f t="shared" si="119"/>
        <v>0</v>
      </c>
      <c r="KES24" t="e">
        <f t="shared" si="119"/>
        <v>#NUM!</v>
      </c>
      <c r="KET24" t="e">
        <f t="shared" si="119"/>
        <v>#NUM!</v>
      </c>
      <c r="KEU24" t="e">
        <f t="shared" si="119"/>
        <v>#VALUE!</v>
      </c>
      <c r="KEV24">
        <f t="shared" si="119"/>
        <v>0</v>
      </c>
      <c r="KEW24" t="e">
        <f t="shared" si="119"/>
        <v>#NUM!</v>
      </c>
      <c r="KEX24" t="e">
        <f t="shared" si="119"/>
        <v>#NUM!</v>
      </c>
      <c r="KEY24" t="e">
        <f t="shared" si="119"/>
        <v>#VALUE!</v>
      </c>
      <c r="KEZ24">
        <f t="shared" si="119"/>
        <v>0</v>
      </c>
      <c r="KFA24" t="e">
        <f t="shared" si="119"/>
        <v>#NUM!</v>
      </c>
      <c r="KFB24" t="e">
        <f t="shared" si="119"/>
        <v>#NUM!</v>
      </c>
      <c r="KFC24" t="e">
        <f t="shared" si="119"/>
        <v>#VALUE!</v>
      </c>
      <c r="KFD24">
        <f t="shared" si="119"/>
        <v>0</v>
      </c>
      <c r="KFE24" t="e">
        <f t="shared" si="119"/>
        <v>#NUM!</v>
      </c>
      <c r="KFF24" t="e">
        <f t="shared" si="119"/>
        <v>#NUM!</v>
      </c>
      <c r="KFG24" t="e">
        <f t="shared" si="119"/>
        <v>#VALUE!</v>
      </c>
      <c r="KFH24">
        <f t="shared" si="119"/>
        <v>0</v>
      </c>
      <c r="KFI24" t="e">
        <f t="shared" si="119"/>
        <v>#NUM!</v>
      </c>
      <c r="KFJ24" t="e">
        <f t="shared" si="119"/>
        <v>#NUM!</v>
      </c>
      <c r="KFK24" t="e">
        <f t="shared" si="119"/>
        <v>#VALUE!</v>
      </c>
      <c r="KFL24">
        <f t="shared" si="119"/>
        <v>0</v>
      </c>
      <c r="KFM24" t="e">
        <f t="shared" si="119"/>
        <v>#NUM!</v>
      </c>
      <c r="KFN24" t="e">
        <f t="shared" si="119"/>
        <v>#NUM!</v>
      </c>
      <c r="KFO24" t="e">
        <f t="shared" si="119"/>
        <v>#VALUE!</v>
      </c>
      <c r="KFP24">
        <f t="shared" si="119"/>
        <v>0</v>
      </c>
      <c r="KFQ24" t="e">
        <f t="shared" si="119"/>
        <v>#NUM!</v>
      </c>
      <c r="KFR24" t="e">
        <f t="shared" si="119"/>
        <v>#NUM!</v>
      </c>
      <c r="KFS24" t="e">
        <f t="shared" si="119"/>
        <v>#VALUE!</v>
      </c>
      <c r="KFT24">
        <f t="shared" si="119"/>
        <v>0</v>
      </c>
      <c r="KFU24" t="e">
        <f t="shared" si="119"/>
        <v>#NUM!</v>
      </c>
      <c r="KFV24" t="e">
        <f t="shared" si="119"/>
        <v>#NUM!</v>
      </c>
      <c r="KFW24" t="e">
        <f t="shared" si="119"/>
        <v>#VALUE!</v>
      </c>
      <c r="KFX24">
        <f t="shared" si="119"/>
        <v>0</v>
      </c>
      <c r="KFY24" t="e">
        <f t="shared" si="119"/>
        <v>#NUM!</v>
      </c>
      <c r="KFZ24" t="e">
        <f t="shared" si="119"/>
        <v>#NUM!</v>
      </c>
      <c r="KGA24" t="e">
        <f t="shared" si="119"/>
        <v>#VALUE!</v>
      </c>
      <c r="KGB24">
        <f t="shared" si="119"/>
        <v>0</v>
      </c>
      <c r="KGC24" t="e">
        <f t="shared" si="119"/>
        <v>#NUM!</v>
      </c>
      <c r="KGD24" t="e">
        <f t="shared" si="119"/>
        <v>#NUM!</v>
      </c>
      <c r="KGE24" t="e">
        <f t="shared" si="119"/>
        <v>#VALUE!</v>
      </c>
      <c r="KGF24">
        <f t="shared" si="119"/>
        <v>0</v>
      </c>
      <c r="KGG24" t="e">
        <f t="shared" ref="KGG24:KIR24" si="120">KGC24/0.45</f>
        <v>#NUM!</v>
      </c>
      <c r="KGH24" t="e">
        <f t="shared" si="120"/>
        <v>#NUM!</v>
      </c>
      <c r="KGI24" t="e">
        <f t="shared" si="120"/>
        <v>#VALUE!</v>
      </c>
      <c r="KGJ24">
        <f t="shared" si="120"/>
        <v>0</v>
      </c>
      <c r="KGK24" t="e">
        <f t="shared" si="120"/>
        <v>#NUM!</v>
      </c>
      <c r="KGL24" t="e">
        <f t="shared" si="120"/>
        <v>#NUM!</v>
      </c>
      <c r="KGM24" t="e">
        <f t="shared" si="120"/>
        <v>#VALUE!</v>
      </c>
      <c r="KGN24">
        <f t="shared" si="120"/>
        <v>0</v>
      </c>
      <c r="KGO24" t="e">
        <f t="shared" si="120"/>
        <v>#NUM!</v>
      </c>
      <c r="KGP24" t="e">
        <f t="shared" si="120"/>
        <v>#NUM!</v>
      </c>
      <c r="KGQ24" t="e">
        <f t="shared" si="120"/>
        <v>#VALUE!</v>
      </c>
      <c r="KGR24">
        <f t="shared" si="120"/>
        <v>0</v>
      </c>
      <c r="KGS24" t="e">
        <f t="shared" si="120"/>
        <v>#NUM!</v>
      </c>
      <c r="KGT24" t="e">
        <f t="shared" si="120"/>
        <v>#NUM!</v>
      </c>
      <c r="KGU24" t="e">
        <f t="shared" si="120"/>
        <v>#VALUE!</v>
      </c>
      <c r="KGV24">
        <f t="shared" si="120"/>
        <v>0</v>
      </c>
      <c r="KGW24" t="e">
        <f t="shared" si="120"/>
        <v>#NUM!</v>
      </c>
      <c r="KGX24" t="e">
        <f t="shared" si="120"/>
        <v>#NUM!</v>
      </c>
      <c r="KGY24" t="e">
        <f t="shared" si="120"/>
        <v>#VALUE!</v>
      </c>
      <c r="KGZ24">
        <f t="shared" si="120"/>
        <v>0</v>
      </c>
      <c r="KHA24" t="e">
        <f t="shared" si="120"/>
        <v>#NUM!</v>
      </c>
      <c r="KHB24" t="e">
        <f t="shared" si="120"/>
        <v>#NUM!</v>
      </c>
      <c r="KHC24" t="e">
        <f t="shared" si="120"/>
        <v>#VALUE!</v>
      </c>
      <c r="KHD24">
        <f t="shared" si="120"/>
        <v>0</v>
      </c>
      <c r="KHE24" t="e">
        <f t="shared" si="120"/>
        <v>#NUM!</v>
      </c>
      <c r="KHF24" t="e">
        <f t="shared" si="120"/>
        <v>#NUM!</v>
      </c>
      <c r="KHG24" t="e">
        <f t="shared" si="120"/>
        <v>#VALUE!</v>
      </c>
      <c r="KHH24">
        <f t="shared" si="120"/>
        <v>0</v>
      </c>
      <c r="KHI24" t="e">
        <f t="shared" si="120"/>
        <v>#NUM!</v>
      </c>
      <c r="KHJ24" t="e">
        <f t="shared" si="120"/>
        <v>#NUM!</v>
      </c>
      <c r="KHK24" t="e">
        <f t="shared" si="120"/>
        <v>#VALUE!</v>
      </c>
      <c r="KHL24">
        <f t="shared" si="120"/>
        <v>0</v>
      </c>
      <c r="KHM24" t="e">
        <f t="shared" si="120"/>
        <v>#NUM!</v>
      </c>
      <c r="KHN24" t="e">
        <f t="shared" si="120"/>
        <v>#NUM!</v>
      </c>
      <c r="KHO24" t="e">
        <f t="shared" si="120"/>
        <v>#VALUE!</v>
      </c>
      <c r="KHP24">
        <f t="shared" si="120"/>
        <v>0</v>
      </c>
      <c r="KHQ24" t="e">
        <f t="shared" si="120"/>
        <v>#NUM!</v>
      </c>
      <c r="KHR24" t="e">
        <f t="shared" si="120"/>
        <v>#NUM!</v>
      </c>
      <c r="KHS24" t="e">
        <f t="shared" si="120"/>
        <v>#VALUE!</v>
      </c>
      <c r="KHT24">
        <f t="shared" si="120"/>
        <v>0</v>
      </c>
      <c r="KHU24" t="e">
        <f t="shared" si="120"/>
        <v>#NUM!</v>
      </c>
      <c r="KHV24" t="e">
        <f t="shared" si="120"/>
        <v>#NUM!</v>
      </c>
      <c r="KHW24" t="e">
        <f t="shared" si="120"/>
        <v>#VALUE!</v>
      </c>
      <c r="KHX24">
        <f t="shared" si="120"/>
        <v>0</v>
      </c>
      <c r="KHY24" t="e">
        <f t="shared" si="120"/>
        <v>#NUM!</v>
      </c>
      <c r="KHZ24" t="e">
        <f t="shared" si="120"/>
        <v>#NUM!</v>
      </c>
      <c r="KIA24" t="e">
        <f t="shared" si="120"/>
        <v>#VALUE!</v>
      </c>
      <c r="KIB24">
        <f t="shared" si="120"/>
        <v>0</v>
      </c>
      <c r="KIC24" t="e">
        <f t="shared" si="120"/>
        <v>#NUM!</v>
      </c>
      <c r="KID24" t="e">
        <f t="shared" si="120"/>
        <v>#NUM!</v>
      </c>
      <c r="KIE24" t="e">
        <f t="shared" si="120"/>
        <v>#VALUE!</v>
      </c>
      <c r="KIF24">
        <f t="shared" si="120"/>
        <v>0</v>
      </c>
      <c r="KIG24" t="e">
        <f t="shared" si="120"/>
        <v>#NUM!</v>
      </c>
      <c r="KIH24" t="e">
        <f t="shared" si="120"/>
        <v>#NUM!</v>
      </c>
      <c r="KII24" t="e">
        <f t="shared" si="120"/>
        <v>#VALUE!</v>
      </c>
      <c r="KIJ24">
        <f t="shared" si="120"/>
        <v>0</v>
      </c>
      <c r="KIK24" t="e">
        <f t="shared" si="120"/>
        <v>#NUM!</v>
      </c>
      <c r="KIL24" t="e">
        <f t="shared" si="120"/>
        <v>#NUM!</v>
      </c>
      <c r="KIM24" t="e">
        <f t="shared" si="120"/>
        <v>#VALUE!</v>
      </c>
      <c r="KIN24">
        <f t="shared" si="120"/>
        <v>0</v>
      </c>
      <c r="KIO24" t="e">
        <f t="shared" si="120"/>
        <v>#NUM!</v>
      </c>
      <c r="KIP24" t="e">
        <f t="shared" si="120"/>
        <v>#NUM!</v>
      </c>
      <c r="KIQ24" t="e">
        <f t="shared" si="120"/>
        <v>#VALUE!</v>
      </c>
      <c r="KIR24">
        <f t="shared" si="120"/>
        <v>0</v>
      </c>
      <c r="KIS24" t="e">
        <f t="shared" ref="KIS24:KLD24" si="121">KIO24/0.45</f>
        <v>#NUM!</v>
      </c>
      <c r="KIT24" t="e">
        <f t="shared" si="121"/>
        <v>#NUM!</v>
      </c>
      <c r="KIU24" t="e">
        <f t="shared" si="121"/>
        <v>#VALUE!</v>
      </c>
      <c r="KIV24">
        <f t="shared" si="121"/>
        <v>0</v>
      </c>
      <c r="KIW24" t="e">
        <f t="shared" si="121"/>
        <v>#NUM!</v>
      </c>
      <c r="KIX24" t="e">
        <f t="shared" si="121"/>
        <v>#NUM!</v>
      </c>
      <c r="KIY24" t="e">
        <f t="shared" si="121"/>
        <v>#VALUE!</v>
      </c>
      <c r="KIZ24">
        <f t="shared" si="121"/>
        <v>0</v>
      </c>
      <c r="KJA24" t="e">
        <f t="shared" si="121"/>
        <v>#NUM!</v>
      </c>
      <c r="KJB24" t="e">
        <f t="shared" si="121"/>
        <v>#NUM!</v>
      </c>
      <c r="KJC24" t="e">
        <f t="shared" si="121"/>
        <v>#VALUE!</v>
      </c>
      <c r="KJD24">
        <f t="shared" si="121"/>
        <v>0</v>
      </c>
      <c r="KJE24" t="e">
        <f t="shared" si="121"/>
        <v>#NUM!</v>
      </c>
      <c r="KJF24" t="e">
        <f t="shared" si="121"/>
        <v>#NUM!</v>
      </c>
      <c r="KJG24" t="e">
        <f t="shared" si="121"/>
        <v>#VALUE!</v>
      </c>
      <c r="KJH24">
        <f t="shared" si="121"/>
        <v>0</v>
      </c>
      <c r="KJI24" t="e">
        <f t="shared" si="121"/>
        <v>#NUM!</v>
      </c>
      <c r="KJJ24" t="e">
        <f t="shared" si="121"/>
        <v>#NUM!</v>
      </c>
      <c r="KJK24" t="e">
        <f t="shared" si="121"/>
        <v>#VALUE!</v>
      </c>
      <c r="KJL24">
        <f t="shared" si="121"/>
        <v>0</v>
      </c>
      <c r="KJM24" t="e">
        <f t="shared" si="121"/>
        <v>#NUM!</v>
      </c>
      <c r="KJN24" t="e">
        <f t="shared" si="121"/>
        <v>#NUM!</v>
      </c>
      <c r="KJO24" t="e">
        <f t="shared" si="121"/>
        <v>#VALUE!</v>
      </c>
      <c r="KJP24">
        <f t="shared" si="121"/>
        <v>0</v>
      </c>
      <c r="KJQ24" t="e">
        <f t="shared" si="121"/>
        <v>#NUM!</v>
      </c>
      <c r="KJR24" t="e">
        <f t="shared" si="121"/>
        <v>#NUM!</v>
      </c>
      <c r="KJS24" t="e">
        <f t="shared" si="121"/>
        <v>#VALUE!</v>
      </c>
      <c r="KJT24">
        <f t="shared" si="121"/>
        <v>0</v>
      </c>
      <c r="KJU24" t="e">
        <f t="shared" si="121"/>
        <v>#NUM!</v>
      </c>
      <c r="KJV24" t="e">
        <f t="shared" si="121"/>
        <v>#NUM!</v>
      </c>
      <c r="KJW24" t="e">
        <f t="shared" si="121"/>
        <v>#VALUE!</v>
      </c>
      <c r="KJX24">
        <f t="shared" si="121"/>
        <v>0</v>
      </c>
      <c r="KJY24" t="e">
        <f t="shared" si="121"/>
        <v>#NUM!</v>
      </c>
      <c r="KJZ24" t="e">
        <f t="shared" si="121"/>
        <v>#NUM!</v>
      </c>
      <c r="KKA24" t="e">
        <f t="shared" si="121"/>
        <v>#VALUE!</v>
      </c>
      <c r="KKB24">
        <f t="shared" si="121"/>
        <v>0</v>
      </c>
      <c r="KKC24" t="e">
        <f t="shared" si="121"/>
        <v>#NUM!</v>
      </c>
      <c r="KKD24" t="e">
        <f t="shared" si="121"/>
        <v>#NUM!</v>
      </c>
      <c r="KKE24" t="e">
        <f t="shared" si="121"/>
        <v>#VALUE!</v>
      </c>
      <c r="KKF24">
        <f t="shared" si="121"/>
        <v>0</v>
      </c>
      <c r="KKG24" t="e">
        <f t="shared" si="121"/>
        <v>#NUM!</v>
      </c>
      <c r="KKH24" t="e">
        <f t="shared" si="121"/>
        <v>#NUM!</v>
      </c>
      <c r="KKI24" t="e">
        <f t="shared" si="121"/>
        <v>#VALUE!</v>
      </c>
      <c r="KKJ24">
        <f t="shared" si="121"/>
        <v>0</v>
      </c>
      <c r="KKK24" t="e">
        <f t="shared" si="121"/>
        <v>#NUM!</v>
      </c>
      <c r="KKL24" t="e">
        <f t="shared" si="121"/>
        <v>#NUM!</v>
      </c>
      <c r="KKM24" t="e">
        <f t="shared" si="121"/>
        <v>#VALUE!</v>
      </c>
      <c r="KKN24">
        <f t="shared" si="121"/>
        <v>0</v>
      </c>
      <c r="KKO24" t="e">
        <f t="shared" si="121"/>
        <v>#NUM!</v>
      </c>
      <c r="KKP24" t="e">
        <f t="shared" si="121"/>
        <v>#NUM!</v>
      </c>
      <c r="KKQ24" t="e">
        <f t="shared" si="121"/>
        <v>#VALUE!</v>
      </c>
      <c r="KKR24">
        <f t="shared" si="121"/>
        <v>0</v>
      </c>
      <c r="KKS24" t="e">
        <f t="shared" si="121"/>
        <v>#NUM!</v>
      </c>
      <c r="KKT24" t="e">
        <f t="shared" si="121"/>
        <v>#NUM!</v>
      </c>
      <c r="KKU24" t="e">
        <f t="shared" si="121"/>
        <v>#VALUE!</v>
      </c>
      <c r="KKV24">
        <f t="shared" si="121"/>
        <v>0</v>
      </c>
      <c r="KKW24" t="e">
        <f t="shared" si="121"/>
        <v>#NUM!</v>
      </c>
      <c r="KKX24" t="e">
        <f t="shared" si="121"/>
        <v>#NUM!</v>
      </c>
      <c r="KKY24" t="e">
        <f t="shared" si="121"/>
        <v>#VALUE!</v>
      </c>
      <c r="KKZ24">
        <f t="shared" si="121"/>
        <v>0</v>
      </c>
      <c r="KLA24" t="e">
        <f t="shared" si="121"/>
        <v>#NUM!</v>
      </c>
      <c r="KLB24" t="e">
        <f t="shared" si="121"/>
        <v>#NUM!</v>
      </c>
      <c r="KLC24" t="e">
        <f t="shared" si="121"/>
        <v>#VALUE!</v>
      </c>
      <c r="KLD24">
        <f t="shared" si="121"/>
        <v>0</v>
      </c>
      <c r="KLE24" t="e">
        <f t="shared" ref="KLE24:KNP24" si="122">KLA24/0.45</f>
        <v>#NUM!</v>
      </c>
      <c r="KLF24" t="e">
        <f t="shared" si="122"/>
        <v>#NUM!</v>
      </c>
      <c r="KLG24" t="e">
        <f t="shared" si="122"/>
        <v>#VALUE!</v>
      </c>
      <c r="KLH24">
        <f t="shared" si="122"/>
        <v>0</v>
      </c>
      <c r="KLI24" t="e">
        <f t="shared" si="122"/>
        <v>#NUM!</v>
      </c>
      <c r="KLJ24" t="e">
        <f t="shared" si="122"/>
        <v>#NUM!</v>
      </c>
      <c r="KLK24" t="e">
        <f t="shared" si="122"/>
        <v>#VALUE!</v>
      </c>
      <c r="KLL24">
        <f t="shared" si="122"/>
        <v>0</v>
      </c>
      <c r="KLM24" t="e">
        <f t="shared" si="122"/>
        <v>#NUM!</v>
      </c>
      <c r="KLN24" t="e">
        <f t="shared" si="122"/>
        <v>#NUM!</v>
      </c>
      <c r="KLO24" t="e">
        <f t="shared" si="122"/>
        <v>#VALUE!</v>
      </c>
      <c r="KLP24">
        <f t="shared" si="122"/>
        <v>0</v>
      </c>
      <c r="KLQ24" t="e">
        <f t="shared" si="122"/>
        <v>#NUM!</v>
      </c>
      <c r="KLR24" t="e">
        <f t="shared" si="122"/>
        <v>#NUM!</v>
      </c>
      <c r="KLS24" t="e">
        <f t="shared" si="122"/>
        <v>#VALUE!</v>
      </c>
      <c r="KLT24">
        <f t="shared" si="122"/>
        <v>0</v>
      </c>
      <c r="KLU24" t="e">
        <f t="shared" si="122"/>
        <v>#NUM!</v>
      </c>
      <c r="KLV24" t="e">
        <f t="shared" si="122"/>
        <v>#NUM!</v>
      </c>
      <c r="KLW24" t="e">
        <f t="shared" si="122"/>
        <v>#VALUE!</v>
      </c>
      <c r="KLX24">
        <f t="shared" si="122"/>
        <v>0</v>
      </c>
      <c r="KLY24" t="e">
        <f t="shared" si="122"/>
        <v>#NUM!</v>
      </c>
      <c r="KLZ24" t="e">
        <f t="shared" si="122"/>
        <v>#NUM!</v>
      </c>
      <c r="KMA24" t="e">
        <f t="shared" si="122"/>
        <v>#VALUE!</v>
      </c>
      <c r="KMB24">
        <f t="shared" si="122"/>
        <v>0</v>
      </c>
      <c r="KMC24" t="e">
        <f t="shared" si="122"/>
        <v>#NUM!</v>
      </c>
      <c r="KMD24" t="e">
        <f t="shared" si="122"/>
        <v>#NUM!</v>
      </c>
      <c r="KME24" t="e">
        <f t="shared" si="122"/>
        <v>#VALUE!</v>
      </c>
      <c r="KMF24">
        <f t="shared" si="122"/>
        <v>0</v>
      </c>
      <c r="KMG24" t="e">
        <f t="shared" si="122"/>
        <v>#NUM!</v>
      </c>
      <c r="KMH24" t="e">
        <f t="shared" si="122"/>
        <v>#NUM!</v>
      </c>
      <c r="KMI24" t="e">
        <f t="shared" si="122"/>
        <v>#VALUE!</v>
      </c>
      <c r="KMJ24">
        <f t="shared" si="122"/>
        <v>0</v>
      </c>
      <c r="KMK24" t="e">
        <f t="shared" si="122"/>
        <v>#NUM!</v>
      </c>
      <c r="KML24" t="e">
        <f t="shared" si="122"/>
        <v>#NUM!</v>
      </c>
      <c r="KMM24" t="e">
        <f t="shared" si="122"/>
        <v>#VALUE!</v>
      </c>
      <c r="KMN24">
        <f t="shared" si="122"/>
        <v>0</v>
      </c>
      <c r="KMO24" t="e">
        <f t="shared" si="122"/>
        <v>#NUM!</v>
      </c>
      <c r="KMP24" t="e">
        <f t="shared" si="122"/>
        <v>#NUM!</v>
      </c>
      <c r="KMQ24" t="e">
        <f t="shared" si="122"/>
        <v>#VALUE!</v>
      </c>
      <c r="KMR24">
        <f t="shared" si="122"/>
        <v>0</v>
      </c>
      <c r="KMS24" t="e">
        <f t="shared" si="122"/>
        <v>#NUM!</v>
      </c>
      <c r="KMT24" t="e">
        <f t="shared" si="122"/>
        <v>#NUM!</v>
      </c>
      <c r="KMU24" t="e">
        <f t="shared" si="122"/>
        <v>#VALUE!</v>
      </c>
      <c r="KMV24">
        <f t="shared" si="122"/>
        <v>0</v>
      </c>
      <c r="KMW24" t="e">
        <f t="shared" si="122"/>
        <v>#NUM!</v>
      </c>
      <c r="KMX24" t="e">
        <f t="shared" si="122"/>
        <v>#NUM!</v>
      </c>
      <c r="KMY24" t="e">
        <f t="shared" si="122"/>
        <v>#VALUE!</v>
      </c>
      <c r="KMZ24">
        <f t="shared" si="122"/>
        <v>0</v>
      </c>
      <c r="KNA24" t="e">
        <f t="shared" si="122"/>
        <v>#NUM!</v>
      </c>
      <c r="KNB24" t="e">
        <f t="shared" si="122"/>
        <v>#NUM!</v>
      </c>
      <c r="KNC24" t="e">
        <f t="shared" si="122"/>
        <v>#VALUE!</v>
      </c>
      <c r="KND24">
        <f t="shared" si="122"/>
        <v>0</v>
      </c>
      <c r="KNE24" t="e">
        <f t="shared" si="122"/>
        <v>#NUM!</v>
      </c>
      <c r="KNF24" t="e">
        <f t="shared" si="122"/>
        <v>#NUM!</v>
      </c>
      <c r="KNG24" t="e">
        <f t="shared" si="122"/>
        <v>#VALUE!</v>
      </c>
      <c r="KNH24">
        <f t="shared" si="122"/>
        <v>0</v>
      </c>
      <c r="KNI24" t="e">
        <f t="shared" si="122"/>
        <v>#NUM!</v>
      </c>
      <c r="KNJ24" t="e">
        <f t="shared" si="122"/>
        <v>#NUM!</v>
      </c>
      <c r="KNK24" t="e">
        <f t="shared" si="122"/>
        <v>#VALUE!</v>
      </c>
      <c r="KNL24">
        <f t="shared" si="122"/>
        <v>0</v>
      </c>
      <c r="KNM24" t="e">
        <f t="shared" si="122"/>
        <v>#NUM!</v>
      </c>
      <c r="KNN24" t="e">
        <f t="shared" si="122"/>
        <v>#NUM!</v>
      </c>
      <c r="KNO24" t="e">
        <f t="shared" si="122"/>
        <v>#VALUE!</v>
      </c>
      <c r="KNP24">
        <f t="shared" si="122"/>
        <v>0</v>
      </c>
      <c r="KNQ24" t="e">
        <f t="shared" ref="KNQ24:KQB24" si="123">KNM24/0.45</f>
        <v>#NUM!</v>
      </c>
      <c r="KNR24" t="e">
        <f t="shared" si="123"/>
        <v>#NUM!</v>
      </c>
      <c r="KNS24" t="e">
        <f t="shared" si="123"/>
        <v>#VALUE!</v>
      </c>
      <c r="KNT24">
        <f t="shared" si="123"/>
        <v>0</v>
      </c>
      <c r="KNU24" t="e">
        <f t="shared" si="123"/>
        <v>#NUM!</v>
      </c>
      <c r="KNV24" t="e">
        <f t="shared" si="123"/>
        <v>#NUM!</v>
      </c>
      <c r="KNW24" t="e">
        <f t="shared" si="123"/>
        <v>#VALUE!</v>
      </c>
      <c r="KNX24">
        <f t="shared" si="123"/>
        <v>0</v>
      </c>
      <c r="KNY24" t="e">
        <f t="shared" si="123"/>
        <v>#NUM!</v>
      </c>
      <c r="KNZ24" t="e">
        <f t="shared" si="123"/>
        <v>#NUM!</v>
      </c>
      <c r="KOA24" t="e">
        <f t="shared" si="123"/>
        <v>#VALUE!</v>
      </c>
      <c r="KOB24">
        <f t="shared" si="123"/>
        <v>0</v>
      </c>
      <c r="KOC24" t="e">
        <f t="shared" si="123"/>
        <v>#NUM!</v>
      </c>
      <c r="KOD24" t="e">
        <f t="shared" si="123"/>
        <v>#NUM!</v>
      </c>
      <c r="KOE24" t="e">
        <f t="shared" si="123"/>
        <v>#VALUE!</v>
      </c>
      <c r="KOF24">
        <f t="shared" si="123"/>
        <v>0</v>
      </c>
      <c r="KOG24" t="e">
        <f t="shared" si="123"/>
        <v>#NUM!</v>
      </c>
      <c r="KOH24" t="e">
        <f t="shared" si="123"/>
        <v>#NUM!</v>
      </c>
      <c r="KOI24" t="e">
        <f t="shared" si="123"/>
        <v>#VALUE!</v>
      </c>
      <c r="KOJ24">
        <f t="shared" si="123"/>
        <v>0</v>
      </c>
      <c r="KOK24" t="e">
        <f t="shared" si="123"/>
        <v>#NUM!</v>
      </c>
      <c r="KOL24" t="e">
        <f t="shared" si="123"/>
        <v>#NUM!</v>
      </c>
      <c r="KOM24" t="e">
        <f t="shared" si="123"/>
        <v>#VALUE!</v>
      </c>
      <c r="KON24">
        <f t="shared" si="123"/>
        <v>0</v>
      </c>
      <c r="KOO24" t="e">
        <f t="shared" si="123"/>
        <v>#NUM!</v>
      </c>
      <c r="KOP24" t="e">
        <f t="shared" si="123"/>
        <v>#NUM!</v>
      </c>
      <c r="KOQ24" t="e">
        <f t="shared" si="123"/>
        <v>#VALUE!</v>
      </c>
      <c r="KOR24">
        <f t="shared" si="123"/>
        <v>0</v>
      </c>
      <c r="KOS24" t="e">
        <f t="shared" si="123"/>
        <v>#NUM!</v>
      </c>
      <c r="KOT24" t="e">
        <f t="shared" si="123"/>
        <v>#NUM!</v>
      </c>
      <c r="KOU24" t="e">
        <f t="shared" si="123"/>
        <v>#VALUE!</v>
      </c>
      <c r="KOV24">
        <f t="shared" si="123"/>
        <v>0</v>
      </c>
      <c r="KOW24" t="e">
        <f t="shared" si="123"/>
        <v>#NUM!</v>
      </c>
      <c r="KOX24" t="e">
        <f t="shared" si="123"/>
        <v>#NUM!</v>
      </c>
      <c r="KOY24" t="e">
        <f t="shared" si="123"/>
        <v>#VALUE!</v>
      </c>
      <c r="KOZ24">
        <f t="shared" si="123"/>
        <v>0</v>
      </c>
      <c r="KPA24" t="e">
        <f t="shared" si="123"/>
        <v>#NUM!</v>
      </c>
      <c r="KPB24" t="e">
        <f t="shared" si="123"/>
        <v>#NUM!</v>
      </c>
      <c r="KPC24" t="e">
        <f t="shared" si="123"/>
        <v>#VALUE!</v>
      </c>
      <c r="KPD24">
        <f t="shared" si="123"/>
        <v>0</v>
      </c>
      <c r="KPE24" t="e">
        <f t="shared" si="123"/>
        <v>#NUM!</v>
      </c>
      <c r="KPF24" t="e">
        <f t="shared" si="123"/>
        <v>#NUM!</v>
      </c>
      <c r="KPG24" t="e">
        <f t="shared" si="123"/>
        <v>#VALUE!</v>
      </c>
      <c r="KPH24">
        <f t="shared" si="123"/>
        <v>0</v>
      </c>
      <c r="KPI24" t="e">
        <f t="shared" si="123"/>
        <v>#NUM!</v>
      </c>
      <c r="KPJ24" t="e">
        <f t="shared" si="123"/>
        <v>#NUM!</v>
      </c>
      <c r="KPK24" t="e">
        <f t="shared" si="123"/>
        <v>#VALUE!</v>
      </c>
      <c r="KPL24">
        <f t="shared" si="123"/>
        <v>0</v>
      </c>
      <c r="KPM24" t="e">
        <f t="shared" si="123"/>
        <v>#NUM!</v>
      </c>
      <c r="KPN24" t="e">
        <f t="shared" si="123"/>
        <v>#NUM!</v>
      </c>
      <c r="KPO24" t="e">
        <f t="shared" si="123"/>
        <v>#VALUE!</v>
      </c>
      <c r="KPP24">
        <f t="shared" si="123"/>
        <v>0</v>
      </c>
      <c r="KPQ24" t="e">
        <f t="shared" si="123"/>
        <v>#NUM!</v>
      </c>
      <c r="KPR24" t="e">
        <f t="shared" si="123"/>
        <v>#NUM!</v>
      </c>
      <c r="KPS24" t="e">
        <f t="shared" si="123"/>
        <v>#VALUE!</v>
      </c>
      <c r="KPT24">
        <f t="shared" si="123"/>
        <v>0</v>
      </c>
      <c r="KPU24" t="e">
        <f t="shared" si="123"/>
        <v>#NUM!</v>
      </c>
      <c r="KPV24" t="e">
        <f t="shared" si="123"/>
        <v>#NUM!</v>
      </c>
      <c r="KPW24" t="e">
        <f t="shared" si="123"/>
        <v>#VALUE!</v>
      </c>
      <c r="KPX24">
        <f t="shared" si="123"/>
        <v>0</v>
      </c>
      <c r="KPY24" t="e">
        <f t="shared" si="123"/>
        <v>#NUM!</v>
      </c>
      <c r="KPZ24" t="e">
        <f t="shared" si="123"/>
        <v>#NUM!</v>
      </c>
      <c r="KQA24" t="e">
        <f t="shared" si="123"/>
        <v>#VALUE!</v>
      </c>
      <c r="KQB24">
        <f t="shared" si="123"/>
        <v>0</v>
      </c>
      <c r="KQC24" t="e">
        <f t="shared" ref="KQC24:KSN24" si="124">KPY24/0.45</f>
        <v>#NUM!</v>
      </c>
      <c r="KQD24" t="e">
        <f t="shared" si="124"/>
        <v>#NUM!</v>
      </c>
      <c r="KQE24" t="e">
        <f t="shared" si="124"/>
        <v>#VALUE!</v>
      </c>
      <c r="KQF24">
        <f t="shared" si="124"/>
        <v>0</v>
      </c>
      <c r="KQG24" t="e">
        <f t="shared" si="124"/>
        <v>#NUM!</v>
      </c>
      <c r="KQH24" t="e">
        <f t="shared" si="124"/>
        <v>#NUM!</v>
      </c>
      <c r="KQI24" t="e">
        <f t="shared" si="124"/>
        <v>#VALUE!</v>
      </c>
      <c r="KQJ24">
        <f t="shared" si="124"/>
        <v>0</v>
      </c>
      <c r="KQK24" t="e">
        <f t="shared" si="124"/>
        <v>#NUM!</v>
      </c>
      <c r="KQL24" t="e">
        <f t="shared" si="124"/>
        <v>#NUM!</v>
      </c>
      <c r="KQM24" t="e">
        <f t="shared" si="124"/>
        <v>#VALUE!</v>
      </c>
      <c r="KQN24">
        <f t="shared" si="124"/>
        <v>0</v>
      </c>
      <c r="KQO24" t="e">
        <f t="shared" si="124"/>
        <v>#NUM!</v>
      </c>
      <c r="KQP24" t="e">
        <f t="shared" si="124"/>
        <v>#NUM!</v>
      </c>
      <c r="KQQ24" t="e">
        <f t="shared" si="124"/>
        <v>#VALUE!</v>
      </c>
      <c r="KQR24">
        <f t="shared" si="124"/>
        <v>0</v>
      </c>
      <c r="KQS24" t="e">
        <f t="shared" si="124"/>
        <v>#NUM!</v>
      </c>
      <c r="KQT24" t="e">
        <f t="shared" si="124"/>
        <v>#NUM!</v>
      </c>
      <c r="KQU24" t="e">
        <f t="shared" si="124"/>
        <v>#VALUE!</v>
      </c>
      <c r="KQV24">
        <f t="shared" si="124"/>
        <v>0</v>
      </c>
      <c r="KQW24" t="e">
        <f t="shared" si="124"/>
        <v>#NUM!</v>
      </c>
      <c r="KQX24" t="e">
        <f t="shared" si="124"/>
        <v>#NUM!</v>
      </c>
      <c r="KQY24" t="e">
        <f t="shared" si="124"/>
        <v>#VALUE!</v>
      </c>
      <c r="KQZ24">
        <f t="shared" si="124"/>
        <v>0</v>
      </c>
      <c r="KRA24" t="e">
        <f t="shared" si="124"/>
        <v>#NUM!</v>
      </c>
      <c r="KRB24" t="e">
        <f t="shared" si="124"/>
        <v>#NUM!</v>
      </c>
      <c r="KRC24" t="e">
        <f t="shared" si="124"/>
        <v>#VALUE!</v>
      </c>
      <c r="KRD24">
        <f t="shared" si="124"/>
        <v>0</v>
      </c>
      <c r="KRE24" t="e">
        <f t="shared" si="124"/>
        <v>#NUM!</v>
      </c>
      <c r="KRF24" t="e">
        <f t="shared" si="124"/>
        <v>#NUM!</v>
      </c>
      <c r="KRG24" t="e">
        <f t="shared" si="124"/>
        <v>#VALUE!</v>
      </c>
      <c r="KRH24">
        <f t="shared" si="124"/>
        <v>0</v>
      </c>
      <c r="KRI24" t="e">
        <f t="shared" si="124"/>
        <v>#NUM!</v>
      </c>
      <c r="KRJ24" t="e">
        <f t="shared" si="124"/>
        <v>#NUM!</v>
      </c>
      <c r="KRK24" t="e">
        <f t="shared" si="124"/>
        <v>#VALUE!</v>
      </c>
      <c r="KRL24">
        <f t="shared" si="124"/>
        <v>0</v>
      </c>
      <c r="KRM24" t="e">
        <f t="shared" si="124"/>
        <v>#NUM!</v>
      </c>
      <c r="KRN24" t="e">
        <f t="shared" si="124"/>
        <v>#NUM!</v>
      </c>
      <c r="KRO24" t="e">
        <f t="shared" si="124"/>
        <v>#VALUE!</v>
      </c>
      <c r="KRP24">
        <f t="shared" si="124"/>
        <v>0</v>
      </c>
      <c r="KRQ24" t="e">
        <f t="shared" si="124"/>
        <v>#NUM!</v>
      </c>
      <c r="KRR24" t="e">
        <f t="shared" si="124"/>
        <v>#NUM!</v>
      </c>
      <c r="KRS24" t="e">
        <f t="shared" si="124"/>
        <v>#VALUE!</v>
      </c>
      <c r="KRT24">
        <f t="shared" si="124"/>
        <v>0</v>
      </c>
      <c r="KRU24" t="e">
        <f t="shared" si="124"/>
        <v>#NUM!</v>
      </c>
      <c r="KRV24" t="e">
        <f t="shared" si="124"/>
        <v>#NUM!</v>
      </c>
      <c r="KRW24" t="e">
        <f t="shared" si="124"/>
        <v>#VALUE!</v>
      </c>
      <c r="KRX24">
        <f t="shared" si="124"/>
        <v>0</v>
      </c>
      <c r="KRY24" t="e">
        <f t="shared" si="124"/>
        <v>#NUM!</v>
      </c>
      <c r="KRZ24" t="e">
        <f t="shared" si="124"/>
        <v>#NUM!</v>
      </c>
      <c r="KSA24" t="e">
        <f t="shared" si="124"/>
        <v>#VALUE!</v>
      </c>
      <c r="KSB24">
        <f t="shared" si="124"/>
        <v>0</v>
      </c>
      <c r="KSC24" t="e">
        <f t="shared" si="124"/>
        <v>#NUM!</v>
      </c>
      <c r="KSD24" t="e">
        <f t="shared" si="124"/>
        <v>#NUM!</v>
      </c>
      <c r="KSE24" t="e">
        <f t="shared" si="124"/>
        <v>#VALUE!</v>
      </c>
      <c r="KSF24">
        <f t="shared" si="124"/>
        <v>0</v>
      </c>
      <c r="KSG24" t="e">
        <f t="shared" si="124"/>
        <v>#NUM!</v>
      </c>
      <c r="KSH24" t="e">
        <f t="shared" si="124"/>
        <v>#NUM!</v>
      </c>
      <c r="KSI24" t="e">
        <f t="shared" si="124"/>
        <v>#VALUE!</v>
      </c>
      <c r="KSJ24">
        <f t="shared" si="124"/>
        <v>0</v>
      </c>
      <c r="KSK24" t="e">
        <f t="shared" si="124"/>
        <v>#NUM!</v>
      </c>
      <c r="KSL24" t="e">
        <f t="shared" si="124"/>
        <v>#NUM!</v>
      </c>
      <c r="KSM24" t="e">
        <f t="shared" si="124"/>
        <v>#VALUE!</v>
      </c>
      <c r="KSN24">
        <f t="shared" si="124"/>
        <v>0</v>
      </c>
      <c r="KSO24" t="e">
        <f t="shared" ref="KSO24:KUZ24" si="125">KSK24/0.45</f>
        <v>#NUM!</v>
      </c>
      <c r="KSP24" t="e">
        <f t="shared" si="125"/>
        <v>#NUM!</v>
      </c>
      <c r="KSQ24" t="e">
        <f t="shared" si="125"/>
        <v>#VALUE!</v>
      </c>
      <c r="KSR24">
        <f t="shared" si="125"/>
        <v>0</v>
      </c>
      <c r="KSS24" t="e">
        <f t="shared" si="125"/>
        <v>#NUM!</v>
      </c>
      <c r="KST24" t="e">
        <f t="shared" si="125"/>
        <v>#NUM!</v>
      </c>
      <c r="KSU24" t="e">
        <f t="shared" si="125"/>
        <v>#VALUE!</v>
      </c>
      <c r="KSV24">
        <f t="shared" si="125"/>
        <v>0</v>
      </c>
      <c r="KSW24" t="e">
        <f t="shared" si="125"/>
        <v>#NUM!</v>
      </c>
      <c r="KSX24" t="e">
        <f t="shared" si="125"/>
        <v>#NUM!</v>
      </c>
      <c r="KSY24" t="e">
        <f t="shared" si="125"/>
        <v>#VALUE!</v>
      </c>
      <c r="KSZ24">
        <f t="shared" si="125"/>
        <v>0</v>
      </c>
      <c r="KTA24" t="e">
        <f t="shared" si="125"/>
        <v>#NUM!</v>
      </c>
      <c r="KTB24" t="e">
        <f t="shared" si="125"/>
        <v>#NUM!</v>
      </c>
      <c r="KTC24" t="e">
        <f t="shared" si="125"/>
        <v>#VALUE!</v>
      </c>
      <c r="KTD24">
        <f t="shared" si="125"/>
        <v>0</v>
      </c>
      <c r="KTE24" t="e">
        <f t="shared" si="125"/>
        <v>#NUM!</v>
      </c>
      <c r="KTF24" t="e">
        <f t="shared" si="125"/>
        <v>#NUM!</v>
      </c>
      <c r="KTG24" t="e">
        <f t="shared" si="125"/>
        <v>#VALUE!</v>
      </c>
      <c r="KTH24">
        <f t="shared" si="125"/>
        <v>0</v>
      </c>
      <c r="KTI24" t="e">
        <f t="shared" si="125"/>
        <v>#NUM!</v>
      </c>
      <c r="KTJ24" t="e">
        <f t="shared" si="125"/>
        <v>#NUM!</v>
      </c>
      <c r="KTK24" t="e">
        <f t="shared" si="125"/>
        <v>#VALUE!</v>
      </c>
      <c r="KTL24">
        <f t="shared" si="125"/>
        <v>0</v>
      </c>
      <c r="KTM24" t="e">
        <f t="shared" si="125"/>
        <v>#NUM!</v>
      </c>
      <c r="KTN24" t="e">
        <f t="shared" si="125"/>
        <v>#NUM!</v>
      </c>
      <c r="KTO24" t="e">
        <f t="shared" si="125"/>
        <v>#VALUE!</v>
      </c>
      <c r="KTP24">
        <f t="shared" si="125"/>
        <v>0</v>
      </c>
      <c r="KTQ24" t="e">
        <f t="shared" si="125"/>
        <v>#NUM!</v>
      </c>
      <c r="KTR24" t="e">
        <f t="shared" si="125"/>
        <v>#NUM!</v>
      </c>
      <c r="KTS24" t="e">
        <f t="shared" si="125"/>
        <v>#VALUE!</v>
      </c>
      <c r="KTT24">
        <f t="shared" si="125"/>
        <v>0</v>
      </c>
      <c r="KTU24" t="e">
        <f t="shared" si="125"/>
        <v>#NUM!</v>
      </c>
      <c r="KTV24" t="e">
        <f t="shared" si="125"/>
        <v>#NUM!</v>
      </c>
      <c r="KTW24" t="e">
        <f t="shared" si="125"/>
        <v>#VALUE!</v>
      </c>
      <c r="KTX24">
        <f t="shared" si="125"/>
        <v>0</v>
      </c>
      <c r="KTY24" t="e">
        <f t="shared" si="125"/>
        <v>#NUM!</v>
      </c>
      <c r="KTZ24" t="e">
        <f t="shared" si="125"/>
        <v>#NUM!</v>
      </c>
      <c r="KUA24" t="e">
        <f t="shared" si="125"/>
        <v>#VALUE!</v>
      </c>
      <c r="KUB24">
        <f t="shared" si="125"/>
        <v>0</v>
      </c>
      <c r="KUC24" t="e">
        <f t="shared" si="125"/>
        <v>#NUM!</v>
      </c>
      <c r="KUD24" t="e">
        <f t="shared" si="125"/>
        <v>#NUM!</v>
      </c>
      <c r="KUE24" t="e">
        <f t="shared" si="125"/>
        <v>#VALUE!</v>
      </c>
      <c r="KUF24">
        <f t="shared" si="125"/>
        <v>0</v>
      </c>
      <c r="KUG24" t="e">
        <f t="shared" si="125"/>
        <v>#NUM!</v>
      </c>
      <c r="KUH24" t="e">
        <f t="shared" si="125"/>
        <v>#NUM!</v>
      </c>
      <c r="KUI24" t="e">
        <f t="shared" si="125"/>
        <v>#VALUE!</v>
      </c>
      <c r="KUJ24">
        <f t="shared" si="125"/>
        <v>0</v>
      </c>
      <c r="KUK24" t="e">
        <f t="shared" si="125"/>
        <v>#NUM!</v>
      </c>
      <c r="KUL24" t="e">
        <f t="shared" si="125"/>
        <v>#NUM!</v>
      </c>
      <c r="KUM24" t="e">
        <f t="shared" si="125"/>
        <v>#VALUE!</v>
      </c>
      <c r="KUN24">
        <f t="shared" si="125"/>
        <v>0</v>
      </c>
      <c r="KUO24" t="e">
        <f t="shared" si="125"/>
        <v>#NUM!</v>
      </c>
      <c r="KUP24" t="e">
        <f t="shared" si="125"/>
        <v>#NUM!</v>
      </c>
      <c r="KUQ24" t="e">
        <f t="shared" si="125"/>
        <v>#VALUE!</v>
      </c>
      <c r="KUR24">
        <f t="shared" si="125"/>
        <v>0</v>
      </c>
      <c r="KUS24" t="e">
        <f t="shared" si="125"/>
        <v>#NUM!</v>
      </c>
      <c r="KUT24" t="e">
        <f t="shared" si="125"/>
        <v>#NUM!</v>
      </c>
      <c r="KUU24" t="e">
        <f t="shared" si="125"/>
        <v>#VALUE!</v>
      </c>
      <c r="KUV24">
        <f t="shared" si="125"/>
        <v>0</v>
      </c>
      <c r="KUW24" t="e">
        <f t="shared" si="125"/>
        <v>#NUM!</v>
      </c>
      <c r="KUX24" t="e">
        <f t="shared" si="125"/>
        <v>#NUM!</v>
      </c>
      <c r="KUY24" t="e">
        <f t="shared" si="125"/>
        <v>#VALUE!</v>
      </c>
      <c r="KUZ24">
        <f t="shared" si="125"/>
        <v>0</v>
      </c>
      <c r="KVA24" t="e">
        <f t="shared" ref="KVA24:KXL24" si="126">KUW24/0.45</f>
        <v>#NUM!</v>
      </c>
      <c r="KVB24" t="e">
        <f t="shared" si="126"/>
        <v>#NUM!</v>
      </c>
      <c r="KVC24" t="e">
        <f t="shared" si="126"/>
        <v>#VALUE!</v>
      </c>
      <c r="KVD24">
        <f t="shared" si="126"/>
        <v>0</v>
      </c>
      <c r="KVE24" t="e">
        <f t="shared" si="126"/>
        <v>#NUM!</v>
      </c>
      <c r="KVF24" t="e">
        <f t="shared" si="126"/>
        <v>#NUM!</v>
      </c>
      <c r="KVG24" t="e">
        <f t="shared" si="126"/>
        <v>#VALUE!</v>
      </c>
      <c r="KVH24">
        <f t="shared" si="126"/>
        <v>0</v>
      </c>
      <c r="KVI24" t="e">
        <f t="shared" si="126"/>
        <v>#NUM!</v>
      </c>
      <c r="KVJ24" t="e">
        <f t="shared" si="126"/>
        <v>#NUM!</v>
      </c>
      <c r="KVK24" t="e">
        <f t="shared" si="126"/>
        <v>#VALUE!</v>
      </c>
      <c r="KVL24">
        <f t="shared" si="126"/>
        <v>0</v>
      </c>
      <c r="KVM24" t="e">
        <f t="shared" si="126"/>
        <v>#NUM!</v>
      </c>
      <c r="KVN24" t="e">
        <f t="shared" si="126"/>
        <v>#NUM!</v>
      </c>
      <c r="KVO24" t="e">
        <f t="shared" si="126"/>
        <v>#VALUE!</v>
      </c>
      <c r="KVP24">
        <f t="shared" si="126"/>
        <v>0</v>
      </c>
      <c r="KVQ24" t="e">
        <f t="shared" si="126"/>
        <v>#NUM!</v>
      </c>
      <c r="KVR24" t="e">
        <f t="shared" si="126"/>
        <v>#NUM!</v>
      </c>
      <c r="KVS24" t="e">
        <f t="shared" si="126"/>
        <v>#VALUE!</v>
      </c>
      <c r="KVT24">
        <f t="shared" si="126"/>
        <v>0</v>
      </c>
      <c r="KVU24" t="e">
        <f t="shared" si="126"/>
        <v>#NUM!</v>
      </c>
      <c r="KVV24" t="e">
        <f t="shared" si="126"/>
        <v>#NUM!</v>
      </c>
      <c r="KVW24" t="e">
        <f t="shared" si="126"/>
        <v>#VALUE!</v>
      </c>
      <c r="KVX24">
        <f t="shared" si="126"/>
        <v>0</v>
      </c>
      <c r="KVY24" t="e">
        <f t="shared" si="126"/>
        <v>#NUM!</v>
      </c>
      <c r="KVZ24" t="e">
        <f t="shared" si="126"/>
        <v>#NUM!</v>
      </c>
      <c r="KWA24" t="e">
        <f t="shared" si="126"/>
        <v>#VALUE!</v>
      </c>
      <c r="KWB24">
        <f t="shared" si="126"/>
        <v>0</v>
      </c>
      <c r="KWC24" t="e">
        <f t="shared" si="126"/>
        <v>#NUM!</v>
      </c>
      <c r="KWD24" t="e">
        <f t="shared" si="126"/>
        <v>#NUM!</v>
      </c>
      <c r="KWE24" t="e">
        <f t="shared" si="126"/>
        <v>#VALUE!</v>
      </c>
      <c r="KWF24">
        <f t="shared" si="126"/>
        <v>0</v>
      </c>
      <c r="KWG24" t="e">
        <f t="shared" si="126"/>
        <v>#NUM!</v>
      </c>
      <c r="KWH24" t="e">
        <f t="shared" si="126"/>
        <v>#NUM!</v>
      </c>
      <c r="KWI24" t="e">
        <f t="shared" si="126"/>
        <v>#VALUE!</v>
      </c>
      <c r="KWJ24">
        <f t="shared" si="126"/>
        <v>0</v>
      </c>
      <c r="KWK24" t="e">
        <f t="shared" si="126"/>
        <v>#NUM!</v>
      </c>
      <c r="KWL24" t="e">
        <f t="shared" si="126"/>
        <v>#NUM!</v>
      </c>
      <c r="KWM24" t="e">
        <f t="shared" si="126"/>
        <v>#VALUE!</v>
      </c>
      <c r="KWN24">
        <f t="shared" si="126"/>
        <v>0</v>
      </c>
      <c r="KWO24" t="e">
        <f t="shared" si="126"/>
        <v>#NUM!</v>
      </c>
      <c r="KWP24" t="e">
        <f t="shared" si="126"/>
        <v>#NUM!</v>
      </c>
      <c r="KWQ24" t="e">
        <f t="shared" si="126"/>
        <v>#VALUE!</v>
      </c>
      <c r="KWR24">
        <f t="shared" si="126"/>
        <v>0</v>
      </c>
      <c r="KWS24" t="e">
        <f t="shared" si="126"/>
        <v>#NUM!</v>
      </c>
      <c r="KWT24" t="e">
        <f t="shared" si="126"/>
        <v>#NUM!</v>
      </c>
      <c r="KWU24" t="e">
        <f t="shared" si="126"/>
        <v>#VALUE!</v>
      </c>
      <c r="KWV24">
        <f t="shared" si="126"/>
        <v>0</v>
      </c>
      <c r="KWW24" t="e">
        <f t="shared" si="126"/>
        <v>#NUM!</v>
      </c>
      <c r="KWX24" t="e">
        <f t="shared" si="126"/>
        <v>#NUM!</v>
      </c>
      <c r="KWY24" t="e">
        <f t="shared" si="126"/>
        <v>#VALUE!</v>
      </c>
      <c r="KWZ24">
        <f t="shared" si="126"/>
        <v>0</v>
      </c>
      <c r="KXA24" t="e">
        <f t="shared" si="126"/>
        <v>#NUM!</v>
      </c>
      <c r="KXB24" t="e">
        <f t="shared" si="126"/>
        <v>#NUM!</v>
      </c>
      <c r="KXC24" t="e">
        <f t="shared" si="126"/>
        <v>#VALUE!</v>
      </c>
      <c r="KXD24">
        <f t="shared" si="126"/>
        <v>0</v>
      </c>
      <c r="KXE24" t="e">
        <f t="shared" si="126"/>
        <v>#NUM!</v>
      </c>
      <c r="KXF24" t="e">
        <f t="shared" si="126"/>
        <v>#NUM!</v>
      </c>
      <c r="KXG24" t="e">
        <f t="shared" si="126"/>
        <v>#VALUE!</v>
      </c>
      <c r="KXH24">
        <f t="shared" si="126"/>
        <v>0</v>
      </c>
      <c r="KXI24" t="e">
        <f t="shared" si="126"/>
        <v>#NUM!</v>
      </c>
      <c r="KXJ24" t="e">
        <f t="shared" si="126"/>
        <v>#NUM!</v>
      </c>
      <c r="KXK24" t="e">
        <f t="shared" si="126"/>
        <v>#VALUE!</v>
      </c>
      <c r="KXL24">
        <f t="shared" si="126"/>
        <v>0</v>
      </c>
      <c r="KXM24" t="e">
        <f t="shared" ref="KXM24:KZX24" si="127">KXI24/0.45</f>
        <v>#NUM!</v>
      </c>
      <c r="KXN24" t="e">
        <f t="shared" si="127"/>
        <v>#NUM!</v>
      </c>
      <c r="KXO24" t="e">
        <f t="shared" si="127"/>
        <v>#VALUE!</v>
      </c>
      <c r="KXP24">
        <f t="shared" si="127"/>
        <v>0</v>
      </c>
      <c r="KXQ24" t="e">
        <f t="shared" si="127"/>
        <v>#NUM!</v>
      </c>
      <c r="KXR24" t="e">
        <f t="shared" si="127"/>
        <v>#NUM!</v>
      </c>
      <c r="KXS24" t="e">
        <f t="shared" si="127"/>
        <v>#VALUE!</v>
      </c>
      <c r="KXT24">
        <f t="shared" si="127"/>
        <v>0</v>
      </c>
      <c r="KXU24" t="e">
        <f t="shared" si="127"/>
        <v>#NUM!</v>
      </c>
      <c r="KXV24" t="e">
        <f t="shared" si="127"/>
        <v>#NUM!</v>
      </c>
      <c r="KXW24" t="e">
        <f t="shared" si="127"/>
        <v>#VALUE!</v>
      </c>
      <c r="KXX24">
        <f t="shared" si="127"/>
        <v>0</v>
      </c>
      <c r="KXY24" t="e">
        <f t="shared" si="127"/>
        <v>#NUM!</v>
      </c>
      <c r="KXZ24" t="e">
        <f t="shared" si="127"/>
        <v>#NUM!</v>
      </c>
      <c r="KYA24" t="e">
        <f t="shared" si="127"/>
        <v>#VALUE!</v>
      </c>
      <c r="KYB24">
        <f t="shared" si="127"/>
        <v>0</v>
      </c>
      <c r="KYC24" t="e">
        <f t="shared" si="127"/>
        <v>#NUM!</v>
      </c>
      <c r="KYD24" t="e">
        <f t="shared" si="127"/>
        <v>#NUM!</v>
      </c>
      <c r="KYE24" t="e">
        <f t="shared" si="127"/>
        <v>#VALUE!</v>
      </c>
      <c r="KYF24">
        <f t="shared" si="127"/>
        <v>0</v>
      </c>
      <c r="KYG24" t="e">
        <f t="shared" si="127"/>
        <v>#NUM!</v>
      </c>
      <c r="KYH24" t="e">
        <f t="shared" si="127"/>
        <v>#NUM!</v>
      </c>
      <c r="KYI24" t="e">
        <f t="shared" si="127"/>
        <v>#VALUE!</v>
      </c>
      <c r="KYJ24">
        <f t="shared" si="127"/>
        <v>0</v>
      </c>
      <c r="KYK24" t="e">
        <f t="shared" si="127"/>
        <v>#NUM!</v>
      </c>
      <c r="KYL24" t="e">
        <f t="shared" si="127"/>
        <v>#NUM!</v>
      </c>
      <c r="KYM24" t="e">
        <f t="shared" si="127"/>
        <v>#VALUE!</v>
      </c>
      <c r="KYN24">
        <f t="shared" si="127"/>
        <v>0</v>
      </c>
      <c r="KYO24" t="e">
        <f t="shared" si="127"/>
        <v>#NUM!</v>
      </c>
      <c r="KYP24" t="e">
        <f t="shared" si="127"/>
        <v>#NUM!</v>
      </c>
      <c r="KYQ24" t="e">
        <f t="shared" si="127"/>
        <v>#VALUE!</v>
      </c>
      <c r="KYR24">
        <f t="shared" si="127"/>
        <v>0</v>
      </c>
      <c r="KYS24" t="e">
        <f t="shared" si="127"/>
        <v>#NUM!</v>
      </c>
      <c r="KYT24" t="e">
        <f t="shared" si="127"/>
        <v>#NUM!</v>
      </c>
      <c r="KYU24" t="e">
        <f t="shared" si="127"/>
        <v>#VALUE!</v>
      </c>
      <c r="KYV24">
        <f t="shared" si="127"/>
        <v>0</v>
      </c>
      <c r="KYW24" t="e">
        <f t="shared" si="127"/>
        <v>#NUM!</v>
      </c>
      <c r="KYX24" t="e">
        <f t="shared" si="127"/>
        <v>#NUM!</v>
      </c>
      <c r="KYY24" t="e">
        <f t="shared" si="127"/>
        <v>#VALUE!</v>
      </c>
      <c r="KYZ24">
        <f t="shared" si="127"/>
        <v>0</v>
      </c>
      <c r="KZA24" t="e">
        <f t="shared" si="127"/>
        <v>#NUM!</v>
      </c>
      <c r="KZB24" t="e">
        <f t="shared" si="127"/>
        <v>#NUM!</v>
      </c>
      <c r="KZC24" t="e">
        <f t="shared" si="127"/>
        <v>#VALUE!</v>
      </c>
      <c r="KZD24">
        <f t="shared" si="127"/>
        <v>0</v>
      </c>
      <c r="KZE24" t="e">
        <f t="shared" si="127"/>
        <v>#NUM!</v>
      </c>
      <c r="KZF24" t="e">
        <f t="shared" si="127"/>
        <v>#NUM!</v>
      </c>
      <c r="KZG24" t="e">
        <f t="shared" si="127"/>
        <v>#VALUE!</v>
      </c>
      <c r="KZH24">
        <f t="shared" si="127"/>
        <v>0</v>
      </c>
      <c r="KZI24" t="e">
        <f t="shared" si="127"/>
        <v>#NUM!</v>
      </c>
      <c r="KZJ24" t="e">
        <f t="shared" si="127"/>
        <v>#NUM!</v>
      </c>
      <c r="KZK24" t="e">
        <f t="shared" si="127"/>
        <v>#VALUE!</v>
      </c>
      <c r="KZL24">
        <f t="shared" si="127"/>
        <v>0</v>
      </c>
      <c r="KZM24" t="e">
        <f t="shared" si="127"/>
        <v>#NUM!</v>
      </c>
      <c r="KZN24" t="e">
        <f t="shared" si="127"/>
        <v>#NUM!</v>
      </c>
      <c r="KZO24" t="e">
        <f t="shared" si="127"/>
        <v>#VALUE!</v>
      </c>
      <c r="KZP24">
        <f t="shared" si="127"/>
        <v>0</v>
      </c>
      <c r="KZQ24" t="e">
        <f t="shared" si="127"/>
        <v>#NUM!</v>
      </c>
      <c r="KZR24" t="e">
        <f t="shared" si="127"/>
        <v>#NUM!</v>
      </c>
      <c r="KZS24" t="e">
        <f t="shared" si="127"/>
        <v>#VALUE!</v>
      </c>
      <c r="KZT24">
        <f t="shared" si="127"/>
        <v>0</v>
      </c>
      <c r="KZU24" t="e">
        <f t="shared" si="127"/>
        <v>#NUM!</v>
      </c>
      <c r="KZV24" t="e">
        <f t="shared" si="127"/>
        <v>#NUM!</v>
      </c>
      <c r="KZW24" t="e">
        <f t="shared" si="127"/>
        <v>#VALUE!</v>
      </c>
      <c r="KZX24">
        <f t="shared" si="127"/>
        <v>0</v>
      </c>
      <c r="KZY24" t="e">
        <f t="shared" ref="KZY24:LCJ24" si="128">KZU24/0.45</f>
        <v>#NUM!</v>
      </c>
      <c r="KZZ24" t="e">
        <f t="shared" si="128"/>
        <v>#NUM!</v>
      </c>
      <c r="LAA24" t="e">
        <f t="shared" si="128"/>
        <v>#VALUE!</v>
      </c>
      <c r="LAB24">
        <f t="shared" si="128"/>
        <v>0</v>
      </c>
      <c r="LAC24" t="e">
        <f t="shared" si="128"/>
        <v>#NUM!</v>
      </c>
      <c r="LAD24" t="e">
        <f t="shared" si="128"/>
        <v>#NUM!</v>
      </c>
      <c r="LAE24" t="e">
        <f t="shared" si="128"/>
        <v>#VALUE!</v>
      </c>
      <c r="LAF24">
        <f t="shared" si="128"/>
        <v>0</v>
      </c>
      <c r="LAG24" t="e">
        <f t="shared" si="128"/>
        <v>#NUM!</v>
      </c>
      <c r="LAH24" t="e">
        <f t="shared" si="128"/>
        <v>#NUM!</v>
      </c>
      <c r="LAI24" t="e">
        <f t="shared" si="128"/>
        <v>#VALUE!</v>
      </c>
      <c r="LAJ24">
        <f t="shared" si="128"/>
        <v>0</v>
      </c>
      <c r="LAK24" t="e">
        <f t="shared" si="128"/>
        <v>#NUM!</v>
      </c>
      <c r="LAL24" t="e">
        <f t="shared" si="128"/>
        <v>#NUM!</v>
      </c>
      <c r="LAM24" t="e">
        <f t="shared" si="128"/>
        <v>#VALUE!</v>
      </c>
      <c r="LAN24">
        <f t="shared" si="128"/>
        <v>0</v>
      </c>
      <c r="LAO24" t="e">
        <f t="shared" si="128"/>
        <v>#NUM!</v>
      </c>
      <c r="LAP24" t="e">
        <f t="shared" si="128"/>
        <v>#NUM!</v>
      </c>
      <c r="LAQ24" t="e">
        <f t="shared" si="128"/>
        <v>#VALUE!</v>
      </c>
      <c r="LAR24">
        <f t="shared" si="128"/>
        <v>0</v>
      </c>
      <c r="LAS24" t="e">
        <f t="shared" si="128"/>
        <v>#NUM!</v>
      </c>
      <c r="LAT24" t="e">
        <f t="shared" si="128"/>
        <v>#NUM!</v>
      </c>
      <c r="LAU24" t="e">
        <f t="shared" si="128"/>
        <v>#VALUE!</v>
      </c>
      <c r="LAV24">
        <f t="shared" si="128"/>
        <v>0</v>
      </c>
      <c r="LAW24" t="e">
        <f t="shared" si="128"/>
        <v>#NUM!</v>
      </c>
      <c r="LAX24" t="e">
        <f t="shared" si="128"/>
        <v>#NUM!</v>
      </c>
      <c r="LAY24" t="e">
        <f t="shared" si="128"/>
        <v>#VALUE!</v>
      </c>
      <c r="LAZ24">
        <f t="shared" si="128"/>
        <v>0</v>
      </c>
      <c r="LBA24" t="e">
        <f t="shared" si="128"/>
        <v>#NUM!</v>
      </c>
      <c r="LBB24" t="e">
        <f t="shared" si="128"/>
        <v>#NUM!</v>
      </c>
      <c r="LBC24" t="e">
        <f t="shared" si="128"/>
        <v>#VALUE!</v>
      </c>
      <c r="LBD24">
        <f t="shared" si="128"/>
        <v>0</v>
      </c>
      <c r="LBE24" t="e">
        <f t="shared" si="128"/>
        <v>#NUM!</v>
      </c>
      <c r="LBF24" t="e">
        <f t="shared" si="128"/>
        <v>#NUM!</v>
      </c>
      <c r="LBG24" t="e">
        <f t="shared" si="128"/>
        <v>#VALUE!</v>
      </c>
      <c r="LBH24">
        <f t="shared" si="128"/>
        <v>0</v>
      </c>
      <c r="LBI24" t="e">
        <f t="shared" si="128"/>
        <v>#NUM!</v>
      </c>
      <c r="LBJ24" t="e">
        <f t="shared" si="128"/>
        <v>#NUM!</v>
      </c>
      <c r="LBK24" t="e">
        <f t="shared" si="128"/>
        <v>#VALUE!</v>
      </c>
      <c r="LBL24">
        <f t="shared" si="128"/>
        <v>0</v>
      </c>
      <c r="LBM24" t="e">
        <f t="shared" si="128"/>
        <v>#NUM!</v>
      </c>
      <c r="LBN24" t="e">
        <f t="shared" si="128"/>
        <v>#NUM!</v>
      </c>
      <c r="LBO24" t="e">
        <f t="shared" si="128"/>
        <v>#VALUE!</v>
      </c>
      <c r="LBP24">
        <f t="shared" si="128"/>
        <v>0</v>
      </c>
      <c r="LBQ24" t="e">
        <f t="shared" si="128"/>
        <v>#NUM!</v>
      </c>
      <c r="LBR24" t="e">
        <f t="shared" si="128"/>
        <v>#NUM!</v>
      </c>
      <c r="LBS24" t="e">
        <f t="shared" si="128"/>
        <v>#VALUE!</v>
      </c>
      <c r="LBT24">
        <f t="shared" si="128"/>
        <v>0</v>
      </c>
      <c r="LBU24" t="e">
        <f t="shared" si="128"/>
        <v>#NUM!</v>
      </c>
      <c r="LBV24" t="e">
        <f t="shared" si="128"/>
        <v>#NUM!</v>
      </c>
      <c r="LBW24" t="e">
        <f t="shared" si="128"/>
        <v>#VALUE!</v>
      </c>
      <c r="LBX24">
        <f t="shared" si="128"/>
        <v>0</v>
      </c>
      <c r="LBY24" t="e">
        <f t="shared" si="128"/>
        <v>#NUM!</v>
      </c>
      <c r="LBZ24" t="e">
        <f t="shared" si="128"/>
        <v>#NUM!</v>
      </c>
      <c r="LCA24" t="e">
        <f t="shared" si="128"/>
        <v>#VALUE!</v>
      </c>
      <c r="LCB24">
        <f t="shared" si="128"/>
        <v>0</v>
      </c>
      <c r="LCC24" t="e">
        <f t="shared" si="128"/>
        <v>#NUM!</v>
      </c>
      <c r="LCD24" t="e">
        <f t="shared" si="128"/>
        <v>#NUM!</v>
      </c>
      <c r="LCE24" t="e">
        <f t="shared" si="128"/>
        <v>#VALUE!</v>
      </c>
      <c r="LCF24">
        <f t="shared" si="128"/>
        <v>0</v>
      </c>
      <c r="LCG24" t="e">
        <f t="shared" si="128"/>
        <v>#NUM!</v>
      </c>
      <c r="LCH24" t="e">
        <f t="shared" si="128"/>
        <v>#NUM!</v>
      </c>
      <c r="LCI24" t="e">
        <f t="shared" si="128"/>
        <v>#VALUE!</v>
      </c>
      <c r="LCJ24">
        <f t="shared" si="128"/>
        <v>0</v>
      </c>
      <c r="LCK24" t="e">
        <f t="shared" ref="LCK24:LEV24" si="129">LCG24/0.45</f>
        <v>#NUM!</v>
      </c>
      <c r="LCL24" t="e">
        <f t="shared" si="129"/>
        <v>#NUM!</v>
      </c>
      <c r="LCM24" t="e">
        <f t="shared" si="129"/>
        <v>#VALUE!</v>
      </c>
      <c r="LCN24">
        <f t="shared" si="129"/>
        <v>0</v>
      </c>
      <c r="LCO24" t="e">
        <f t="shared" si="129"/>
        <v>#NUM!</v>
      </c>
      <c r="LCP24" t="e">
        <f t="shared" si="129"/>
        <v>#NUM!</v>
      </c>
      <c r="LCQ24" t="e">
        <f t="shared" si="129"/>
        <v>#VALUE!</v>
      </c>
      <c r="LCR24">
        <f t="shared" si="129"/>
        <v>0</v>
      </c>
      <c r="LCS24" t="e">
        <f t="shared" si="129"/>
        <v>#NUM!</v>
      </c>
      <c r="LCT24" t="e">
        <f t="shared" si="129"/>
        <v>#NUM!</v>
      </c>
      <c r="LCU24" t="e">
        <f t="shared" si="129"/>
        <v>#VALUE!</v>
      </c>
      <c r="LCV24">
        <f t="shared" si="129"/>
        <v>0</v>
      </c>
      <c r="LCW24" t="e">
        <f t="shared" si="129"/>
        <v>#NUM!</v>
      </c>
      <c r="LCX24" t="e">
        <f t="shared" si="129"/>
        <v>#NUM!</v>
      </c>
      <c r="LCY24" t="e">
        <f t="shared" si="129"/>
        <v>#VALUE!</v>
      </c>
      <c r="LCZ24">
        <f t="shared" si="129"/>
        <v>0</v>
      </c>
      <c r="LDA24" t="e">
        <f t="shared" si="129"/>
        <v>#NUM!</v>
      </c>
      <c r="LDB24" t="e">
        <f t="shared" si="129"/>
        <v>#NUM!</v>
      </c>
      <c r="LDC24" t="e">
        <f t="shared" si="129"/>
        <v>#VALUE!</v>
      </c>
      <c r="LDD24">
        <f t="shared" si="129"/>
        <v>0</v>
      </c>
      <c r="LDE24" t="e">
        <f t="shared" si="129"/>
        <v>#NUM!</v>
      </c>
      <c r="LDF24" t="e">
        <f t="shared" si="129"/>
        <v>#NUM!</v>
      </c>
      <c r="LDG24" t="e">
        <f t="shared" si="129"/>
        <v>#VALUE!</v>
      </c>
      <c r="LDH24">
        <f t="shared" si="129"/>
        <v>0</v>
      </c>
      <c r="LDI24" t="e">
        <f t="shared" si="129"/>
        <v>#NUM!</v>
      </c>
      <c r="LDJ24" t="e">
        <f t="shared" si="129"/>
        <v>#NUM!</v>
      </c>
      <c r="LDK24" t="e">
        <f t="shared" si="129"/>
        <v>#VALUE!</v>
      </c>
      <c r="LDL24">
        <f t="shared" si="129"/>
        <v>0</v>
      </c>
      <c r="LDM24" t="e">
        <f t="shared" si="129"/>
        <v>#NUM!</v>
      </c>
      <c r="LDN24" t="e">
        <f t="shared" si="129"/>
        <v>#NUM!</v>
      </c>
      <c r="LDO24" t="e">
        <f t="shared" si="129"/>
        <v>#VALUE!</v>
      </c>
      <c r="LDP24">
        <f t="shared" si="129"/>
        <v>0</v>
      </c>
      <c r="LDQ24" t="e">
        <f t="shared" si="129"/>
        <v>#NUM!</v>
      </c>
      <c r="LDR24" t="e">
        <f t="shared" si="129"/>
        <v>#NUM!</v>
      </c>
      <c r="LDS24" t="e">
        <f t="shared" si="129"/>
        <v>#VALUE!</v>
      </c>
      <c r="LDT24">
        <f t="shared" si="129"/>
        <v>0</v>
      </c>
      <c r="LDU24" t="e">
        <f t="shared" si="129"/>
        <v>#NUM!</v>
      </c>
      <c r="LDV24" t="e">
        <f t="shared" si="129"/>
        <v>#NUM!</v>
      </c>
      <c r="LDW24" t="e">
        <f t="shared" si="129"/>
        <v>#VALUE!</v>
      </c>
      <c r="LDX24">
        <f t="shared" si="129"/>
        <v>0</v>
      </c>
      <c r="LDY24" t="e">
        <f t="shared" si="129"/>
        <v>#NUM!</v>
      </c>
      <c r="LDZ24" t="e">
        <f t="shared" si="129"/>
        <v>#NUM!</v>
      </c>
      <c r="LEA24" t="e">
        <f t="shared" si="129"/>
        <v>#VALUE!</v>
      </c>
      <c r="LEB24">
        <f t="shared" si="129"/>
        <v>0</v>
      </c>
      <c r="LEC24" t="e">
        <f t="shared" si="129"/>
        <v>#NUM!</v>
      </c>
      <c r="LED24" t="e">
        <f t="shared" si="129"/>
        <v>#NUM!</v>
      </c>
      <c r="LEE24" t="e">
        <f t="shared" si="129"/>
        <v>#VALUE!</v>
      </c>
      <c r="LEF24">
        <f t="shared" si="129"/>
        <v>0</v>
      </c>
      <c r="LEG24" t="e">
        <f t="shared" si="129"/>
        <v>#NUM!</v>
      </c>
      <c r="LEH24" t="e">
        <f t="shared" si="129"/>
        <v>#NUM!</v>
      </c>
      <c r="LEI24" t="e">
        <f t="shared" si="129"/>
        <v>#VALUE!</v>
      </c>
      <c r="LEJ24">
        <f t="shared" si="129"/>
        <v>0</v>
      </c>
      <c r="LEK24" t="e">
        <f t="shared" si="129"/>
        <v>#NUM!</v>
      </c>
      <c r="LEL24" t="e">
        <f t="shared" si="129"/>
        <v>#NUM!</v>
      </c>
      <c r="LEM24" t="e">
        <f t="shared" si="129"/>
        <v>#VALUE!</v>
      </c>
      <c r="LEN24">
        <f t="shared" si="129"/>
        <v>0</v>
      </c>
      <c r="LEO24" t="e">
        <f t="shared" si="129"/>
        <v>#NUM!</v>
      </c>
      <c r="LEP24" t="e">
        <f t="shared" si="129"/>
        <v>#NUM!</v>
      </c>
      <c r="LEQ24" t="e">
        <f t="shared" si="129"/>
        <v>#VALUE!</v>
      </c>
      <c r="LER24">
        <f t="shared" si="129"/>
        <v>0</v>
      </c>
      <c r="LES24" t="e">
        <f t="shared" si="129"/>
        <v>#NUM!</v>
      </c>
      <c r="LET24" t="e">
        <f t="shared" si="129"/>
        <v>#NUM!</v>
      </c>
      <c r="LEU24" t="e">
        <f t="shared" si="129"/>
        <v>#VALUE!</v>
      </c>
      <c r="LEV24">
        <f t="shared" si="129"/>
        <v>0</v>
      </c>
      <c r="LEW24" t="e">
        <f t="shared" ref="LEW24:LHH24" si="130">LES24/0.45</f>
        <v>#NUM!</v>
      </c>
      <c r="LEX24" t="e">
        <f t="shared" si="130"/>
        <v>#NUM!</v>
      </c>
      <c r="LEY24" t="e">
        <f t="shared" si="130"/>
        <v>#VALUE!</v>
      </c>
      <c r="LEZ24">
        <f t="shared" si="130"/>
        <v>0</v>
      </c>
      <c r="LFA24" t="e">
        <f t="shared" si="130"/>
        <v>#NUM!</v>
      </c>
      <c r="LFB24" t="e">
        <f t="shared" si="130"/>
        <v>#NUM!</v>
      </c>
      <c r="LFC24" t="e">
        <f t="shared" si="130"/>
        <v>#VALUE!</v>
      </c>
      <c r="LFD24">
        <f t="shared" si="130"/>
        <v>0</v>
      </c>
      <c r="LFE24" t="e">
        <f t="shared" si="130"/>
        <v>#NUM!</v>
      </c>
      <c r="LFF24" t="e">
        <f t="shared" si="130"/>
        <v>#NUM!</v>
      </c>
      <c r="LFG24" t="e">
        <f t="shared" si="130"/>
        <v>#VALUE!</v>
      </c>
      <c r="LFH24">
        <f t="shared" si="130"/>
        <v>0</v>
      </c>
      <c r="LFI24" t="e">
        <f t="shared" si="130"/>
        <v>#NUM!</v>
      </c>
      <c r="LFJ24" t="e">
        <f t="shared" si="130"/>
        <v>#NUM!</v>
      </c>
      <c r="LFK24" t="e">
        <f t="shared" si="130"/>
        <v>#VALUE!</v>
      </c>
      <c r="LFL24">
        <f t="shared" si="130"/>
        <v>0</v>
      </c>
      <c r="LFM24" t="e">
        <f t="shared" si="130"/>
        <v>#NUM!</v>
      </c>
      <c r="LFN24" t="e">
        <f t="shared" si="130"/>
        <v>#NUM!</v>
      </c>
      <c r="LFO24" t="e">
        <f t="shared" si="130"/>
        <v>#VALUE!</v>
      </c>
      <c r="LFP24">
        <f t="shared" si="130"/>
        <v>0</v>
      </c>
      <c r="LFQ24" t="e">
        <f t="shared" si="130"/>
        <v>#NUM!</v>
      </c>
      <c r="LFR24" t="e">
        <f t="shared" si="130"/>
        <v>#NUM!</v>
      </c>
      <c r="LFS24" t="e">
        <f t="shared" si="130"/>
        <v>#VALUE!</v>
      </c>
      <c r="LFT24">
        <f t="shared" si="130"/>
        <v>0</v>
      </c>
      <c r="LFU24" t="e">
        <f t="shared" si="130"/>
        <v>#NUM!</v>
      </c>
      <c r="LFV24" t="e">
        <f t="shared" si="130"/>
        <v>#NUM!</v>
      </c>
      <c r="LFW24" t="e">
        <f t="shared" si="130"/>
        <v>#VALUE!</v>
      </c>
      <c r="LFX24">
        <f t="shared" si="130"/>
        <v>0</v>
      </c>
      <c r="LFY24" t="e">
        <f t="shared" si="130"/>
        <v>#NUM!</v>
      </c>
      <c r="LFZ24" t="e">
        <f t="shared" si="130"/>
        <v>#NUM!</v>
      </c>
      <c r="LGA24" t="e">
        <f t="shared" si="130"/>
        <v>#VALUE!</v>
      </c>
      <c r="LGB24">
        <f t="shared" si="130"/>
        <v>0</v>
      </c>
      <c r="LGC24" t="e">
        <f t="shared" si="130"/>
        <v>#NUM!</v>
      </c>
      <c r="LGD24" t="e">
        <f t="shared" si="130"/>
        <v>#NUM!</v>
      </c>
      <c r="LGE24" t="e">
        <f t="shared" si="130"/>
        <v>#VALUE!</v>
      </c>
      <c r="LGF24">
        <f t="shared" si="130"/>
        <v>0</v>
      </c>
      <c r="LGG24" t="e">
        <f t="shared" si="130"/>
        <v>#NUM!</v>
      </c>
      <c r="LGH24" t="e">
        <f t="shared" si="130"/>
        <v>#NUM!</v>
      </c>
      <c r="LGI24" t="e">
        <f t="shared" si="130"/>
        <v>#VALUE!</v>
      </c>
      <c r="LGJ24">
        <f t="shared" si="130"/>
        <v>0</v>
      </c>
      <c r="LGK24" t="e">
        <f t="shared" si="130"/>
        <v>#NUM!</v>
      </c>
      <c r="LGL24" t="e">
        <f t="shared" si="130"/>
        <v>#NUM!</v>
      </c>
      <c r="LGM24" t="e">
        <f t="shared" si="130"/>
        <v>#VALUE!</v>
      </c>
      <c r="LGN24">
        <f t="shared" si="130"/>
        <v>0</v>
      </c>
      <c r="LGO24" t="e">
        <f t="shared" si="130"/>
        <v>#NUM!</v>
      </c>
      <c r="LGP24" t="e">
        <f t="shared" si="130"/>
        <v>#NUM!</v>
      </c>
      <c r="LGQ24" t="e">
        <f t="shared" si="130"/>
        <v>#VALUE!</v>
      </c>
      <c r="LGR24">
        <f t="shared" si="130"/>
        <v>0</v>
      </c>
      <c r="LGS24" t="e">
        <f t="shared" si="130"/>
        <v>#NUM!</v>
      </c>
      <c r="LGT24" t="e">
        <f t="shared" si="130"/>
        <v>#NUM!</v>
      </c>
      <c r="LGU24" t="e">
        <f t="shared" si="130"/>
        <v>#VALUE!</v>
      </c>
      <c r="LGV24">
        <f t="shared" si="130"/>
        <v>0</v>
      </c>
      <c r="LGW24" t="e">
        <f t="shared" si="130"/>
        <v>#NUM!</v>
      </c>
      <c r="LGX24" t="e">
        <f t="shared" si="130"/>
        <v>#NUM!</v>
      </c>
      <c r="LGY24" t="e">
        <f t="shared" si="130"/>
        <v>#VALUE!</v>
      </c>
      <c r="LGZ24">
        <f t="shared" si="130"/>
        <v>0</v>
      </c>
      <c r="LHA24" t="e">
        <f t="shared" si="130"/>
        <v>#NUM!</v>
      </c>
      <c r="LHB24" t="e">
        <f t="shared" si="130"/>
        <v>#NUM!</v>
      </c>
      <c r="LHC24" t="e">
        <f t="shared" si="130"/>
        <v>#VALUE!</v>
      </c>
      <c r="LHD24">
        <f t="shared" si="130"/>
        <v>0</v>
      </c>
      <c r="LHE24" t="e">
        <f t="shared" si="130"/>
        <v>#NUM!</v>
      </c>
      <c r="LHF24" t="e">
        <f t="shared" si="130"/>
        <v>#NUM!</v>
      </c>
      <c r="LHG24" t="e">
        <f t="shared" si="130"/>
        <v>#VALUE!</v>
      </c>
      <c r="LHH24">
        <f t="shared" si="130"/>
        <v>0</v>
      </c>
      <c r="LHI24" t="e">
        <f t="shared" ref="LHI24:LJT24" si="131">LHE24/0.45</f>
        <v>#NUM!</v>
      </c>
      <c r="LHJ24" t="e">
        <f t="shared" si="131"/>
        <v>#NUM!</v>
      </c>
      <c r="LHK24" t="e">
        <f t="shared" si="131"/>
        <v>#VALUE!</v>
      </c>
      <c r="LHL24">
        <f t="shared" si="131"/>
        <v>0</v>
      </c>
      <c r="LHM24" t="e">
        <f t="shared" si="131"/>
        <v>#NUM!</v>
      </c>
      <c r="LHN24" t="e">
        <f t="shared" si="131"/>
        <v>#NUM!</v>
      </c>
      <c r="LHO24" t="e">
        <f t="shared" si="131"/>
        <v>#VALUE!</v>
      </c>
      <c r="LHP24">
        <f t="shared" si="131"/>
        <v>0</v>
      </c>
      <c r="LHQ24" t="e">
        <f t="shared" si="131"/>
        <v>#NUM!</v>
      </c>
      <c r="LHR24" t="e">
        <f t="shared" si="131"/>
        <v>#NUM!</v>
      </c>
      <c r="LHS24" t="e">
        <f t="shared" si="131"/>
        <v>#VALUE!</v>
      </c>
      <c r="LHT24">
        <f t="shared" si="131"/>
        <v>0</v>
      </c>
      <c r="LHU24" t="e">
        <f t="shared" si="131"/>
        <v>#NUM!</v>
      </c>
      <c r="LHV24" t="e">
        <f t="shared" si="131"/>
        <v>#NUM!</v>
      </c>
      <c r="LHW24" t="e">
        <f t="shared" si="131"/>
        <v>#VALUE!</v>
      </c>
      <c r="LHX24">
        <f t="shared" si="131"/>
        <v>0</v>
      </c>
      <c r="LHY24" t="e">
        <f t="shared" si="131"/>
        <v>#NUM!</v>
      </c>
      <c r="LHZ24" t="e">
        <f t="shared" si="131"/>
        <v>#NUM!</v>
      </c>
      <c r="LIA24" t="e">
        <f t="shared" si="131"/>
        <v>#VALUE!</v>
      </c>
      <c r="LIB24">
        <f t="shared" si="131"/>
        <v>0</v>
      </c>
      <c r="LIC24" t="e">
        <f t="shared" si="131"/>
        <v>#NUM!</v>
      </c>
      <c r="LID24" t="e">
        <f t="shared" si="131"/>
        <v>#NUM!</v>
      </c>
      <c r="LIE24" t="e">
        <f t="shared" si="131"/>
        <v>#VALUE!</v>
      </c>
      <c r="LIF24">
        <f t="shared" si="131"/>
        <v>0</v>
      </c>
      <c r="LIG24" t="e">
        <f t="shared" si="131"/>
        <v>#NUM!</v>
      </c>
      <c r="LIH24" t="e">
        <f t="shared" si="131"/>
        <v>#NUM!</v>
      </c>
      <c r="LII24" t="e">
        <f t="shared" si="131"/>
        <v>#VALUE!</v>
      </c>
      <c r="LIJ24">
        <f t="shared" si="131"/>
        <v>0</v>
      </c>
      <c r="LIK24" t="e">
        <f t="shared" si="131"/>
        <v>#NUM!</v>
      </c>
      <c r="LIL24" t="e">
        <f t="shared" si="131"/>
        <v>#NUM!</v>
      </c>
      <c r="LIM24" t="e">
        <f t="shared" si="131"/>
        <v>#VALUE!</v>
      </c>
      <c r="LIN24">
        <f t="shared" si="131"/>
        <v>0</v>
      </c>
      <c r="LIO24" t="e">
        <f t="shared" si="131"/>
        <v>#NUM!</v>
      </c>
      <c r="LIP24" t="e">
        <f t="shared" si="131"/>
        <v>#NUM!</v>
      </c>
      <c r="LIQ24" t="e">
        <f t="shared" si="131"/>
        <v>#VALUE!</v>
      </c>
      <c r="LIR24">
        <f t="shared" si="131"/>
        <v>0</v>
      </c>
      <c r="LIS24" t="e">
        <f t="shared" si="131"/>
        <v>#NUM!</v>
      </c>
      <c r="LIT24" t="e">
        <f t="shared" si="131"/>
        <v>#NUM!</v>
      </c>
      <c r="LIU24" t="e">
        <f t="shared" si="131"/>
        <v>#VALUE!</v>
      </c>
      <c r="LIV24">
        <f t="shared" si="131"/>
        <v>0</v>
      </c>
      <c r="LIW24" t="e">
        <f t="shared" si="131"/>
        <v>#NUM!</v>
      </c>
      <c r="LIX24" t="e">
        <f t="shared" si="131"/>
        <v>#NUM!</v>
      </c>
      <c r="LIY24" t="e">
        <f t="shared" si="131"/>
        <v>#VALUE!</v>
      </c>
      <c r="LIZ24">
        <f t="shared" si="131"/>
        <v>0</v>
      </c>
      <c r="LJA24" t="e">
        <f t="shared" si="131"/>
        <v>#NUM!</v>
      </c>
      <c r="LJB24" t="e">
        <f t="shared" si="131"/>
        <v>#NUM!</v>
      </c>
      <c r="LJC24" t="e">
        <f t="shared" si="131"/>
        <v>#VALUE!</v>
      </c>
      <c r="LJD24">
        <f t="shared" si="131"/>
        <v>0</v>
      </c>
      <c r="LJE24" t="e">
        <f t="shared" si="131"/>
        <v>#NUM!</v>
      </c>
      <c r="LJF24" t="e">
        <f t="shared" si="131"/>
        <v>#NUM!</v>
      </c>
      <c r="LJG24" t="e">
        <f t="shared" si="131"/>
        <v>#VALUE!</v>
      </c>
      <c r="LJH24">
        <f t="shared" si="131"/>
        <v>0</v>
      </c>
      <c r="LJI24" t="e">
        <f t="shared" si="131"/>
        <v>#NUM!</v>
      </c>
      <c r="LJJ24" t="e">
        <f t="shared" si="131"/>
        <v>#NUM!</v>
      </c>
      <c r="LJK24" t="e">
        <f t="shared" si="131"/>
        <v>#VALUE!</v>
      </c>
      <c r="LJL24">
        <f t="shared" si="131"/>
        <v>0</v>
      </c>
      <c r="LJM24" t="e">
        <f t="shared" si="131"/>
        <v>#NUM!</v>
      </c>
      <c r="LJN24" t="e">
        <f t="shared" si="131"/>
        <v>#NUM!</v>
      </c>
      <c r="LJO24" t="e">
        <f t="shared" si="131"/>
        <v>#VALUE!</v>
      </c>
      <c r="LJP24">
        <f t="shared" si="131"/>
        <v>0</v>
      </c>
      <c r="LJQ24" t="e">
        <f t="shared" si="131"/>
        <v>#NUM!</v>
      </c>
      <c r="LJR24" t="e">
        <f t="shared" si="131"/>
        <v>#NUM!</v>
      </c>
      <c r="LJS24" t="e">
        <f t="shared" si="131"/>
        <v>#VALUE!</v>
      </c>
      <c r="LJT24">
        <f t="shared" si="131"/>
        <v>0</v>
      </c>
      <c r="LJU24" t="e">
        <f t="shared" ref="LJU24:LMF24" si="132">LJQ24/0.45</f>
        <v>#NUM!</v>
      </c>
      <c r="LJV24" t="e">
        <f t="shared" si="132"/>
        <v>#NUM!</v>
      </c>
      <c r="LJW24" t="e">
        <f t="shared" si="132"/>
        <v>#VALUE!</v>
      </c>
      <c r="LJX24">
        <f t="shared" si="132"/>
        <v>0</v>
      </c>
      <c r="LJY24" t="e">
        <f t="shared" si="132"/>
        <v>#NUM!</v>
      </c>
      <c r="LJZ24" t="e">
        <f t="shared" si="132"/>
        <v>#NUM!</v>
      </c>
      <c r="LKA24" t="e">
        <f t="shared" si="132"/>
        <v>#VALUE!</v>
      </c>
      <c r="LKB24">
        <f t="shared" si="132"/>
        <v>0</v>
      </c>
      <c r="LKC24" t="e">
        <f t="shared" si="132"/>
        <v>#NUM!</v>
      </c>
      <c r="LKD24" t="e">
        <f t="shared" si="132"/>
        <v>#NUM!</v>
      </c>
      <c r="LKE24" t="e">
        <f t="shared" si="132"/>
        <v>#VALUE!</v>
      </c>
      <c r="LKF24">
        <f t="shared" si="132"/>
        <v>0</v>
      </c>
      <c r="LKG24" t="e">
        <f t="shared" si="132"/>
        <v>#NUM!</v>
      </c>
      <c r="LKH24" t="e">
        <f t="shared" si="132"/>
        <v>#NUM!</v>
      </c>
      <c r="LKI24" t="e">
        <f t="shared" si="132"/>
        <v>#VALUE!</v>
      </c>
      <c r="LKJ24">
        <f t="shared" si="132"/>
        <v>0</v>
      </c>
      <c r="LKK24" t="e">
        <f t="shared" si="132"/>
        <v>#NUM!</v>
      </c>
      <c r="LKL24" t="e">
        <f t="shared" si="132"/>
        <v>#NUM!</v>
      </c>
      <c r="LKM24" t="e">
        <f t="shared" si="132"/>
        <v>#VALUE!</v>
      </c>
      <c r="LKN24">
        <f t="shared" si="132"/>
        <v>0</v>
      </c>
      <c r="LKO24" t="e">
        <f t="shared" si="132"/>
        <v>#NUM!</v>
      </c>
      <c r="LKP24" t="e">
        <f t="shared" si="132"/>
        <v>#NUM!</v>
      </c>
      <c r="LKQ24" t="e">
        <f t="shared" si="132"/>
        <v>#VALUE!</v>
      </c>
      <c r="LKR24">
        <f t="shared" si="132"/>
        <v>0</v>
      </c>
      <c r="LKS24" t="e">
        <f t="shared" si="132"/>
        <v>#NUM!</v>
      </c>
      <c r="LKT24" t="e">
        <f t="shared" si="132"/>
        <v>#NUM!</v>
      </c>
      <c r="LKU24" t="e">
        <f t="shared" si="132"/>
        <v>#VALUE!</v>
      </c>
      <c r="LKV24">
        <f t="shared" si="132"/>
        <v>0</v>
      </c>
      <c r="LKW24" t="e">
        <f t="shared" si="132"/>
        <v>#NUM!</v>
      </c>
      <c r="LKX24" t="e">
        <f t="shared" si="132"/>
        <v>#NUM!</v>
      </c>
      <c r="LKY24" t="e">
        <f t="shared" si="132"/>
        <v>#VALUE!</v>
      </c>
      <c r="LKZ24">
        <f t="shared" si="132"/>
        <v>0</v>
      </c>
      <c r="LLA24" t="e">
        <f t="shared" si="132"/>
        <v>#NUM!</v>
      </c>
      <c r="LLB24" t="e">
        <f t="shared" si="132"/>
        <v>#NUM!</v>
      </c>
      <c r="LLC24" t="e">
        <f t="shared" si="132"/>
        <v>#VALUE!</v>
      </c>
      <c r="LLD24">
        <f t="shared" si="132"/>
        <v>0</v>
      </c>
      <c r="LLE24" t="e">
        <f t="shared" si="132"/>
        <v>#NUM!</v>
      </c>
      <c r="LLF24" t="e">
        <f t="shared" si="132"/>
        <v>#NUM!</v>
      </c>
      <c r="LLG24" t="e">
        <f t="shared" si="132"/>
        <v>#VALUE!</v>
      </c>
      <c r="LLH24">
        <f t="shared" si="132"/>
        <v>0</v>
      </c>
      <c r="LLI24" t="e">
        <f t="shared" si="132"/>
        <v>#NUM!</v>
      </c>
      <c r="LLJ24" t="e">
        <f t="shared" si="132"/>
        <v>#NUM!</v>
      </c>
      <c r="LLK24" t="e">
        <f t="shared" si="132"/>
        <v>#VALUE!</v>
      </c>
      <c r="LLL24">
        <f t="shared" si="132"/>
        <v>0</v>
      </c>
      <c r="LLM24" t="e">
        <f t="shared" si="132"/>
        <v>#NUM!</v>
      </c>
      <c r="LLN24" t="e">
        <f t="shared" si="132"/>
        <v>#NUM!</v>
      </c>
      <c r="LLO24" t="e">
        <f t="shared" si="132"/>
        <v>#VALUE!</v>
      </c>
      <c r="LLP24">
        <f t="shared" si="132"/>
        <v>0</v>
      </c>
      <c r="LLQ24" t="e">
        <f t="shared" si="132"/>
        <v>#NUM!</v>
      </c>
      <c r="LLR24" t="e">
        <f t="shared" si="132"/>
        <v>#NUM!</v>
      </c>
      <c r="LLS24" t="e">
        <f t="shared" si="132"/>
        <v>#VALUE!</v>
      </c>
      <c r="LLT24">
        <f t="shared" si="132"/>
        <v>0</v>
      </c>
      <c r="LLU24" t="e">
        <f t="shared" si="132"/>
        <v>#NUM!</v>
      </c>
      <c r="LLV24" t="e">
        <f t="shared" si="132"/>
        <v>#NUM!</v>
      </c>
      <c r="LLW24" t="e">
        <f t="shared" si="132"/>
        <v>#VALUE!</v>
      </c>
      <c r="LLX24">
        <f t="shared" si="132"/>
        <v>0</v>
      </c>
      <c r="LLY24" t="e">
        <f t="shared" si="132"/>
        <v>#NUM!</v>
      </c>
      <c r="LLZ24" t="e">
        <f t="shared" si="132"/>
        <v>#NUM!</v>
      </c>
      <c r="LMA24" t="e">
        <f t="shared" si="132"/>
        <v>#VALUE!</v>
      </c>
      <c r="LMB24">
        <f t="shared" si="132"/>
        <v>0</v>
      </c>
      <c r="LMC24" t="e">
        <f t="shared" si="132"/>
        <v>#NUM!</v>
      </c>
      <c r="LMD24" t="e">
        <f t="shared" si="132"/>
        <v>#NUM!</v>
      </c>
      <c r="LME24" t="e">
        <f t="shared" si="132"/>
        <v>#VALUE!</v>
      </c>
      <c r="LMF24">
        <f t="shared" si="132"/>
        <v>0</v>
      </c>
      <c r="LMG24" t="e">
        <f t="shared" ref="LMG24:LOR24" si="133">LMC24/0.45</f>
        <v>#NUM!</v>
      </c>
      <c r="LMH24" t="e">
        <f t="shared" si="133"/>
        <v>#NUM!</v>
      </c>
      <c r="LMI24" t="e">
        <f t="shared" si="133"/>
        <v>#VALUE!</v>
      </c>
      <c r="LMJ24">
        <f t="shared" si="133"/>
        <v>0</v>
      </c>
      <c r="LMK24" t="e">
        <f t="shared" si="133"/>
        <v>#NUM!</v>
      </c>
      <c r="LML24" t="e">
        <f t="shared" si="133"/>
        <v>#NUM!</v>
      </c>
      <c r="LMM24" t="e">
        <f t="shared" si="133"/>
        <v>#VALUE!</v>
      </c>
      <c r="LMN24">
        <f t="shared" si="133"/>
        <v>0</v>
      </c>
      <c r="LMO24" t="e">
        <f t="shared" si="133"/>
        <v>#NUM!</v>
      </c>
      <c r="LMP24" t="e">
        <f t="shared" si="133"/>
        <v>#NUM!</v>
      </c>
      <c r="LMQ24" t="e">
        <f t="shared" si="133"/>
        <v>#VALUE!</v>
      </c>
      <c r="LMR24">
        <f t="shared" si="133"/>
        <v>0</v>
      </c>
      <c r="LMS24" t="e">
        <f t="shared" si="133"/>
        <v>#NUM!</v>
      </c>
      <c r="LMT24" t="e">
        <f t="shared" si="133"/>
        <v>#NUM!</v>
      </c>
      <c r="LMU24" t="e">
        <f t="shared" si="133"/>
        <v>#VALUE!</v>
      </c>
      <c r="LMV24">
        <f t="shared" si="133"/>
        <v>0</v>
      </c>
      <c r="LMW24" t="e">
        <f t="shared" si="133"/>
        <v>#NUM!</v>
      </c>
      <c r="LMX24" t="e">
        <f t="shared" si="133"/>
        <v>#NUM!</v>
      </c>
      <c r="LMY24" t="e">
        <f t="shared" si="133"/>
        <v>#VALUE!</v>
      </c>
      <c r="LMZ24">
        <f t="shared" si="133"/>
        <v>0</v>
      </c>
      <c r="LNA24" t="e">
        <f t="shared" si="133"/>
        <v>#NUM!</v>
      </c>
      <c r="LNB24" t="e">
        <f t="shared" si="133"/>
        <v>#NUM!</v>
      </c>
      <c r="LNC24" t="e">
        <f t="shared" si="133"/>
        <v>#VALUE!</v>
      </c>
      <c r="LND24">
        <f t="shared" si="133"/>
        <v>0</v>
      </c>
      <c r="LNE24" t="e">
        <f t="shared" si="133"/>
        <v>#NUM!</v>
      </c>
      <c r="LNF24" t="e">
        <f t="shared" si="133"/>
        <v>#NUM!</v>
      </c>
      <c r="LNG24" t="e">
        <f t="shared" si="133"/>
        <v>#VALUE!</v>
      </c>
      <c r="LNH24">
        <f t="shared" si="133"/>
        <v>0</v>
      </c>
      <c r="LNI24" t="e">
        <f t="shared" si="133"/>
        <v>#NUM!</v>
      </c>
      <c r="LNJ24" t="e">
        <f t="shared" si="133"/>
        <v>#NUM!</v>
      </c>
      <c r="LNK24" t="e">
        <f t="shared" si="133"/>
        <v>#VALUE!</v>
      </c>
      <c r="LNL24">
        <f t="shared" si="133"/>
        <v>0</v>
      </c>
      <c r="LNM24" t="e">
        <f t="shared" si="133"/>
        <v>#NUM!</v>
      </c>
      <c r="LNN24" t="e">
        <f t="shared" si="133"/>
        <v>#NUM!</v>
      </c>
      <c r="LNO24" t="e">
        <f t="shared" si="133"/>
        <v>#VALUE!</v>
      </c>
      <c r="LNP24">
        <f t="shared" si="133"/>
        <v>0</v>
      </c>
      <c r="LNQ24" t="e">
        <f t="shared" si="133"/>
        <v>#NUM!</v>
      </c>
      <c r="LNR24" t="e">
        <f t="shared" si="133"/>
        <v>#NUM!</v>
      </c>
      <c r="LNS24" t="e">
        <f t="shared" si="133"/>
        <v>#VALUE!</v>
      </c>
      <c r="LNT24">
        <f t="shared" si="133"/>
        <v>0</v>
      </c>
      <c r="LNU24" t="e">
        <f t="shared" si="133"/>
        <v>#NUM!</v>
      </c>
      <c r="LNV24" t="e">
        <f t="shared" si="133"/>
        <v>#NUM!</v>
      </c>
      <c r="LNW24" t="e">
        <f t="shared" si="133"/>
        <v>#VALUE!</v>
      </c>
      <c r="LNX24">
        <f t="shared" si="133"/>
        <v>0</v>
      </c>
      <c r="LNY24" t="e">
        <f t="shared" si="133"/>
        <v>#NUM!</v>
      </c>
      <c r="LNZ24" t="e">
        <f t="shared" si="133"/>
        <v>#NUM!</v>
      </c>
      <c r="LOA24" t="e">
        <f t="shared" si="133"/>
        <v>#VALUE!</v>
      </c>
      <c r="LOB24">
        <f t="shared" si="133"/>
        <v>0</v>
      </c>
      <c r="LOC24" t="e">
        <f t="shared" si="133"/>
        <v>#NUM!</v>
      </c>
      <c r="LOD24" t="e">
        <f t="shared" si="133"/>
        <v>#NUM!</v>
      </c>
      <c r="LOE24" t="e">
        <f t="shared" si="133"/>
        <v>#VALUE!</v>
      </c>
      <c r="LOF24">
        <f t="shared" si="133"/>
        <v>0</v>
      </c>
      <c r="LOG24" t="e">
        <f t="shared" si="133"/>
        <v>#NUM!</v>
      </c>
      <c r="LOH24" t="e">
        <f t="shared" si="133"/>
        <v>#NUM!</v>
      </c>
      <c r="LOI24" t="e">
        <f t="shared" si="133"/>
        <v>#VALUE!</v>
      </c>
      <c r="LOJ24">
        <f t="shared" si="133"/>
        <v>0</v>
      </c>
      <c r="LOK24" t="e">
        <f t="shared" si="133"/>
        <v>#NUM!</v>
      </c>
      <c r="LOL24" t="e">
        <f t="shared" si="133"/>
        <v>#NUM!</v>
      </c>
      <c r="LOM24" t="e">
        <f t="shared" si="133"/>
        <v>#VALUE!</v>
      </c>
      <c r="LON24">
        <f t="shared" si="133"/>
        <v>0</v>
      </c>
      <c r="LOO24" t="e">
        <f t="shared" si="133"/>
        <v>#NUM!</v>
      </c>
      <c r="LOP24" t="e">
        <f t="shared" si="133"/>
        <v>#NUM!</v>
      </c>
      <c r="LOQ24" t="e">
        <f t="shared" si="133"/>
        <v>#VALUE!</v>
      </c>
      <c r="LOR24">
        <f t="shared" si="133"/>
        <v>0</v>
      </c>
      <c r="LOS24" t="e">
        <f t="shared" ref="LOS24:LRD24" si="134">LOO24/0.45</f>
        <v>#NUM!</v>
      </c>
      <c r="LOT24" t="e">
        <f t="shared" si="134"/>
        <v>#NUM!</v>
      </c>
      <c r="LOU24" t="e">
        <f t="shared" si="134"/>
        <v>#VALUE!</v>
      </c>
      <c r="LOV24">
        <f t="shared" si="134"/>
        <v>0</v>
      </c>
      <c r="LOW24" t="e">
        <f t="shared" si="134"/>
        <v>#NUM!</v>
      </c>
      <c r="LOX24" t="e">
        <f t="shared" si="134"/>
        <v>#NUM!</v>
      </c>
      <c r="LOY24" t="e">
        <f t="shared" si="134"/>
        <v>#VALUE!</v>
      </c>
      <c r="LOZ24">
        <f t="shared" si="134"/>
        <v>0</v>
      </c>
      <c r="LPA24" t="e">
        <f t="shared" si="134"/>
        <v>#NUM!</v>
      </c>
      <c r="LPB24" t="e">
        <f t="shared" si="134"/>
        <v>#NUM!</v>
      </c>
      <c r="LPC24" t="e">
        <f t="shared" si="134"/>
        <v>#VALUE!</v>
      </c>
      <c r="LPD24">
        <f t="shared" si="134"/>
        <v>0</v>
      </c>
      <c r="LPE24" t="e">
        <f t="shared" si="134"/>
        <v>#NUM!</v>
      </c>
      <c r="LPF24" t="e">
        <f t="shared" si="134"/>
        <v>#NUM!</v>
      </c>
      <c r="LPG24" t="e">
        <f t="shared" si="134"/>
        <v>#VALUE!</v>
      </c>
      <c r="LPH24">
        <f t="shared" si="134"/>
        <v>0</v>
      </c>
      <c r="LPI24" t="e">
        <f t="shared" si="134"/>
        <v>#NUM!</v>
      </c>
      <c r="LPJ24" t="e">
        <f t="shared" si="134"/>
        <v>#NUM!</v>
      </c>
      <c r="LPK24" t="e">
        <f t="shared" si="134"/>
        <v>#VALUE!</v>
      </c>
      <c r="LPL24">
        <f t="shared" si="134"/>
        <v>0</v>
      </c>
      <c r="LPM24" t="e">
        <f t="shared" si="134"/>
        <v>#NUM!</v>
      </c>
      <c r="LPN24" t="e">
        <f t="shared" si="134"/>
        <v>#NUM!</v>
      </c>
      <c r="LPO24" t="e">
        <f t="shared" si="134"/>
        <v>#VALUE!</v>
      </c>
      <c r="LPP24">
        <f t="shared" si="134"/>
        <v>0</v>
      </c>
      <c r="LPQ24" t="e">
        <f t="shared" si="134"/>
        <v>#NUM!</v>
      </c>
      <c r="LPR24" t="e">
        <f t="shared" si="134"/>
        <v>#NUM!</v>
      </c>
      <c r="LPS24" t="e">
        <f t="shared" si="134"/>
        <v>#VALUE!</v>
      </c>
      <c r="LPT24">
        <f t="shared" si="134"/>
        <v>0</v>
      </c>
      <c r="LPU24" t="e">
        <f t="shared" si="134"/>
        <v>#NUM!</v>
      </c>
      <c r="LPV24" t="e">
        <f t="shared" si="134"/>
        <v>#NUM!</v>
      </c>
      <c r="LPW24" t="e">
        <f t="shared" si="134"/>
        <v>#VALUE!</v>
      </c>
      <c r="LPX24">
        <f t="shared" si="134"/>
        <v>0</v>
      </c>
      <c r="LPY24" t="e">
        <f t="shared" si="134"/>
        <v>#NUM!</v>
      </c>
      <c r="LPZ24" t="e">
        <f t="shared" si="134"/>
        <v>#NUM!</v>
      </c>
      <c r="LQA24" t="e">
        <f t="shared" si="134"/>
        <v>#VALUE!</v>
      </c>
      <c r="LQB24">
        <f t="shared" si="134"/>
        <v>0</v>
      </c>
      <c r="LQC24" t="e">
        <f t="shared" si="134"/>
        <v>#NUM!</v>
      </c>
      <c r="LQD24" t="e">
        <f t="shared" si="134"/>
        <v>#NUM!</v>
      </c>
      <c r="LQE24" t="e">
        <f t="shared" si="134"/>
        <v>#VALUE!</v>
      </c>
      <c r="LQF24">
        <f t="shared" si="134"/>
        <v>0</v>
      </c>
      <c r="LQG24" t="e">
        <f t="shared" si="134"/>
        <v>#NUM!</v>
      </c>
      <c r="LQH24" t="e">
        <f t="shared" si="134"/>
        <v>#NUM!</v>
      </c>
      <c r="LQI24" t="e">
        <f t="shared" si="134"/>
        <v>#VALUE!</v>
      </c>
      <c r="LQJ24">
        <f t="shared" si="134"/>
        <v>0</v>
      </c>
      <c r="LQK24" t="e">
        <f t="shared" si="134"/>
        <v>#NUM!</v>
      </c>
      <c r="LQL24" t="e">
        <f t="shared" si="134"/>
        <v>#NUM!</v>
      </c>
      <c r="LQM24" t="e">
        <f t="shared" si="134"/>
        <v>#VALUE!</v>
      </c>
      <c r="LQN24">
        <f t="shared" si="134"/>
        <v>0</v>
      </c>
      <c r="LQO24" t="e">
        <f t="shared" si="134"/>
        <v>#NUM!</v>
      </c>
      <c r="LQP24" t="e">
        <f t="shared" si="134"/>
        <v>#NUM!</v>
      </c>
      <c r="LQQ24" t="e">
        <f t="shared" si="134"/>
        <v>#VALUE!</v>
      </c>
      <c r="LQR24">
        <f t="shared" si="134"/>
        <v>0</v>
      </c>
      <c r="LQS24" t="e">
        <f t="shared" si="134"/>
        <v>#NUM!</v>
      </c>
      <c r="LQT24" t="e">
        <f t="shared" si="134"/>
        <v>#NUM!</v>
      </c>
      <c r="LQU24" t="e">
        <f t="shared" si="134"/>
        <v>#VALUE!</v>
      </c>
      <c r="LQV24">
        <f t="shared" si="134"/>
        <v>0</v>
      </c>
      <c r="LQW24" t="e">
        <f t="shared" si="134"/>
        <v>#NUM!</v>
      </c>
      <c r="LQX24" t="e">
        <f t="shared" si="134"/>
        <v>#NUM!</v>
      </c>
      <c r="LQY24" t="e">
        <f t="shared" si="134"/>
        <v>#VALUE!</v>
      </c>
      <c r="LQZ24">
        <f t="shared" si="134"/>
        <v>0</v>
      </c>
      <c r="LRA24" t="e">
        <f t="shared" si="134"/>
        <v>#NUM!</v>
      </c>
      <c r="LRB24" t="e">
        <f t="shared" si="134"/>
        <v>#NUM!</v>
      </c>
      <c r="LRC24" t="e">
        <f t="shared" si="134"/>
        <v>#VALUE!</v>
      </c>
      <c r="LRD24">
        <f t="shared" si="134"/>
        <v>0</v>
      </c>
      <c r="LRE24" t="e">
        <f t="shared" ref="LRE24:LTP24" si="135">LRA24/0.45</f>
        <v>#NUM!</v>
      </c>
      <c r="LRF24" t="e">
        <f t="shared" si="135"/>
        <v>#NUM!</v>
      </c>
      <c r="LRG24" t="e">
        <f t="shared" si="135"/>
        <v>#VALUE!</v>
      </c>
      <c r="LRH24">
        <f t="shared" si="135"/>
        <v>0</v>
      </c>
      <c r="LRI24" t="e">
        <f t="shared" si="135"/>
        <v>#NUM!</v>
      </c>
      <c r="LRJ24" t="e">
        <f t="shared" si="135"/>
        <v>#NUM!</v>
      </c>
      <c r="LRK24" t="e">
        <f t="shared" si="135"/>
        <v>#VALUE!</v>
      </c>
      <c r="LRL24">
        <f t="shared" si="135"/>
        <v>0</v>
      </c>
      <c r="LRM24" t="e">
        <f t="shared" si="135"/>
        <v>#NUM!</v>
      </c>
      <c r="LRN24" t="e">
        <f t="shared" si="135"/>
        <v>#NUM!</v>
      </c>
      <c r="LRO24" t="e">
        <f t="shared" si="135"/>
        <v>#VALUE!</v>
      </c>
      <c r="LRP24">
        <f t="shared" si="135"/>
        <v>0</v>
      </c>
      <c r="LRQ24" t="e">
        <f t="shared" si="135"/>
        <v>#NUM!</v>
      </c>
      <c r="LRR24" t="e">
        <f t="shared" si="135"/>
        <v>#NUM!</v>
      </c>
      <c r="LRS24" t="e">
        <f t="shared" si="135"/>
        <v>#VALUE!</v>
      </c>
      <c r="LRT24">
        <f t="shared" si="135"/>
        <v>0</v>
      </c>
      <c r="LRU24" t="e">
        <f t="shared" si="135"/>
        <v>#NUM!</v>
      </c>
      <c r="LRV24" t="e">
        <f t="shared" si="135"/>
        <v>#NUM!</v>
      </c>
      <c r="LRW24" t="e">
        <f t="shared" si="135"/>
        <v>#VALUE!</v>
      </c>
      <c r="LRX24">
        <f t="shared" si="135"/>
        <v>0</v>
      </c>
      <c r="LRY24" t="e">
        <f t="shared" si="135"/>
        <v>#NUM!</v>
      </c>
      <c r="LRZ24" t="e">
        <f t="shared" si="135"/>
        <v>#NUM!</v>
      </c>
      <c r="LSA24" t="e">
        <f t="shared" si="135"/>
        <v>#VALUE!</v>
      </c>
      <c r="LSB24">
        <f t="shared" si="135"/>
        <v>0</v>
      </c>
      <c r="LSC24" t="e">
        <f t="shared" si="135"/>
        <v>#NUM!</v>
      </c>
      <c r="LSD24" t="e">
        <f t="shared" si="135"/>
        <v>#NUM!</v>
      </c>
      <c r="LSE24" t="e">
        <f t="shared" si="135"/>
        <v>#VALUE!</v>
      </c>
      <c r="LSF24">
        <f t="shared" si="135"/>
        <v>0</v>
      </c>
      <c r="LSG24" t="e">
        <f t="shared" si="135"/>
        <v>#NUM!</v>
      </c>
      <c r="LSH24" t="e">
        <f t="shared" si="135"/>
        <v>#NUM!</v>
      </c>
      <c r="LSI24" t="e">
        <f t="shared" si="135"/>
        <v>#VALUE!</v>
      </c>
      <c r="LSJ24">
        <f t="shared" si="135"/>
        <v>0</v>
      </c>
      <c r="LSK24" t="e">
        <f t="shared" si="135"/>
        <v>#NUM!</v>
      </c>
      <c r="LSL24" t="e">
        <f t="shared" si="135"/>
        <v>#NUM!</v>
      </c>
      <c r="LSM24" t="e">
        <f t="shared" si="135"/>
        <v>#VALUE!</v>
      </c>
      <c r="LSN24">
        <f t="shared" si="135"/>
        <v>0</v>
      </c>
      <c r="LSO24" t="e">
        <f t="shared" si="135"/>
        <v>#NUM!</v>
      </c>
      <c r="LSP24" t="e">
        <f t="shared" si="135"/>
        <v>#NUM!</v>
      </c>
      <c r="LSQ24" t="e">
        <f t="shared" si="135"/>
        <v>#VALUE!</v>
      </c>
      <c r="LSR24">
        <f t="shared" si="135"/>
        <v>0</v>
      </c>
      <c r="LSS24" t="e">
        <f t="shared" si="135"/>
        <v>#NUM!</v>
      </c>
      <c r="LST24" t="e">
        <f t="shared" si="135"/>
        <v>#NUM!</v>
      </c>
      <c r="LSU24" t="e">
        <f t="shared" si="135"/>
        <v>#VALUE!</v>
      </c>
      <c r="LSV24">
        <f t="shared" si="135"/>
        <v>0</v>
      </c>
      <c r="LSW24" t="e">
        <f t="shared" si="135"/>
        <v>#NUM!</v>
      </c>
      <c r="LSX24" t="e">
        <f t="shared" si="135"/>
        <v>#NUM!</v>
      </c>
      <c r="LSY24" t="e">
        <f t="shared" si="135"/>
        <v>#VALUE!</v>
      </c>
      <c r="LSZ24">
        <f t="shared" si="135"/>
        <v>0</v>
      </c>
      <c r="LTA24" t="e">
        <f t="shared" si="135"/>
        <v>#NUM!</v>
      </c>
      <c r="LTB24" t="e">
        <f t="shared" si="135"/>
        <v>#NUM!</v>
      </c>
      <c r="LTC24" t="e">
        <f t="shared" si="135"/>
        <v>#VALUE!</v>
      </c>
      <c r="LTD24">
        <f t="shared" si="135"/>
        <v>0</v>
      </c>
      <c r="LTE24" t="e">
        <f t="shared" si="135"/>
        <v>#NUM!</v>
      </c>
      <c r="LTF24" t="e">
        <f t="shared" si="135"/>
        <v>#NUM!</v>
      </c>
      <c r="LTG24" t="e">
        <f t="shared" si="135"/>
        <v>#VALUE!</v>
      </c>
      <c r="LTH24">
        <f t="shared" si="135"/>
        <v>0</v>
      </c>
      <c r="LTI24" t="e">
        <f t="shared" si="135"/>
        <v>#NUM!</v>
      </c>
      <c r="LTJ24" t="e">
        <f t="shared" si="135"/>
        <v>#NUM!</v>
      </c>
      <c r="LTK24" t="e">
        <f t="shared" si="135"/>
        <v>#VALUE!</v>
      </c>
      <c r="LTL24">
        <f t="shared" si="135"/>
        <v>0</v>
      </c>
      <c r="LTM24" t="e">
        <f t="shared" si="135"/>
        <v>#NUM!</v>
      </c>
      <c r="LTN24" t="e">
        <f t="shared" si="135"/>
        <v>#NUM!</v>
      </c>
      <c r="LTO24" t="e">
        <f t="shared" si="135"/>
        <v>#VALUE!</v>
      </c>
      <c r="LTP24">
        <f t="shared" si="135"/>
        <v>0</v>
      </c>
      <c r="LTQ24" t="e">
        <f t="shared" ref="LTQ24:LWB24" si="136">LTM24/0.45</f>
        <v>#NUM!</v>
      </c>
      <c r="LTR24" t="e">
        <f t="shared" si="136"/>
        <v>#NUM!</v>
      </c>
      <c r="LTS24" t="e">
        <f t="shared" si="136"/>
        <v>#VALUE!</v>
      </c>
      <c r="LTT24">
        <f t="shared" si="136"/>
        <v>0</v>
      </c>
      <c r="LTU24" t="e">
        <f t="shared" si="136"/>
        <v>#NUM!</v>
      </c>
      <c r="LTV24" t="e">
        <f t="shared" si="136"/>
        <v>#NUM!</v>
      </c>
      <c r="LTW24" t="e">
        <f t="shared" si="136"/>
        <v>#VALUE!</v>
      </c>
      <c r="LTX24">
        <f t="shared" si="136"/>
        <v>0</v>
      </c>
      <c r="LTY24" t="e">
        <f t="shared" si="136"/>
        <v>#NUM!</v>
      </c>
      <c r="LTZ24" t="e">
        <f t="shared" si="136"/>
        <v>#NUM!</v>
      </c>
      <c r="LUA24" t="e">
        <f t="shared" si="136"/>
        <v>#VALUE!</v>
      </c>
      <c r="LUB24">
        <f t="shared" si="136"/>
        <v>0</v>
      </c>
      <c r="LUC24" t="e">
        <f t="shared" si="136"/>
        <v>#NUM!</v>
      </c>
      <c r="LUD24" t="e">
        <f t="shared" si="136"/>
        <v>#NUM!</v>
      </c>
      <c r="LUE24" t="e">
        <f t="shared" si="136"/>
        <v>#VALUE!</v>
      </c>
      <c r="LUF24">
        <f t="shared" si="136"/>
        <v>0</v>
      </c>
      <c r="LUG24" t="e">
        <f t="shared" si="136"/>
        <v>#NUM!</v>
      </c>
      <c r="LUH24" t="e">
        <f t="shared" si="136"/>
        <v>#NUM!</v>
      </c>
      <c r="LUI24" t="e">
        <f t="shared" si="136"/>
        <v>#VALUE!</v>
      </c>
      <c r="LUJ24">
        <f t="shared" si="136"/>
        <v>0</v>
      </c>
      <c r="LUK24" t="e">
        <f t="shared" si="136"/>
        <v>#NUM!</v>
      </c>
      <c r="LUL24" t="e">
        <f t="shared" si="136"/>
        <v>#NUM!</v>
      </c>
      <c r="LUM24" t="e">
        <f t="shared" si="136"/>
        <v>#VALUE!</v>
      </c>
      <c r="LUN24">
        <f t="shared" si="136"/>
        <v>0</v>
      </c>
      <c r="LUO24" t="e">
        <f t="shared" si="136"/>
        <v>#NUM!</v>
      </c>
      <c r="LUP24" t="e">
        <f t="shared" si="136"/>
        <v>#NUM!</v>
      </c>
      <c r="LUQ24" t="e">
        <f t="shared" si="136"/>
        <v>#VALUE!</v>
      </c>
      <c r="LUR24">
        <f t="shared" si="136"/>
        <v>0</v>
      </c>
      <c r="LUS24" t="e">
        <f t="shared" si="136"/>
        <v>#NUM!</v>
      </c>
      <c r="LUT24" t="e">
        <f t="shared" si="136"/>
        <v>#NUM!</v>
      </c>
      <c r="LUU24" t="e">
        <f t="shared" si="136"/>
        <v>#VALUE!</v>
      </c>
      <c r="LUV24">
        <f t="shared" si="136"/>
        <v>0</v>
      </c>
      <c r="LUW24" t="e">
        <f t="shared" si="136"/>
        <v>#NUM!</v>
      </c>
      <c r="LUX24" t="e">
        <f t="shared" si="136"/>
        <v>#NUM!</v>
      </c>
      <c r="LUY24" t="e">
        <f t="shared" si="136"/>
        <v>#VALUE!</v>
      </c>
      <c r="LUZ24">
        <f t="shared" si="136"/>
        <v>0</v>
      </c>
      <c r="LVA24" t="e">
        <f t="shared" si="136"/>
        <v>#NUM!</v>
      </c>
      <c r="LVB24" t="e">
        <f t="shared" si="136"/>
        <v>#NUM!</v>
      </c>
      <c r="LVC24" t="e">
        <f t="shared" si="136"/>
        <v>#VALUE!</v>
      </c>
      <c r="LVD24">
        <f t="shared" si="136"/>
        <v>0</v>
      </c>
      <c r="LVE24" t="e">
        <f t="shared" si="136"/>
        <v>#NUM!</v>
      </c>
      <c r="LVF24" t="e">
        <f t="shared" si="136"/>
        <v>#NUM!</v>
      </c>
      <c r="LVG24" t="e">
        <f t="shared" si="136"/>
        <v>#VALUE!</v>
      </c>
      <c r="LVH24">
        <f t="shared" si="136"/>
        <v>0</v>
      </c>
      <c r="LVI24" t="e">
        <f t="shared" si="136"/>
        <v>#NUM!</v>
      </c>
      <c r="LVJ24" t="e">
        <f t="shared" si="136"/>
        <v>#NUM!</v>
      </c>
      <c r="LVK24" t="e">
        <f t="shared" si="136"/>
        <v>#VALUE!</v>
      </c>
      <c r="LVL24">
        <f t="shared" si="136"/>
        <v>0</v>
      </c>
      <c r="LVM24" t="e">
        <f t="shared" si="136"/>
        <v>#NUM!</v>
      </c>
      <c r="LVN24" t="e">
        <f t="shared" si="136"/>
        <v>#NUM!</v>
      </c>
      <c r="LVO24" t="e">
        <f t="shared" si="136"/>
        <v>#VALUE!</v>
      </c>
      <c r="LVP24">
        <f t="shared" si="136"/>
        <v>0</v>
      </c>
      <c r="LVQ24" t="e">
        <f t="shared" si="136"/>
        <v>#NUM!</v>
      </c>
      <c r="LVR24" t="e">
        <f t="shared" si="136"/>
        <v>#NUM!</v>
      </c>
      <c r="LVS24" t="e">
        <f t="shared" si="136"/>
        <v>#VALUE!</v>
      </c>
      <c r="LVT24">
        <f t="shared" si="136"/>
        <v>0</v>
      </c>
      <c r="LVU24" t="e">
        <f t="shared" si="136"/>
        <v>#NUM!</v>
      </c>
      <c r="LVV24" t="e">
        <f t="shared" si="136"/>
        <v>#NUM!</v>
      </c>
      <c r="LVW24" t="e">
        <f t="shared" si="136"/>
        <v>#VALUE!</v>
      </c>
      <c r="LVX24">
        <f t="shared" si="136"/>
        <v>0</v>
      </c>
      <c r="LVY24" t="e">
        <f t="shared" si="136"/>
        <v>#NUM!</v>
      </c>
      <c r="LVZ24" t="e">
        <f t="shared" si="136"/>
        <v>#NUM!</v>
      </c>
      <c r="LWA24" t="e">
        <f t="shared" si="136"/>
        <v>#VALUE!</v>
      </c>
      <c r="LWB24">
        <f t="shared" si="136"/>
        <v>0</v>
      </c>
      <c r="LWC24" t="e">
        <f t="shared" ref="LWC24:LYN24" si="137">LVY24/0.45</f>
        <v>#NUM!</v>
      </c>
      <c r="LWD24" t="e">
        <f t="shared" si="137"/>
        <v>#NUM!</v>
      </c>
      <c r="LWE24" t="e">
        <f t="shared" si="137"/>
        <v>#VALUE!</v>
      </c>
      <c r="LWF24">
        <f t="shared" si="137"/>
        <v>0</v>
      </c>
      <c r="LWG24" t="e">
        <f t="shared" si="137"/>
        <v>#NUM!</v>
      </c>
      <c r="LWH24" t="e">
        <f t="shared" si="137"/>
        <v>#NUM!</v>
      </c>
      <c r="LWI24" t="e">
        <f t="shared" si="137"/>
        <v>#VALUE!</v>
      </c>
      <c r="LWJ24">
        <f t="shared" si="137"/>
        <v>0</v>
      </c>
      <c r="LWK24" t="e">
        <f t="shared" si="137"/>
        <v>#NUM!</v>
      </c>
      <c r="LWL24" t="e">
        <f t="shared" si="137"/>
        <v>#NUM!</v>
      </c>
      <c r="LWM24" t="e">
        <f t="shared" si="137"/>
        <v>#VALUE!</v>
      </c>
      <c r="LWN24">
        <f t="shared" si="137"/>
        <v>0</v>
      </c>
      <c r="LWO24" t="e">
        <f t="shared" si="137"/>
        <v>#NUM!</v>
      </c>
      <c r="LWP24" t="e">
        <f t="shared" si="137"/>
        <v>#NUM!</v>
      </c>
      <c r="LWQ24" t="e">
        <f t="shared" si="137"/>
        <v>#VALUE!</v>
      </c>
      <c r="LWR24">
        <f t="shared" si="137"/>
        <v>0</v>
      </c>
      <c r="LWS24" t="e">
        <f t="shared" si="137"/>
        <v>#NUM!</v>
      </c>
      <c r="LWT24" t="e">
        <f t="shared" si="137"/>
        <v>#NUM!</v>
      </c>
      <c r="LWU24" t="e">
        <f t="shared" si="137"/>
        <v>#VALUE!</v>
      </c>
      <c r="LWV24">
        <f t="shared" si="137"/>
        <v>0</v>
      </c>
      <c r="LWW24" t="e">
        <f t="shared" si="137"/>
        <v>#NUM!</v>
      </c>
      <c r="LWX24" t="e">
        <f t="shared" si="137"/>
        <v>#NUM!</v>
      </c>
      <c r="LWY24" t="e">
        <f t="shared" si="137"/>
        <v>#VALUE!</v>
      </c>
      <c r="LWZ24">
        <f t="shared" si="137"/>
        <v>0</v>
      </c>
      <c r="LXA24" t="e">
        <f t="shared" si="137"/>
        <v>#NUM!</v>
      </c>
      <c r="LXB24" t="e">
        <f t="shared" si="137"/>
        <v>#NUM!</v>
      </c>
      <c r="LXC24" t="e">
        <f t="shared" si="137"/>
        <v>#VALUE!</v>
      </c>
      <c r="LXD24">
        <f t="shared" si="137"/>
        <v>0</v>
      </c>
      <c r="LXE24" t="e">
        <f t="shared" si="137"/>
        <v>#NUM!</v>
      </c>
      <c r="LXF24" t="e">
        <f t="shared" si="137"/>
        <v>#NUM!</v>
      </c>
      <c r="LXG24" t="e">
        <f t="shared" si="137"/>
        <v>#VALUE!</v>
      </c>
      <c r="LXH24">
        <f t="shared" si="137"/>
        <v>0</v>
      </c>
      <c r="LXI24" t="e">
        <f t="shared" si="137"/>
        <v>#NUM!</v>
      </c>
      <c r="LXJ24" t="e">
        <f t="shared" si="137"/>
        <v>#NUM!</v>
      </c>
      <c r="LXK24" t="e">
        <f t="shared" si="137"/>
        <v>#VALUE!</v>
      </c>
      <c r="LXL24">
        <f t="shared" si="137"/>
        <v>0</v>
      </c>
      <c r="LXM24" t="e">
        <f t="shared" si="137"/>
        <v>#NUM!</v>
      </c>
      <c r="LXN24" t="e">
        <f t="shared" si="137"/>
        <v>#NUM!</v>
      </c>
      <c r="LXO24" t="e">
        <f t="shared" si="137"/>
        <v>#VALUE!</v>
      </c>
      <c r="LXP24">
        <f t="shared" si="137"/>
        <v>0</v>
      </c>
      <c r="LXQ24" t="e">
        <f t="shared" si="137"/>
        <v>#NUM!</v>
      </c>
      <c r="LXR24" t="e">
        <f t="shared" si="137"/>
        <v>#NUM!</v>
      </c>
      <c r="LXS24" t="e">
        <f t="shared" si="137"/>
        <v>#VALUE!</v>
      </c>
      <c r="LXT24">
        <f t="shared" si="137"/>
        <v>0</v>
      </c>
      <c r="LXU24" t="e">
        <f t="shared" si="137"/>
        <v>#NUM!</v>
      </c>
      <c r="LXV24" t="e">
        <f t="shared" si="137"/>
        <v>#NUM!</v>
      </c>
      <c r="LXW24" t="e">
        <f t="shared" si="137"/>
        <v>#VALUE!</v>
      </c>
      <c r="LXX24">
        <f t="shared" si="137"/>
        <v>0</v>
      </c>
      <c r="LXY24" t="e">
        <f t="shared" si="137"/>
        <v>#NUM!</v>
      </c>
      <c r="LXZ24" t="e">
        <f t="shared" si="137"/>
        <v>#NUM!</v>
      </c>
      <c r="LYA24" t="e">
        <f t="shared" si="137"/>
        <v>#VALUE!</v>
      </c>
      <c r="LYB24">
        <f t="shared" si="137"/>
        <v>0</v>
      </c>
      <c r="LYC24" t="e">
        <f t="shared" si="137"/>
        <v>#NUM!</v>
      </c>
      <c r="LYD24" t="e">
        <f t="shared" si="137"/>
        <v>#NUM!</v>
      </c>
      <c r="LYE24" t="e">
        <f t="shared" si="137"/>
        <v>#VALUE!</v>
      </c>
      <c r="LYF24">
        <f t="shared" si="137"/>
        <v>0</v>
      </c>
      <c r="LYG24" t="e">
        <f t="shared" si="137"/>
        <v>#NUM!</v>
      </c>
      <c r="LYH24" t="e">
        <f t="shared" si="137"/>
        <v>#NUM!</v>
      </c>
      <c r="LYI24" t="e">
        <f t="shared" si="137"/>
        <v>#VALUE!</v>
      </c>
      <c r="LYJ24">
        <f t="shared" si="137"/>
        <v>0</v>
      </c>
      <c r="LYK24" t="e">
        <f t="shared" si="137"/>
        <v>#NUM!</v>
      </c>
      <c r="LYL24" t="e">
        <f t="shared" si="137"/>
        <v>#NUM!</v>
      </c>
      <c r="LYM24" t="e">
        <f t="shared" si="137"/>
        <v>#VALUE!</v>
      </c>
      <c r="LYN24">
        <f t="shared" si="137"/>
        <v>0</v>
      </c>
      <c r="LYO24" t="e">
        <f t="shared" ref="LYO24:MAZ24" si="138">LYK24/0.45</f>
        <v>#NUM!</v>
      </c>
      <c r="LYP24" t="e">
        <f t="shared" si="138"/>
        <v>#NUM!</v>
      </c>
      <c r="LYQ24" t="e">
        <f t="shared" si="138"/>
        <v>#VALUE!</v>
      </c>
      <c r="LYR24">
        <f t="shared" si="138"/>
        <v>0</v>
      </c>
      <c r="LYS24" t="e">
        <f t="shared" si="138"/>
        <v>#NUM!</v>
      </c>
      <c r="LYT24" t="e">
        <f t="shared" si="138"/>
        <v>#NUM!</v>
      </c>
      <c r="LYU24" t="e">
        <f t="shared" si="138"/>
        <v>#VALUE!</v>
      </c>
      <c r="LYV24">
        <f t="shared" si="138"/>
        <v>0</v>
      </c>
      <c r="LYW24" t="e">
        <f t="shared" si="138"/>
        <v>#NUM!</v>
      </c>
      <c r="LYX24" t="e">
        <f t="shared" si="138"/>
        <v>#NUM!</v>
      </c>
      <c r="LYY24" t="e">
        <f t="shared" si="138"/>
        <v>#VALUE!</v>
      </c>
      <c r="LYZ24">
        <f t="shared" si="138"/>
        <v>0</v>
      </c>
      <c r="LZA24" t="e">
        <f t="shared" si="138"/>
        <v>#NUM!</v>
      </c>
      <c r="LZB24" t="e">
        <f t="shared" si="138"/>
        <v>#NUM!</v>
      </c>
      <c r="LZC24" t="e">
        <f t="shared" si="138"/>
        <v>#VALUE!</v>
      </c>
      <c r="LZD24">
        <f t="shared" si="138"/>
        <v>0</v>
      </c>
      <c r="LZE24" t="e">
        <f t="shared" si="138"/>
        <v>#NUM!</v>
      </c>
      <c r="LZF24" t="e">
        <f t="shared" si="138"/>
        <v>#NUM!</v>
      </c>
      <c r="LZG24" t="e">
        <f t="shared" si="138"/>
        <v>#VALUE!</v>
      </c>
      <c r="LZH24">
        <f t="shared" si="138"/>
        <v>0</v>
      </c>
      <c r="LZI24" t="e">
        <f t="shared" si="138"/>
        <v>#NUM!</v>
      </c>
      <c r="LZJ24" t="e">
        <f t="shared" si="138"/>
        <v>#NUM!</v>
      </c>
      <c r="LZK24" t="e">
        <f t="shared" si="138"/>
        <v>#VALUE!</v>
      </c>
      <c r="LZL24">
        <f t="shared" si="138"/>
        <v>0</v>
      </c>
      <c r="LZM24" t="e">
        <f t="shared" si="138"/>
        <v>#NUM!</v>
      </c>
      <c r="LZN24" t="e">
        <f t="shared" si="138"/>
        <v>#NUM!</v>
      </c>
      <c r="LZO24" t="e">
        <f t="shared" si="138"/>
        <v>#VALUE!</v>
      </c>
      <c r="LZP24">
        <f t="shared" si="138"/>
        <v>0</v>
      </c>
      <c r="LZQ24" t="e">
        <f t="shared" si="138"/>
        <v>#NUM!</v>
      </c>
      <c r="LZR24" t="e">
        <f t="shared" si="138"/>
        <v>#NUM!</v>
      </c>
      <c r="LZS24" t="e">
        <f t="shared" si="138"/>
        <v>#VALUE!</v>
      </c>
      <c r="LZT24">
        <f t="shared" si="138"/>
        <v>0</v>
      </c>
      <c r="LZU24" t="e">
        <f t="shared" si="138"/>
        <v>#NUM!</v>
      </c>
      <c r="LZV24" t="e">
        <f t="shared" si="138"/>
        <v>#NUM!</v>
      </c>
      <c r="LZW24" t="e">
        <f t="shared" si="138"/>
        <v>#VALUE!</v>
      </c>
      <c r="LZX24">
        <f t="shared" si="138"/>
        <v>0</v>
      </c>
      <c r="LZY24" t="e">
        <f t="shared" si="138"/>
        <v>#NUM!</v>
      </c>
      <c r="LZZ24" t="e">
        <f t="shared" si="138"/>
        <v>#NUM!</v>
      </c>
      <c r="MAA24" t="e">
        <f t="shared" si="138"/>
        <v>#VALUE!</v>
      </c>
      <c r="MAB24">
        <f t="shared" si="138"/>
        <v>0</v>
      </c>
      <c r="MAC24" t="e">
        <f t="shared" si="138"/>
        <v>#NUM!</v>
      </c>
      <c r="MAD24" t="e">
        <f t="shared" si="138"/>
        <v>#NUM!</v>
      </c>
      <c r="MAE24" t="e">
        <f t="shared" si="138"/>
        <v>#VALUE!</v>
      </c>
      <c r="MAF24">
        <f t="shared" si="138"/>
        <v>0</v>
      </c>
      <c r="MAG24" t="e">
        <f t="shared" si="138"/>
        <v>#NUM!</v>
      </c>
      <c r="MAH24" t="e">
        <f t="shared" si="138"/>
        <v>#NUM!</v>
      </c>
      <c r="MAI24" t="e">
        <f t="shared" si="138"/>
        <v>#VALUE!</v>
      </c>
      <c r="MAJ24">
        <f t="shared" si="138"/>
        <v>0</v>
      </c>
      <c r="MAK24" t="e">
        <f t="shared" si="138"/>
        <v>#NUM!</v>
      </c>
      <c r="MAL24" t="e">
        <f t="shared" si="138"/>
        <v>#NUM!</v>
      </c>
      <c r="MAM24" t="e">
        <f t="shared" si="138"/>
        <v>#VALUE!</v>
      </c>
      <c r="MAN24">
        <f t="shared" si="138"/>
        <v>0</v>
      </c>
      <c r="MAO24" t="e">
        <f t="shared" si="138"/>
        <v>#NUM!</v>
      </c>
      <c r="MAP24" t="e">
        <f t="shared" si="138"/>
        <v>#NUM!</v>
      </c>
      <c r="MAQ24" t="e">
        <f t="shared" si="138"/>
        <v>#VALUE!</v>
      </c>
      <c r="MAR24">
        <f t="shared" si="138"/>
        <v>0</v>
      </c>
      <c r="MAS24" t="e">
        <f t="shared" si="138"/>
        <v>#NUM!</v>
      </c>
      <c r="MAT24" t="e">
        <f t="shared" si="138"/>
        <v>#NUM!</v>
      </c>
      <c r="MAU24" t="e">
        <f t="shared" si="138"/>
        <v>#VALUE!</v>
      </c>
      <c r="MAV24">
        <f t="shared" si="138"/>
        <v>0</v>
      </c>
      <c r="MAW24" t="e">
        <f t="shared" si="138"/>
        <v>#NUM!</v>
      </c>
      <c r="MAX24" t="e">
        <f t="shared" si="138"/>
        <v>#NUM!</v>
      </c>
      <c r="MAY24" t="e">
        <f t="shared" si="138"/>
        <v>#VALUE!</v>
      </c>
      <c r="MAZ24">
        <f t="shared" si="138"/>
        <v>0</v>
      </c>
      <c r="MBA24" t="e">
        <f t="shared" ref="MBA24:MDL24" si="139">MAW24/0.45</f>
        <v>#NUM!</v>
      </c>
      <c r="MBB24" t="e">
        <f t="shared" si="139"/>
        <v>#NUM!</v>
      </c>
      <c r="MBC24" t="e">
        <f t="shared" si="139"/>
        <v>#VALUE!</v>
      </c>
      <c r="MBD24">
        <f t="shared" si="139"/>
        <v>0</v>
      </c>
      <c r="MBE24" t="e">
        <f t="shared" si="139"/>
        <v>#NUM!</v>
      </c>
      <c r="MBF24" t="e">
        <f t="shared" si="139"/>
        <v>#NUM!</v>
      </c>
      <c r="MBG24" t="e">
        <f t="shared" si="139"/>
        <v>#VALUE!</v>
      </c>
      <c r="MBH24">
        <f t="shared" si="139"/>
        <v>0</v>
      </c>
      <c r="MBI24" t="e">
        <f t="shared" si="139"/>
        <v>#NUM!</v>
      </c>
      <c r="MBJ24" t="e">
        <f t="shared" si="139"/>
        <v>#NUM!</v>
      </c>
      <c r="MBK24" t="e">
        <f t="shared" si="139"/>
        <v>#VALUE!</v>
      </c>
      <c r="MBL24">
        <f t="shared" si="139"/>
        <v>0</v>
      </c>
      <c r="MBM24" t="e">
        <f t="shared" si="139"/>
        <v>#NUM!</v>
      </c>
      <c r="MBN24" t="e">
        <f t="shared" si="139"/>
        <v>#NUM!</v>
      </c>
      <c r="MBO24" t="e">
        <f t="shared" si="139"/>
        <v>#VALUE!</v>
      </c>
      <c r="MBP24">
        <f t="shared" si="139"/>
        <v>0</v>
      </c>
      <c r="MBQ24" t="e">
        <f t="shared" si="139"/>
        <v>#NUM!</v>
      </c>
      <c r="MBR24" t="e">
        <f t="shared" si="139"/>
        <v>#NUM!</v>
      </c>
      <c r="MBS24" t="e">
        <f t="shared" si="139"/>
        <v>#VALUE!</v>
      </c>
      <c r="MBT24">
        <f t="shared" si="139"/>
        <v>0</v>
      </c>
      <c r="MBU24" t="e">
        <f t="shared" si="139"/>
        <v>#NUM!</v>
      </c>
      <c r="MBV24" t="e">
        <f t="shared" si="139"/>
        <v>#NUM!</v>
      </c>
      <c r="MBW24" t="e">
        <f t="shared" si="139"/>
        <v>#VALUE!</v>
      </c>
      <c r="MBX24">
        <f t="shared" si="139"/>
        <v>0</v>
      </c>
      <c r="MBY24" t="e">
        <f t="shared" si="139"/>
        <v>#NUM!</v>
      </c>
      <c r="MBZ24" t="e">
        <f t="shared" si="139"/>
        <v>#NUM!</v>
      </c>
      <c r="MCA24" t="e">
        <f t="shared" si="139"/>
        <v>#VALUE!</v>
      </c>
      <c r="MCB24">
        <f t="shared" si="139"/>
        <v>0</v>
      </c>
      <c r="MCC24" t="e">
        <f t="shared" si="139"/>
        <v>#NUM!</v>
      </c>
      <c r="MCD24" t="e">
        <f t="shared" si="139"/>
        <v>#NUM!</v>
      </c>
      <c r="MCE24" t="e">
        <f t="shared" si="139"/>
        <v>#VALUE!</v>
      </c>
      <c r="MCF24">
        <f t="shared" si="139"/>
        <v>0</v>
      </c>
      <c r="MCG24" t="e">
        <f t="shared" si="139"/>
        <v>#NUM!</v>
      </c>
      <c r="MCH24" t="e">
        <f t="shared" si="139"/>
        <v>#NUM!</v>
      </c>
      <c r="MCI24" t="e">
        <f t="shared" si="139"/>
        <v>#VALUE!</v>
      </c>
      <c r="MCJ24">
        <f t="shared" si="139"/>
        <v>0</v>
      </c>
      <c r="MCK24" t="e">
        <f t="shared" si="139"/>
        <v>#NUM!</v>
      </c>
      <c r="MCL24" t="e">
        <f t="shared" si="139"/>
        <v>#NUM!</v>
      </c>
      <c r="MCM24" t="e">
        <f t="shared" si="139"/>
        <v>#VALUE!</v>
      </c>
      <c r="MCN24">
        <f t="shared" si="139"/>
        <v>0</v>
      </c>
      <c r="MCO24" t="e">
        <f t="shared" si="139"/>
        <v>#NUM!</v>
      </c>
      <c r="MCP24" t="e">
        <f t="shared" si="139"/>
        <v>#NUM!</v>
      </c>
      <c r="MCQ24" t="e">
        <f t="shared" si="139"/>
        <v>#VALUE!</v>
      </c>
      <c r="MCR24">
        <f t="shared" si="139"/>
        <v>0</v>
      </c>
      <c r="MCS24" t="e">
        <f t="shared" si="139"/>
        <v>#NUM!</v>
      </c>
      <c r="MCT24" t="e">
        <f t="shared" si="139"/>
        <v>#NUM!</v>
      </c>
      <c r="MCU24" t="e">
        <f t="shared" si="139"/>
        <v>#VALUE!</v>
      </c>
      <c r="MCV24">
        <f t="shared" si="139"/>
        <v>0</v>
      </c>
      <c r="MCW24" t="e">
        <f t="shared" si="139"/>
        <v>#NUM!</v>
      </c>
      <c r="MCX24" t="e">
        <f t="shared" si="139"/>
        <v>#NUM!</v>
      </c>
      <c r="MCY24" t="e">
        <f t="shared" si="139"/>
        <v>#VALUE!</v>
      </c>
      <c r="MCZ24">
        <f t="shared" si="139"/>
        <v>0</v>
      </c>
      <c r="MDA24" t="e">
        <f t="shared" si="139"/>
        <v>#NUM!</v>
      </c>
      <c r="MDB24" t="e">
        <f t="shared" si="139"/>
        <v>#NUM!</v>
      </c>
      <c r="MDC24" t="e">
        <f t="shared" si="139"/>
        <v>#VALUE!</v>
      </c>
      <c r="MDD24">
        <f t="shared" si="139"/>
        <v>0</v>
      </c>
      <c r="MDE24" t="e">
        <f t="shared" si="139"/>
        <v>#NUM!</v>
      </c>
      <c r="MDF24" t="e">
        <f t="shared" si="139"/>
        <v>#NUM!</v>
      </c>
      <c r="MDG24" t="e">
        <f t="shared" si="139"/>
        <v>#VALUE!</v>
      </c>
      <c r="MDH24">
        <f t="shared" si="139"/>
        <v>0</v>
      </c>
      <c r="MDI24" t="e">
        <f t="shared" si="139"/>
        <v>#NUM!</v>
      </c>
      <c r="MDJ24" t="e">
        <f t="shared" si="139"/>
        <v>#NUM!</v>
      </c>
      <c r="MDK24" t="e">
        <f t="shared" si="139"/>
        <v>#VALUE!</v>
      </c>
      <c r="MDL24">
        <f t="shared" si="139"/>
        <v>0</v>
      </c>
      <c r="MDM24" t="e">
        <f t="shared" ref="MDM24:MFX24" si="140">MDI24/0.45</f>
        <v>#NUM!</v>
      </c>
      <c r="MDN24" t="e">
        <f t="shared" si="140"/>
        <v>#NUM!</v>
      </c>
      <c r="MDO24" t="e">
        <f t="shared" si="140"/>
        <v>#VALUE!</v>
      </c>
      <c r="MDP24">
        <f t="shared" si="140"/>
        <v>0</v>
      </c>
      <c r="MDQ24" t="e">
        <f t="shared" si="140"/>
        <v>#NUM!</v>
      </c>
      <c r="MDR24" t="e">
        <f t="shared" si="140"/>
        <v>#NUM!</v>
      </c>
      <c r="MDS24" t="e">
        <f t="shared" si="140"/>
        <v>#VALUE!</v>
      </c>
      <c r="MDT24">
        <f t="shared" si="140"/>
        <v>0</v>
      </c>
      <c r="MDU24" t="e">
        <f t="shared" si="140"/>
        <v>#NUM!</v>
      </c>
      <c r="MDV24" t="e">
        <f t="shared" si="140"/>
        <v>#NUM!</v>
      </c>
      <c r="MDW24" t="e">
        <f t="shared" si="140"/>
        <v>#VALUE!</v>
      </c>
      <c r="MDX24">
        <f t="shared" si="140"/>
        <v>0</v>
      </c>
      <c r="MDY24" t="e">
        <f t="shared" si="140"/>
        <v>#NUM!</v>
      </c>
      <c r="MDZ24" t="e">
        <f t="shared" si="140"/>
        <v>#NUM!</v>
      </c>
      <c r="MEA24" t="e">
        <f t="shared" si="140"/>
        <v>#VALUE!</v>
      </c>
      <c r="MEB24">
        <f t="shared" si="140"/>
        <v>0</v>
      </c>
      <c r="MEC24" t="e">
        <f t="shared" si="140"/>
        <v>#NUM!</v>
      </c>
      <c r="MED24" t="e">
        <f t="shared" si="140"/>
        <v>#NUM!</v>
      </c>
      <c r="MEE24" t="e">
        <f t="shared" si="140"/>
        <v>#VALUE!</v>
      </c>
      <c r="MEF24">
        <f t="shared" si="140"/>
        <v>0</v>
      </c>
      <c r="MEG24" t="e">
        <f t="shared" si="140"/>
        <v>#NUM!</v>
      </c>
      <c r="MEH24" t="e">
        <f t="shared" si="140"/>
        <v>#NUM!</v>
      </c>
      <c r="MEI24" t="e">
        <f t="shared" si="140"/>
        <v>#VALUE!</v>
      </c>
      <c r="MEJ24">
        <f t="shared" si="140"/>
        <v>0</v>
      </c>
      <c r="MEK24" t="e">
        <f t="shared" si="140"/>
        <v>#NUM!</v>
      </c>
      <c r="MEL24" t="e">
        <f t="shared" si="140"/>
        <v>#NUM!</v>
      </c>
      <c r="MEM24" t="e">
        <f t="shared" si="140"/>
        <v>#VALUE!</v>
      </c>
      <c r="MEN24">
        <f t="shared" si="140"/>
        <v>0</v>
      </c>
      <c r="MEO24" t="e">
        <f t="shared" si="140"/>
        <v>#NUM!</v>
      </c>
      <c r="MEP24" t="e">
        <f t="shared" si="140"/>
        <v>#NUM!</v>
      </c>
      <c r="MEQ24" t="e">
        <f t="shared" si="140"/>
        <v>#VALUE!</v>
      </c>
      <c r="MER24">
        <f t="shared" si="140"/>
        <v>0</v>
      </c>
      <c r="MES24" t="e">
        <f t="shared" si="140"/>
        <v>#NUM!</v>
      </c>
      <c r="MET24" t="e">
        <f t="shared" si="140"/>
        <v>#NUM!</v>
      </c>
      <c r="MEU24" t="e">
        <f t="shared" si="140"/>
        <v>#VALUE!</v>
      </c>
      <c r="MEV24">
        <f t="shared" si="140"/>
        <v>0</v>
      </c>
      <c r="MEW24" t="e">
        <f t="shared" si="140"/>
        <v>#NUM!</v>
      </c>
      <c r="MEX24" t="e">
        <f t="shared" si="140"/>
        <v>#NUM!</v>
      </c>
      <c r="MEY24" t="e">
        <f t="shared" si="140"/>
        <v>#VALUE!</v>
      </c>
      <c r="MEZ24">
        <f t="shared" si="140"/>
        <v>0</v>
      </c>
      <c r="MFA24" t="e">
        <f t="shared" si="140"/>
        <v>#NUM!</v>
      </c>
      <c r="MFB24" t="e">
        <f t="shared" si="140"/>
        <v>#NUM!</v>
      </c>
      <c r="MFC24" t="e">
        <f t="shared" si="140"/>
        <v>#VALUE!</v>
      </c>
      <c r="MFD24">
        <f t="shared" si="140"/>
        <v>0</v>
      </c>
      <c r="MFE24" t="e">
        <f t="shared" si="140"/>
        <v>#NUM!</v>
      </c>
      <c r="MFF24" t="e">
        <f t="shared" si="140"/>
        <v>#NUM!</v>
      </c>
      <c r="MFG24" t="e">
        <f t="shared" si="140"/>
        <v>#VALUE!</v>
      </c>
      <c r="MFH24">
        <f t="shared" si="140"/>
        <v>0</v>
      </c>
      <c r="MFI24" t="e">
        <f t="shared" si="140"/>
        <v>#NUM!</v>
      </c>
      <c r="MFJ24" t="e">
        <f t="shared" si="140"/>
        <v>#NUM!</v>
      </c>
      <c r="MFK24" t="e">
        <f t="shared" si="140"/>
        <v>#VALUE!</v>
      </c>
      <c r="MFL24">
        <f t="shared" si="140"/>
        <v>0</v>
      </c>
      <c r="MFM24" t="e">
        <f t="shared" si="140"/>
        <v>#NUM!</v>
      </c>
      <c r="MFN24" t="e">
        <f t="shared" si="140"/>
        <v>#NUM!</v>
      </c>
      <c r="MFO24" t="e">
        <f t="shared" si="140"/>
        <v>#VALUE!</v>
      </c>
      <c r="MFP24">
        <f t="shared" si="140"/>
        <v>0</v>
      </c>
      <c r="MFQ24" t="e">
        <f t="shared" si="140"/>
        <v>#NUM!</v>
      </c>
      <c r="MFR24" t="e">
        <f t="shared" si="140"/>
        <v>#NUM!</v>
      </c>
      <c r="MFS24" t="e">
        <f t="shared" si="140"/>
        <v>#VALUE!</v>
      </c>
      <c r="MFT24">
        <f t="shared" si="140"/>
        <v>0</v>
      </c>
      <c r="MFU24" t="e">
        <f t="shared" si="140"/>
        <v>#NUM!</v>
      </c>
      <c r="MFV24" t="e">
        <f t="shared" si="140"/>
        <v>#NUM!</v>
      </c>
      <c r="MFW24" t="e">
        <f t="shared" si="140"/>
        <v>#VALUE!</v>
      </c>
      <c r="MFX24">
        <f t="shared" si="140"/>
        <v>0</v>
      </c>
      <c r="MFY24" t="e">
        <f t="shared" ref="MFY24:MIJ24" si="141">MFU24/0.45</f>
        <v>#NUM!</v>
      </c>
      <c r="MFZ24" t="e">
        <f t="shared" si="141"/>
        <v>#NUM!</v>
      </c>
      <c r="MGA24" t="e">
        <f t="shared" si="141"/>
        <v>#VALUE!</v>
      </c>
      <c r="MGB24">
        <f t="shared" si="141"/>
        <v>0</v>
      </c>
      <c r="MGC24" t="e">
        <f t="shared" si="141"/>
        <v>#NUM!</v>
      </c>
      <c r="MGD24" t="e">
        <f t="shared" si="141"/>
        <v>#NUM!</v>
      </c>
      <c r="MGE24" t="e">
        <f t="shared" si="141"/>
        <v>#VALUE!</v>
      </c>
      <c r="MGF24">
        <f t="shared" si="141"/>
        <v>0</v>
      </c>
      <c r="MGG24" t="e">
        <f t="shared" si="141"/>
        <v>#NUM!</v>
      </c>
      <c r="MGH24" t="e">
        <f t="shared" si="141"/>
        <v>#NUM!</v>
      </c>
      <c r="MGI24" t="e">
        <f t="shared" si="141"/>
        <v>#VALUE!</v>
      </c>
      <c r="MGJ24">
        <f t="shared" si="141"/>
        <v>0</v>
      </c>
      <c r="MGK24" t="e">
        <f t="shared" si="141"/>
        <v>#NUM!</v>
      </c>
      <c r="MGL24" t="e">
        <f t="shared" si="141"/>
        <v>#NUM!</v>
      </c>
      <c r="MGM24" t="e">
        <f t="shared" si="141"/>
        <v>#VALUE!</v>
      </c>
      <c r="MGN24">
        <f t="shared" si="141"/>
        <v>0</v>
      </c>
      <c r="MGO24" t="e">
        <f t="shared" si="141"/>
        <v>#NUM!</v>
      </c>
      <c r="MGP24" t="e">
        <f t="shared" si="141"/>
        <v>#NUM!</v>
      </c>
      <c r="MGQ24" t="e">
        <f t="shared" si="141"/>
        <v>#VALUE!</v>
      </c>
      <c r="MGR24">
        <f t="shared" si="141"/>
        <v>0</v>
      </c>
      <c r="MGS24" t="e">
        <f t="shared" si="141"/>
        <v>#NUM!</v>
      </c>
      <c r="MGT24" t="e">
        <f t="shared" si="141"/>
        <v>#NUM!</v>
      </c>
      <c r="MGU24" t="e">
        <f t="shared" si="141"/>
        <v>#VALUE!</v>
      </c>
      <c r="MGV24">
        <f t="shared" si="141"/>
        <v>0</v>
      </c>
      <c r="MGW24" t="e">
        <f t="shared" si="141"/>
        <v>#NUM!</v>
      </c>
      <c r="MGX24" t="e">
        <f t="shared" si="141"/>
        <v>#NUM!</v>
      </c>
      <c r="MGY24" t="e">
        <f t="shared" si="141"/>
        <v>#VALUE!</v>
      </c>
      <c r="MGZ24">
        <f t="shared" si="141"/>
        <v>0</v>
      </c>
      <c r="MHA24" t="e">
        <f t="shared" si="141"/>
        <v>#NUM!</v>
      </c>
      <c r="MHB24" t="e">
        <f t="shared" si="141"/>
        <v>#NUM!</v>
      </c>
      <c r="MHC24" t="e">
        <f t="shared" si="141"/>
        <v>#VALUE!</v>
      </c>
      <c r="MHD24">
        <f t="shared" si="141"/>
        <v>0</v>
      </c>
      <c r="MHE24" t="e">
        <f t="shared" si="141"/>
        <v>#NUM!</v>
      </c>
      <c r="MHF24" t="e">
        <f t="shared" si="141"/>
        <v>#NUM!</v>
      </c>
      <c r="MHG24" t="e">
        <f t="shared" si="141"/>
        <v>#VALUE!</v>
      </c>
      <c r="MHH24">
        <f t="shared" si="141"/>
        <v>0</v>
      </c>
      <c r="MHI24" t="e">
        <f t="shared" si="141"/>
        <v>#NUM!</v>
      </c>
      <c r="MHJ24" t="e">
        <f t="shared" si="141"/>
        <v>#NUM!</v>
      </c>
      <c r="MHK24" t="e">
        <f t="shared" si="141"/>
        <v>#VALUE!</v>
      </c>
      <c r="MHL24">
        <f t="shared" si="141"/>
        <v>0</v>
      </c>
      <c r="MHM24" t="e">
        <f t="shared" si="141"/>
        <v>#NUM!</v>
      </c>
      <c r="MHN24" t="e">
        <f t="shared" si="141"/>
        <v>#NUM!</v>
      </c>
      <c r="MHO24" t="e">
        <f t="shared" si="141"/>
        <v>#VALUE!</v>
      </c>
      <c r="MHP24">
        <f t="shared" si="141"/>
        <v>0</v>
      </c>
      <c r="MHQ24" t="e">
        <f t="shared" si="141"/>
        <v>#NUM!</v>
      </c>
      <c r="MHR24" t="e">
        <f t="shared" si="141"/>
        <v>#NUM!</v>
      </c>
      <c r="MHS24" t="e">
        <f t="shared" si="141"/>
        <v>#VALUE!</v>
      </c>
      <c r="MHT24">
        <f t="shared" si="141"/>
        <v>0</v>
      </c>
      <c r="MHU24" t="e">
        <f t="shared" si="141"/>
        <v>#NUM!</v>
      </c>
      <c r="MHV24" t="e">
        <f t="shared" si="141"/>
        <v>#NUM!</v>
      </c>
      <c r="MHW24" t="e">
        <f t="shared" si="141"/>
        <v>#VALUE!</v>
      </c>
      <c r="MHX24">
        <f t="shared" si="141"/>
        <v>0</v>
      </c>
      <c r="MHY24" t="e">
        <f t="shared" si="141"/>
        <v>#NUM!</v>
      </c>
      <c r="MHZ24" t="e">
        <f t="shared" si="141"/>
        <v>#NUM!</v>
      </c>
      <c r="MIA24" t="e">
        <f t="shared" si="141"/>
        <v>#VALUE!</v>
      </c>
      <c r="MIB24">
        <f t="shared" si="141"/>
        <v>0</v>
      </c>
      <c r="MIC24" t="e">
        <f t="shared" si="141"/>
        <v>#NUM!</v>
      </c>
      <c r="MID24" t="e">
        <f t="shared" si="141"/>
        <v>#NUM!</v>
      </c>
      <c r="MIE24" t="e">
        <f t="shared" si="141"/>
        <v>#VALUE!</v>
      </c>
      <c r="MIF24">
        <f t="shared" si="141"/>
        <v>0</v>
      </c>
      <c r="MIG24" t="e">
        <f t="shared" si="141"/>
        <v>#NUM!</v>
      </c>
      <c r="MIH24" t="e">
        <f t="shared" si="141"/>
        <v>#NUM!</v>
      </c>
      <c r="MII24" t="e">
        <f t="shared" si="141"/>
        <v>#VALUE!</v>
      </c>
      <c r="MIJ24">
        <f t="shared" si="141"/>
        <v>0</v>
      </c>
      <c r="MIK24" t="e">
        <f t="shared" ref="MIK24:MKV24" si="142">MIG24/0.45</f>
        <v>#NUM!</v>
      </c>
      <c r="MIL24" t="e">
        <f t="shared" si="142"/>
        <v>#NUM!</v>
      </c>
      <c r="MIM24" t="e">
        <f t="shared" si="142"/>
        <v>#VALUE!</v>
      </c>
      <c r="MIN24">
        <f t="shared" si="142"/>
        <v>0</v>
      </c>
      <c r="MIO24" t="e">
        <f t="shared" si="142"/>
        <v>#NUM!</v>
      </c>
      <c r="MIP24" t="e">
        <f t="shared" si="142"/>
        <v>#NUM!</v>
      </c>
      <c r="MIQ24" t="e">
        <f t="shared" si="142"/>
        <v>#VALUE!</v>
      </c>
      <c r="MIR24">
        <f t="shared" si="142"/>
        <v>0</v>
      </c>
      <c r="MIS24" t="e">
        <f t="shared" si="142"/>
        <v>#NUM!</v>
      </c>
      <c r="MIT24" t="e">
        <f t="shared" si="142"/>
        <v>#NUM!</v>
      </c>
      <c r="MIU24" t="e">
        <f t="shared" si="142"/>
        <v>#VALUE!</v>
      </c>
      <c r="MIV24">
        <f t="shared" si="142"/>
        <v>0</v>
      </c>
      <c r="MIW24" t="e">
        <f t="shared" si="142"/>
        <v>#NUM!</v>
      </c>
      <c r="MIX24" t="e">
        <f t="shared" si="142"/>
        <v>#NUM!</v>
      </c>
      <c r="MIY24" t="e">
        <f t="shared" si="142"/>
        <v>#VALUE!</v>
      </c>
      <c r="MIZ24">
        <f t="shared" si="142"/>
        <v>0</v>
      </c>
      <c r="MJA24" t="e">
        <f t="shared" si="142"/>
        <v>#NUM!</v>
      </c>
      <c r="MJB24" t="e">
        <f t="shared" si="142"/>
        <v>#NUM!</v>
      </c>
      <c r="MJC24" t="e">
        <f t="shared" si="142"/>
        <v>#VALUE!</v>
      </c>
      <c r="MJD24">
        <f t="shared" si="142"/>
        <v>0</v>
      </c>
      <c r="MJE24" t="e">
        <f t="shared" si="142"/>
        <v>#NUM!</v>
      </c>
      <c r="MJF24" t="e">
        <f t="shared" si="142"/>
        <v>#NUM!</v>
      </c>
      <c r="MJG24" t="e">
        <f t="shared" si="142"/>
        <v>#VALUE!</v>
      </c>
      <c r="MJH24">
        <f t="shared" si="142"/>
        <v>0</v>
      </c>
      <c r="MJI24" t="e">
        <f t="shared" si="142"/>
        <v>#NUM!</v>
      </c>
      <c r="MJJ24" t="e">
        <f t="shared" si="142"/>
        <v>#NUM!</v>
      </c>
      <c r="MJK24" t="e">
        <f t="shared" si="142"/>
        <v>#VALUE!</v>
      </c>
      <c r="MJL24">
        <f t="shared" si="142"/>
        <v>0</v>
      </c>
      <c r="MJM24" t="e">
        <f t="shared" si="142"/>
        <v>#NUM!</v>
      </c>
      <c r="MJN24" t="e">
        <f t="shared" si="142"/>
        <v>#NUM!</v>
      </c>
      <c r="MJO24" t="e">
        <f t="shared" si="142"/>
        <v>#VALUE!</v>
      </c>
      <c r="MJP24">
        <f t="shared" si="142"/>
        <v>0</v>
      </c>
      <c r="MJQ24" t="e">
        <f t="shared" si="142"/>
        <v>#NUM!</v>
      </c>
      <c r="MJR24" t="e">
        <f t="shared" si="142"/>
        <v>#NUM!</v>
      </c>
      <c r="MJS24" t="e">
        <f t="shared" si="142"/>
        <v>#VALUE!</v>
      </c>
      <c r="MJT24">
        <f t="shared" si="142"/>
        <v>0</v>
      </c>
      <c r="MJU24" t="e">
        <f t="shared" si="142"/>
        <v>#NUM!</v>
      </c>
      <c r="MJV24" t="e">
        <f t="shared" si="142"/>
        <v>#NUM!</v>
      </c>
      <c r="MJW24" t="e">
        <f t="shared" si="142"/>
        <v>#VALUE!</v>
      </c>
      <c r="MJX24">
        <f t="shared" si="142"/>
        <v>0</v>
      </c>
      <c r="MJY24" t="e">
        <f t="shared" si="142"/>
        <v>#NUM!</v>
      </c>
      <c r="MJZ24" t="e">
        <f t="shared" si="142"/>
        <v>#NUM!</v>
      </c>
      <c r="MKA24" t="e">
        <f t="shared" si="142"/>
        <v>#VALUE!</v>
      </c>
      <c r="MKB24">
        <f t="shared" si="142"/>
        <v>0</v>
      </c>
      <c r="MKC24" t="e">
        <f t="shared" si="142"/>
        <v>#NUM!</v>
      </c>
      <c r="MKD24" t="e">
        <f t="shared" si="142"/>
        <v>#NUM!</v>
      </c>
      <c r="MKE24" t="e">
        <f t="shared" si="142"/>
        <v>#VALUE!</v>
      </c>
      <c r="MKF24">
        <f t="shared" si="142"/>
        <v>0</v>
      </c>
      <c r="MKG24" t="e">
        <f t="shared" si="142"/>
        <v>#NUM!</v>
      </c>
      <c r="MKH24" t="e">
        <f t="shared" si="142"/>
        <v>#NUM!</v>
      </c>
      <c r="MKI24" t="e">
        <f t="shared" si="142"/>
        <v>#VALUE!</v>
      </c>
      <c r="MKJ24">
        <f t="shared" si="142"/>
        <v>0</v>
      </c>
      <c r="MKK24" t="e">
        <f t="shared" si="142"/>
        <v>#NUM!</v>
      </c>
      <c r="MKL24" t="e">
        <f t="shared" si="142"/>
        <v>#NUM!</v>
      </c>
      <c r="MKM24" t="e">
        <f t="shared" si="142"/>
        <v>#VALUE!</v>
      </c>
      <c r="MKN24">
        <f t="shared" si="142"/>
        <v>0</v>
      </c>
      <c r="MKO24" t="e">
        <f t="shared" si="142"/>
        <v>#NUM!</v>
      </c>
      <c r="MKP24" t="e">
        <f t="shared" si="142"/>
        <v>#NUM!</v>
      </c>
      <c r="MKQ24" t="e">
        <f t="shared" si="142"/>
        <v>#VALUE!</v>
      </c>
      <c r="MKR24">
        <f t="shared" si="142"/>
        <v>0</v>
      </c>
      <c r="MKS24" t="e">
        <f t="shared" si="142"/>
        <v>#NUM!</v>
      </c>
      <c r="MKT24" t="e">
        <f t="shared" si="142"/>
        <v>#NUM!</v>
      </c>
      <c r="MKU24" t="e">
        <f t="shared" si="142"/>
        <v>#VALUE!</v>
      </c>
      <c r="MKV24">
        <f t="shared" si="142"/>
        <v>0</v>
      </c>
      <c r="MKW24" t="e">
        <f t="shared" ref="MKW24:MNH24" si="143">MKS24/0.45</f>
        <v>#NUM!</v>
      </c>
      <c r="MKX24" t="e">
        <f t="shared" si="143"/>
        <v>#NUM!</v>
      </c>
      <c r="MKY24" t="e">
        <f t="shared" si="143"/>
        <v>#VALUE!</v>
      </c>
      <c r="MKZ24">
        <f t="shared" si="143"/>
        <v>0</v>
      </c>
      <c r="MLA24" t="e">
        <f t="shared" si="143"/>
        <v>#NUM!</v>
      </c>
      <c r="MLB24" t="e">
        <f t="shared" si="143"/>
        <v>#NUM!</v>
      </c>
      <c r="MLC24" t="e">
        <f t="shared" si="143"/>
        <v>#VALUE!</v>
      </c>
      <c r="MLD24">
        <f t="shared" si="143"/>
        <v>0</v>
      </c>
      <c r="MLE24" t="e">
        <f t="shared" si="143"/>
        <v>#NUM!</v>
      </c>
      <c r="MLF24" t="e">
        <f t="shared" si="143"/>
        <v>#NUM!</v>
      </c>
      <c r="MLG24" t="e">
        <f t="shared" si="143"/>
        <v>#VALUE!</v>
      </c>
      <c r="MLH24">
        <f t="shared" si="143"/>
        <v>0</v>
      </c>
      <c r="MLI24" t="e">
        <f t="shared" si="143"/>
        <v>#NUM!</v>
      </c>
      <c r="MLJ24" t="e">
        <f t="shared" si="143"/>
        <v>#NUM!</v>
      </c>
      <c r="MLK24" t="e">
        <f t="shared" si="143"/>
        <v>#VALUE!</v>
      </c>
      <c r="MLL24">
        <f t="shared" si="143"/>
        <v>0</v>
      </c>
      <c r="MLM24" t="e">
        <f t="shared" si="143"/>
        <v>#NUM!</v>
      </c>
      <c r="MLN24" t="e">
        <f t="shared" si="143"/>
        <v>#NUM!</v>
      </c>
      <c r="MLO24" t="e">
        <f t="shared" si="143"/>
        <v>#VALUE!</v>
      </c>
      <c r="MLP24">
        <f t="shared" si="143"/>
        <v>0</v>
      </c>
      <c r="MLQ24" t="e">
        <f t="shared" si="143"/>
        <v>#NUM!</v>
      </c>
      <c r="MLR24" t="e">
        <f t="shared" si="143"/>
        <v>#NUM!</v>
      </c>
      <c r="MLS24" t="e">
        <f t="shared" si="143"/>
        <v>#VALUE!</v>
      </c>
      <c r="MLT24">
        <f t="shared" si="143"/>
        <v>0</v>
      </c>
      <c r="MLU24" t="e">
        <f t="shared" si="143"/>
        <v>#NUM!</v>
      </c>
      <c r="MLV24" t="e">
        <f t="shared" si="143"/>
        <v>#NUM!</v>
      </c>
      <c r="MLW24" t="e">
        <f t="shared" si="143"/>
        <v>#VALUE!</v>
      </c>
      <c r="MLX24">
        <f t="shared" si="143"/>
        <v>0</v>
      </c>
      <c r="MLY24" t="e">
        <f t="shared" si="143"/>
        <v>#NUM!</v>
      </c>
      <c r="MLZ24" t="e">
        <f t="shared" si="143"/>
        <v>#NUM!</v>
      </c>
      <c r="MMA24" t="e">
        <f t="shared" si="143"/>
        <v>#VALUE!</v>
      </c>
      <c r="MMB24">
        <f t="shared" si="143"/>
        <v>0</v>
      </c>
      <c r="MMC24" t="e">
        <f t="shared" si="143"/>
        <v>#NUM!</v>
      </c>
      <c r="MMD24" t="e">
        <f t="shared" si="143"/>
        <v>#NUM!</v>
      </c>
      <c r="MME24" t="e">
        <f t="shared" si="143"/>
        <v>#VALUE!</v>
      </c>
      <c r="MMF24">
        <f t="shared" si="143"/>
        <v>0</v>
      </c>
      <c r="MMG24" t="e">
        <f t="shared" si="143"/>
        <v>#NUM!</v>
      </c>
      <c r="MMH24" t="e">
        <f t="shared" si="143"/>
        <v>#NUM!</v>
      </c>
      <c r="MMI24" t="e">
        <f t="shared" si="143"/>
        <v>#VALUE!</v>
      </c>
      <c r="MMJ24">
        <f t="shared" si="143"/>
        <v>0</v>
      </c>
      <c r="MMK24" t="e">
        <f t="shared" si="143"/>
        <v>#NUM!</v>
      </c>
      <c r="MML24" t="e">
        <f t="shared" si="143"/>
        <v>#NUM!</v>
      </c>
      <c r="MMM24" t="e">
        <f t="shared" si="143"/>
        <v>#VALUE!</v>
      </c>
      <c r="MMN24">
        <f t="shared" si="143"/>
        <v>0</v>
      </c>
      <c r="MMO24" t="e">
        <f t="shared" si="143"/>
        <v>#NUM!</v>
      </c>
      <c r="MMP24" t="e">
        <f t="shared" si="143"/>
        <v>#NUM!</v>
      </c>
      <c r="MMQ24" t="e">
        <f t="shared" si="143"/>
        <v>#VALUE!</v>
      </c>
      <c r="MMR24">
        <f t="shared" si="143"/>
        <v>0</v>
      </c>
      <c r="MMS24" t="e">
        <f t="shared" si="143"/>
        <v>#NUM!</v>
      </c>
      <c r="MMT24" t="e">
        <f t="shared" si="143"/>
        <v>#NUM!</v>
      </c>
      <c r="MMU24" t="e">
        <f t="shared" si="143"/>
        <v>#VALUE!</v>
      </c>
      <c r="MMV24">
        <f t="shared" si="143"/>
        <v>0</v>
      </c>
      <c r="MMW24" t="e">
        <f t="shared" si="143"/>
        <v>#NUM!</v>
      </c>
      <c r="MMX24" t="e">
        <f t="shared" si="143"/>
        <v>#NUM!</v>
      </c>
      <c r="MMY24" t="e">
        <f t="shared" si="143"/>
        <v>#VALUE!</v>
      </c>
      <c r="MMZ24">
        <f t="shared" si="143"/>
        <v>0</v>
      </c>
      <c r="MNA24" t="e">
        <f t="shared" si="143"/>
        <v>#NUM!</v>
      </c>
      <c r="MNB24" t="e">
        <f t="shared" si="143"/>
        <v>#NUM!</v>
      </c>
      <c r="MNC24" t="e">
        <f t="shared" si="143"/>
        <v>#VALUE!</v>
      </c>
      <c r="MND24">
        <f t="shared" si="143"/>
        <v>0</v>
      </c>
      <c r="MNE24" t="e">
        <f t="shared" si="143"/>
        <v>#NUM!</v>
      </c>
      <c r="MNF24" t="e">
        <f t="shared" si="143"/>
        <v>#NUM!</v>
      </c>
      <c r="MNG24" t="e">
        <f t="shared" si="143"/>
        <v>#VALUE!</v>
      </c>
      <c r="MNH24">
        <f t="shared" si="143"/>
        <v>0</v>
      </c>
      <c r="MNI24" t="e">
        <f t="shared" ref="MNI24:MPT24" si="144">MNE24/0.45</f>
        <v>#NUM!</v>
      </c>
      <c r="MNJ24" t="e">
        <f t="shared" si="144"/>
        <v>#NUM!</v>
      </c>
      <c r="MNK24" t="e">
        <f t="shared" si="144"/>
        <v>#VALUE!</v>
      </c>
      <c r="MNL24">
        <f t="shared" si="144"/>
        <v>0</v>
      </c>
      <c r="MNM24" t="e">
        <f t="shared" si="144"/>
        <v>#NUM!</v>
      </c>
      <c r="MNN24" t="e">
        <f t="shared" si="144"/>
        <v>#NUM!</v>
      </c>
      <c r="MNO24" t="e">
        <f t="shared" si="144"/>
        <v>#VALUE!</v>
      </c>
      <c r="MNP24">
        <f t="shared" si="144"/>
        <v>0</v>
      </c>
      <c r="MNQ24" t="e">
        <f t="shared" si="144"/>
        <v>#NUM!</v>
      </c>
      <c r="MNR24" t="e">
        <f t="shared" si="144"/>
        <v>#NUM!</v>
      </c>
      <c r="MNS24" t="e">
        <f t="shared" si="144"/>
        <v>#VALUE!</v>
      </c>
      <c r="MNT24">
        <f t="shared" si="144"/>
        <v>0</v>
      </c>
      <c r="MNU24" t="e">
        <f t="shared" si="144"/>
        <v>#NUM!</v>
      </c>
      <c r="MNV24" t="e">
        <f t="shared" si="144"/>
        <v>#NUM!</v>
      </c>
      <c r="MNW24" t="e">
        <f t="shared" si="144"/>
        <v>#VALUE!</v>
      </c>
      <c r="MNX24">
        <f t="shared" si="144"/>
        <v>0</v>
      </c>
      <c r="MNY24" t="e">
        <f t="shared" si="144"/>
        <v>#NUM!</v>
      </c>
      <c r="MNZ24" t="e">
        <f t="shared" si="144"/>
        <v>#NUM!</v>
      </c>
      <c r="MOA24" t="e">
        <f t="shared" si="144"/>
        <v>#VALUE!</v>
      </c>
      <c r="MOB24">
        <f t="shared" si="144"/>
        <v>0</v>
      </c>
      <c r="MOC24" t="e">
        <f t="shared" si="144"/>
        <v>#NUM!</v>
      </c>
      <c r="MOD24" t="e">
        <f t="shared" si="144"/>
        <v>#NUM!</v>
      </c>
      <c r="MOE24" t="e">
        <f t="shared" si="144"/>
        <v>#VALUE!</v>
      </c>
      <c r="MOF24">
        <f t="shared" si="144"/>
        <v>0</v>
      </c>
      <c r="MOG24" t="e">
        <f t="shared" si="144"/>
        <v>#NUM!</v>
      </c>
      <c r="MOH24" t="e">
        <f t="shared" si="144"/>
        <v>#NUM!</v>
      </c>
      <c r="MOI24" t="e">
        <f t="shared" si="144"/>
        <v>#VALUE!</v>
      </c>
      <c r="MOJ24">
        <f t="shared" si="144"/>
        <v>0</v>
      </c>
      <c r="MOK24" t="e">
        <f t="shared" si="144"/>
        <v>#NUM!</v>
      </c>
      <c r="MOL24" t="e">
        <f t="shared" si="144"/>
        <v>#NUM!</v>
      </c>
      <c r="MOM24" t="e">
        <f t="shared" si="144"/>
        <v>#VALUE!</v>
      </c>
      <c r="MON24">
        <f t="shared" si="144"/>
        <v>0</v>
      </c>
      <c r="MOO24" t="e">
        <f t="shared" si="144"/>
        <v>#NUM!</v>
      </c>
      <c r="MOP24" t="e">
        <f t="shared" si="144"/>
        <v>#NUM!</v>
      </c>
      <c r="MOQ24" t="e">
        <f t="shared" si="144"/>
        <v>#VALUE!</v>
      </c>
      <c r="MOR24">
        <f t="shared" si="144"/>
        <v>0</v>
      </c>
      <c r="MOS24" t="e">
        <f t="shared" si="144"/>
        <v>#NUM!</v>
      </c>
      <c r="MOT24" t="e">
        <f t="shared" si="144"/>
        <v>#NUM!</v>
      </c>
      <c r="MOU24" t="e">
        <f t="shared" si="144"/>
        <v>#VALUE!</v>
      </c>
      <c r="MOV24">
        <f t="shared" si="144"/>
        <v>0</v>
      </c>
      <c r="MOW24" t="e">
        <f t="shared" si="144"/>
        <v>#NUM!</v>
      </c>
      <c r="MOX24" t="e">
        <f t="shared" si="144"/>
        <v>#NUM!</v>
      </c>
      <c r="MOY24" t="e">
        <f t="shared" si="144"/>
        <v>#VALUE!</v>
      </c>
      <c r="MOZ24">
        <f t="shared" si="144"/>
        <v>0</v>
      </c>
      <c r="MPA24" t="e">
        <f t="shared" si="144"/>
        <v>#NUM!</v>
      </c>
      <c r="MPB24" t="e">
        <f t="shared" si="144"/>
        <v>#NUM!</v>
      </c>
      <c r="MPC24" t="e">
        <f t="shared" si="144"/>
        <v>#VALUE!</v>
      </c>
      <c r="MPD24">
        <f t="shared" si="144"/>
        <v>0</v>
      </c>
      <c r="MPE24" t="e">
        <f t="shared" si="144"/>
        <v>#NUM!</v>
      </c>
      <c r="MPF24" t="e">
        <f t="shared" si="144"/>
        <v>#NUM!</v>
      </c>
      <c r="MPG24" t="e">
        <f t="shared" si="144"/>
        <v>#VALUE!</v>
      </c>
      <c r="MPH24">
        <f t="shared" si="144"/>
        <v>0</v>
      </c>
      <c r="MPI24" t="e">
        <f t="shared" si="144"/>
        <v>#NUM!</v>
      </c>
      <c r="MPJ24" t="e">
        <f t="shared" si="144"/>
        <v>#NUM!</v>
      </c>
      <c r="MPK24" t="e">
        <f t="shared" si="144"/>
        <v>#VALUE!</v>
      </c>
      <c r="MPL24">
        <f t="shared" si="144"/>
        <v>0</v>
      </c>
      <c r="MPM24" t="e">
        <f t="shared" si="144"/>
        <v>#NUM!</v>
      </c>
      <c r="MPN24" t="e">
        <f t="shared" si="144"/>
        <v>#NUM!</v>
      </c>
      <c r="MPO24" t="e">
        <f t="shared" si="144"/>
        <v>#VALUE!</v>
      </c>
      <c r="MPP24">
        <f t="shared" si="144"/>
        <v>0</v>
      </c>
      <c r="MPQ24" t="e">
        <f t="shared" si="144"/>
        <v>#NUM!</v>
      </c>
      <c r="MPR24" t="e">
        <f t="shared" si="144"/>
        <v>#NUM!</v>
      </c>
      <c r="MPS24" t="e">
        <f t="shared" si="144"/>
        <v>#VALUE!</v>
      </c>
      <c r="MPT24">
        <f t="shared" si="144"/>
        <v>0</v>
      </c>
      <c r="MPU24" t="e">
        <f t="shared" ref="MPU24:MSF24" si="145">MPQ24/0.45</f>
        <v>#NUM!</v>
      </c>
      <c r="MPV24" t="e">
        <f t="shared" si="145"/>
        <v>#NUM!</v>
      </c>
      <c r="MPW24" t="e">
        <f t="shared" si="145"/>
        <v>#VALUE!</v>
      </c>
      <c r="MPX24">
        <f t="shared" si="145"/>
        <v>0</v>
      </c>
      <c r="MPY24" t="e">
        <f t="shared" si="145"/>
        <v>#NUM!</v>
      </c>
      <c r="MPZ24" t="e">
        <f t="shared" si="145"/>
        <v>#NUM!</v>
      </c>
      <c r="MQA24" t="e">
        <f t="shared" si="145"/>
        <v>#VALUE!</v>
      </c>
      <c r="MQB24">
        <f t="shared" si="145"/>
        <v>0</v>
      </c>
      <c r="MQC24" t="e">
        <f t="shared" si="145"/>
        <v>#NUM!</v>
      </c>
      <c r="MQD24" t="e">
        <f t="shared" si="145"/>
        <v>#NUM!</v>
      </c>
      <c r="MQE24" t="e">
        <f t="shared" si="145"/>
        <v>#VALUE!</v>
      </c>
      <c r="MQF24">
        <f t="shared" si="145"/>
        <v>0</v>
      </c>
      <c r="MQG24" t="e">
        <f t="shared" si="145"/>
        <v>#NUM!</v>
      </c>
      <c r="MQH24" t="e">
        <f t="shared" si="145"/>
        <v>#NUM!</v>
      </c>
      <c r="MQI24" t="e">
        <f t="shared" si="145"/>
        <v>#VALUE!</v>
      </c>
      <c r="MQJ24">
        <f t="shared" si="145"/>
        <v>0</v>
      </c>
      <c r="MQK24" t="e">
        <f t="shared" si="145"/>
        <v>#NUM!</v>
      </c>
      <c r="MQL24" t="e">
        <f t="shared" si="145"/>
        <v>#NUM!</v>
      </c>
      <c r="MQM24" t="e">
        <f t="shared" si="145"/>
        <v>#VALUE!</v>
      </c>
      <c r="MQN24">
        <f t="shared" si="145"/>
        <v>0</v>
      </c>
      <c r="MQO24" t="e">
        <f t="shared" si="145"/>
        <v>#NUM!</v>
      </c>
      <c r="MQP24" t="e">
        <f t="shared" si="145"/>
        <v>#NUM!</v>
      </c>
      <c r="MQQ24" t="e">
        <f t="shared" si="145"/>
        <v>#VALUE!</v>
      </c>
      <c r="MQR24">
        <f t="shared" si="145"/>
        <v>0</v>
      </c>
      <c r="MQS24" t="e">
        <f t="shared" si="145"/>
        <v>#NUM!</v>
      </c>
      <c r="MQT24" t="e">
        <f t="shared" si="145"/>
        <v>#NUM!</v>
      </c>
      <c r="MQU24" t="e">
        <f t="shared" si="145"/>
        <v>#VALUE!</v>
      </c>
      <c r="MQV24">
        <f t="shared" si="145"/>
        <v>0</v>
      </c>
      <c r="MQW24" t="e">
        <f t="shared" si="145"/>
        <v>#NUM!</v>
      </c>
      <c r="MQX24" t="e">
        <f t="shared" si="145"/>
        <v>#NUM!</v>
      </c>
      <c r="MQY24" t="e">
        <f t="shared" si="145"/>
        <v>#VALUE!</v>
      </c>
      <c r="MQZ24">
        <f t="shared" si="145"/>
        <v>0</v>
      </c>
      <c r="MRA24" t="e">
        <f t="shared" si="145"/>
        <v>#NUM!</v>
      </c>
      <c r="MRB24" t="e">
        <f t="shared" si="145"/>
        <v>#NUM!</v>
      </c>
      <c r="MRC24" t="e">
        <f t="shared" si="145"/>
        <v>#VALUE!</v>
      </c>
      <c r="MRD24">
        <f t="shared" si="145"/>
        <v>0</v>
      </c>
      <c r="MRE24" t="e">
        <f t="shared" si="145"/>
        <v>#NUM!</v>
      </c>
      <c r="MRF24" t="e">
        <f t="shared" si="145"/>
        <v>#NUM!</v>
      </c>
      <c r="MRG24" t="e">
        <f t="shared" si="145"/>
        <v>#VALUE!</v>
      </c>
      <c r="MRH24">
        <f t="shared" si="145"/>
        <v>0</v>
      </c>
      <c r="MRI24" t="e">
        <f t="shared" si="145"/>
        <v>#NUM!</v>
      </c>
      <c r="MRJ24" t="e">
        <f t="shared" si="145"/>
        <v>#NUM!</v>
      </c>
      <c r="MRK24" t="e">
        <f t="shared" si="145"/>
        <v>#VALUE!</v>
      </c>
      <c r="MRL24">
        <f t="shared" si="145"/>
        <v>0</v>
      </c>
      <c r="MRM24" t="e">
        <f t="shared" si="145"/>
        <v>#NUM!</v>
      </c>
      <c r="MRN24" t="e">
        <f t="shared" si="145"/>
        <v>#NUM!</v>
      </c>
      <c r="MRO24" t="e">
        <f t="shared" si="145"/>
        <v>#VALUE!</v>
      </c>
      <c r="MRP24">
        <f t="shared" si="145"/>
        <v>0</v>
      </c>
      <c r="MRQ24" t="e">
        <f t="shared" si="145"/>
        <v>#NUM!</v>
      </c>
      <c r="MRR24" t="e">
        <f t="shared" si="145"/>
        <v>#NUM!</v>
      </c>
      <c r="MRS24" t="e">
        <f t="shared" si="145"/>
        <v>#VALUE!</v>
      </c>
      <c r="MRT24">
        <f t="shared" si="145"/>
        <v>0</v>
      </c>
      <c r="MRU24" t="e">
        <f t="shared" si="145"/>
        <v>#NUM!</v>
      </c>
      <c r="MRV24" t="e">
        <f t="shared" si="145"/>
        <v>#NUM!</v>
      </c>
      <c r="MRW24" t="e">
        <f t="shared" si="145"/>
        <v>#VALUE!</v>
      </c>
      <c r="MRX24">
        <f t="shared" si="145"/>
        <v>0</v>
      </c>
      <c r="MRY24" t="e">
        <f t="shared" si="145"/>
        <v>#NUM!</v>
      </c>
      <c r="MRZ24" t="e">
        <f t="shared" si="145"/>
        <v>#NUM!</v>
      </c>
      <c r="MSA24" t="e">
        <f t="shared" si="145"/>
        <v>#VALUE!</v>
      </c>
      <c r="MSB24">
        <f t="shared" si="145"/>
        <v>0</v>
      </c>
      <c r="MSC24" t="e">
        <f t="shared" si="145"/>
        <v>#NUM!</v>
      </c>
      <c r="MSD24" t="e">
        <f t="shared" si="145"/>
        <v>#NUM!</v>
      </c>
      <c r="MSE24" t="e">
        <f t="shared" si="145"/>
        <v>#VALUE!</v>
      </c>
      <c r="MSF24">
        <f t="shared" si="145"/>
        <v>0</v>
      </c>
      <c r="MSG24" t="e">
        <f t="shared" ref="MSG24:MUR24" si="146">MSC24/0.45</f>
        <v>#NUM!</v>
      </c>
      <c r="MSH24" t="e">
        <f t="shared" si="146"/>
        <v>#NUM!</v>
      </c>
      <c r="MSI24" t="e">
        <f t="shared" si="146"/>
        <v>#VALUE!</v>
      </c>
      <c r="MSJ24">
        <f t="shared" si="146"/>
        <v>0</v>
      </c>
      <c r="MSK24" t="e">
        <f t="shared" si="146"/>
        <v>#NUM!</v>
      </c>
      <c r="MSL24" t="e">
        <f t="shared" si="146"/>
        <v>#NUM!</v>
      </c>
      <c r="MSM24" t="e">
        <f t="shared" si="146"/>
        <v>#VALUE!</v>
      </c>
      <c r="MSN24">
        <f t="shared" si="146"/>
        <v>0</v>
      </c>
      <c r="MSO24" t="e">
        <f t="shared" si="146"/>
        <v>#NUM!</v>
      </c>
      <c r="MSP24" t="e">
        <f t="shared" si="146"/>
        <v>#NUM!</v>
      </c>
      <c r="MSQ24" t="e">
        <f t="shared" si="146"/>
        <v>#VALUE!</v>
      </c>
      <c r="MSR24">
        <f t="shared" si="146"/>
        <v>0</v>
      </c>
      <c r="MSS24" t="e">
        <f t="shared" si="146"/>
        <v>#NUM!</v>
      </c>
      <c r="MST24" t="e">
        <f t="shared" si="146"/>
        <v>#NUM!</v>
      </c>
      <c r="MSU24" t="e">
        <f t="shared" si="146"/>
        <v>#VALUE!</v>
      </c>
      <c r="MSV24">
        <f t="shared" si="146"/>
        <v>0</v>
      </c>
      <c r="MSW24" t="e">
        <f t="shared" si="146"/>
        <v>#NUM!</v>
      </c>
      <c r="MSX24" t="e">
        <f t="shared" si="146"/>
        <v>#NUM!</v>
      </c>
      <c r="MSY24" t="e">
        <f t="shared" si="146"/>
        <v>#VALUE!</v>
      </c>
      <c r="MSZ24">
        <f t="shared" si="146"/>
        <v>0</v>
      </c>
      <c r="MTA24" t="e">
        <f t="shared" si="146"/>
        <v>#NUM!</v>
      </c>
      <c r="MTB24" t="e">
        <f t="shared" si="146"/>
        <v>#NUM!</v>
      </c>
      <c r="MTC24" t="e">
        <f t="shared" si="146"/>
        <v>#VALUE!</v>
      </c>
      <c r="MTD24">
        <f t="shared" si="146"/>
        <v>0</v>
      </c>
      <c r="MTE24" t="e">
        <f t="shared" si="146"/>
        <v>#NUM!</v>
      </c>
      <c r="MTF24" t="e">
        <f t="shared" si="146"/>
        <v>#NUM!</v>
      </c>
      <c r="MTG24" t="e">
        <f t="shared" si="146"/>
        <v>#VALUE!</v>
      </c>
      <c r="MTH24">
        <f t="shared" si="146"/>
        <v>0</v>
      </c>
      <c r="MTI24" t="e">
        <f t="shared" si="146"/>
        <v>#NUM!</v>
      </c>
      <c r="MTJ24" t="e">
        <f t="shared" si="146"/>
        <v>#NUM!</v>
      </c>
      <c r="MTK24" t="e">
        <f t="shared" si="146"/>
        <v>#VALUE!</v>
      </c>
      <c r="MTL24">
        <f t="shared" si="146"/>
        <v>0</v>
      </c>
      <c r="MTM24" t="e">
        <f t="shared" si="146"/>
        <v>#NUM!</v>
      </c>
      <c r="MTN24" t="e">
        <f t="shared" si="146"/>
        <v>#NUM!</v>
      </c>
      <c r="MTO24" t="e">
        <f t="shared" si="146"/>
        <v>#VALUE!</v>
      </c>
      <c r="MTP24">
        <f t="shared" si="146"/>
        <v>0</v>
      </c>
      <c r="MTQ24" t="e">
        <f t="shared" si="146"/>
        <v>#NUM!</v>
      </c>
      <c r="MTR24" t="e">
        <f t="shared" si="146"/>
        <v>#NUM!</v>
      </c>
      <c r="MTS24" t="e">
        <f t="shared" si="146"/>
        <v>#VALUE!</v>
      </c>
      <c r="MTT24">
        <f t="shared" si="146"/>
        <v>0</v>
      </c>
      <c r="MTU24" t="e">
        <f t="shared" si="146"/>
        <v>#NUM!</v>
      </c>
      <c r="MTV24" t="e">
        <f t="shared" si="146"/>
        <v>#NUM!</v>
      </c>
      <c r="MTW24" t="e">
        <f t="shared" si="146"/>
        <v>#VALUE!</v>
      </c>
      <c r="MTX24">
        <f t="shared" si="146"/>
        <v>0</v>
      </c>
      <c r="MTY24" t="e">
        <f t="shared" si="146"/>
        <v>#NUM!</v>
      </c>
      <c r="MTZ24" t="e">
        <f t="shared" si="146"/>
        <v>#NUM!</v>
      </c>
      <c r="MUA24" t="e">
        <f t="shared" si="146"/>
        <v>#VALUE!</v>
      </c>
      <c r="MUB24">
        <f t="shared" si="146"/>
        <v>0</v>
      </c>
      <c r="MUC24" t="e">
        <f t="shared" si="146"/>
        <v>#NUM!</v>
      </c>
      <c r="MUD24" t="e">
        <f t="shared" si="146"/>
        <v>#NUM!</v>
      </c>
      <c r="MUE24" t="e">
        <f t="shared" si="146"/>
        <v>#VALUE!</v>
      </c>
      <c r="MUF24">
        <f t="shared" si="146"/>
        <v>0</v>
      </c>
      <c r="MUG24" t="e">
        <f t="shared" si="146"/>
        <v>#NUM!</v>
      </c>
      <c r="MUH24" t="e">
        <f t="shared" si="146"/>
        <v>#NUM!</v>
      </c>
      <c r="MUI24" t="e">
        <f t="shared" si="146"/>
        <v>#VALUE!</v>
      </c>
      <c r="MUJ24">
        <f t="shared" si="146"/>
        <v>0</v>
      </c>
      <c r="MUK24" t="e">
        <f t="shared" si="146"/>
        <v>#NUM!</v>
      </c>
      <c r="MUL24" t="e">
        <f t="shared" si="146"/>
        <v>#NUM!</v>
      </c>
      <c r="MUM24" t="e">
        <f t="shared" si="146"/>
        <v>#VALUE!</v>
      </c>
      <c r="MUN24">
        <f t="shared" si="146"/>
        <v>0</v>
      </c>
      <c r="MUO24" t="e">
        <f t="shared" si="146"/>
        <v>#NUM!</v>
      </c>
      <c r="MUP24" t="e">
        <f t="shared" si="146"/>
        <v>#NUM!</v>
      </c>
      <c r="MUQ24" t="e">
        <f t="shared" si="146"/>
        <v>#VALUE!</v>
      </c>
      <c r="MUR24">
        <f t="shared" si="146"/>
        <v>0</v>
      </c>
      <c r="MUS24" t="e">
        <f t="shared" ref="MUS24:MXD24" si="147">MUO24/0.45</f>
        <v>#NUM!</v>
      </c>
      <c r="MUT24" t="e">
        <f t="shared" si="147"/>
        <v>#NUM!</v>
      </c>
      <c r="MUU24" t="e">
        <f t="shared" si="147"/>
        <v>#VALUE!</v>
      </c>
      <c r="MUV24">
        <f t="shared" si="147"/>
        <v>0</v>
      </c>
      <c r="MUW24" t="e">
        <f t="shared" si="147"/>
        <v>#NUM!</v>
      </c>
      <c r="MUX24" t="e">
        <f t="shared" si="147"/>
        <v>#NUM!</v>
      </c>
      <c r="MUY24" t="e">
        <f t="shared" si="147"/>
        <v>#VALUE!</v>
      </c>
      <c r="MUZ24">
        <f t="shared" si="147"/>
        <v>0</v>
      </c>
      <c r="MVA24" t="e">
        <f t="shared" si="147"/>
        <v>#NUM!</v>
      </c>
      <c r="MVB24" t="e">
        <f t="shared" si="147"/>
        <v>#NUM!</v>
      </c>
      <c r="MVC24" t="e">
        <f t="shared" si="147"/>
        <v>#VALUE!</v>
      </c>
      <c r="MVD24">
        <f t="shared" si="147"/>
        <v>0</v>
      </c>
      <c r="MVE24" t="e">
        <f t="shared" si="147"/>
        <v>#NUM!</v>
      </c>
      <c r="MVF24" t="e">
        <f t="shared" si="147"/>
        <v>#NUM!</v>
      </c>
      <c r="MVG24" t="e">
        <f t="shared" si="147"/>
        <v>#VALUE!</v>
      </c>
      <c r="MVH24">
        <f t="shared" si="147"/>
        <v>0</v>
      </c>
      <c r="MVI24" t="e">
        <f t="shared" si="147"/>
        <v>#NUM!</v>
      </c>
      <c r="MVJ24" t="e">
        <f t="shared" si="147"/>
        <v>#NUM!</v>
      </c>
      <c r="MVK24" t="e">
        <f t="shared" si="147"/>
        <v>#VALUE!</v>
      </c>
      <c r="MVL24">
        <f t="shared" si="147"/>
        <v>0</v>
      </c>
      <c r="MVM24" t="e">
        <f t="shared" si="147"/>
        <v>#NUM!</v>
      </c>
      <c r="MVN24" t="e">
        <f t="shared" si="147"/>
        <v>#NUM!</v>
      </c>
      <c r="MVO24" t="e">
        <f t="shared" si="147"/>
        <v>#VALUE!</v>
      </c>
      <c r="MVP24">
        <f t="shared" si="147"/>
        <v>0</v>
      </c>
      <c r="MVQ24" t="e">
        <f t="shared" si="147"/>
        <v>#NUM!</v>
      </c>
      <c r="MVR24" t="e">
        <f t="shared" si="147"/>
        <v>#NUM!</v>
      </c>
      <c r="MVS24" t="e">
        <f t="shared" si="147"/>
        <v>#VALUE!</v>
      </c>
      <c r="MVT24">
        <f t="shared" si="147"/>
        <v>0</v>
      </c>
      <c r="MVU24" t="e">
        <f t="shared" si="147"/>
        <v>#NUM!</v>
      </c>
      <c r="MVV24" t="e">
        <f t="shared" si="147"/>
        <v>#NUM!</v>
      </c>
      <c r="MVW24" t="e">
        <f t="shared" si="147"/>
        <v>#VALUE!</v>
      </c>
      <c r="MVX24">
        <f t="shared" si="147"/>
        <v>0</v>
      </c>
      <c r="MVY24" t="e">
        <f t="shared" si="147"/>
        <v>#NUM!</v>
      </c>
      <c r="MVZ24" t="e">
        <f t="shared" si="147"/>
        <v>#NUM!</v>
      </c>
      <c r="MWA24" t="e">
        <f t="shared" si="147"/>
        <v>#VALUE!</v>
      </c>
      <c r="MWB24">
        <f t="shared" si="147"/>
        <v>0</v>
      </c>
      <c r="MWC24" t="e">
        <f t="shared" si="147"/>
        <v>#NUM!</v>
      </c>
      <c r="MWD24" t="e">
        <f t="shared" si="147"/>
        <v>#NUM!</v>
      </c>
      <c r="MWE24" t="e">
        <f t="shared" si="147"/>
        <v>#VALUE!</v>
      </c>
      <c r="MWF24">
        <f t="shared" si="147"/>
        <v>0</v>
      </c>
      <c r="MWG24" t="e">
        <f t="shared" si="147"/>
        <v>#NUM!</v>
      </c>
      <c r="MWH24" t="e">
        <f t="shared" si="147"/>
        <v>#NUM!</v>
      </c>
      <c r="MWI24" t="e">
        <f t="shared" si="147"/>
        <v>#VALUE!</v>
      </c>
      <c r="MWJ24">
        <f t="shared" si="147"/>
        <v>0</v>
      </c>
      <c r="MWK24" t="e">
        <f t="shared" si="147"/>
        <v>#NUM!</v>
      </c>
      <c r="MWL24" t="e">
        <f t="shared" si="147"/>
        <v>#NUM!</v>
      </c>
      <c r="MWM24" t="e">
        <f t="shared" si="147"/>
        <v>#VALUE!</v>
      </c>
      <c r="MWN24">
        <f t="shared" si="147"/>
        <v>0</v>
      </c>
      <c r="MWO24" t="e">
        <f t="shared" si="147"/>
        <v>#NUM!</v>
      </c>
      <c r="MWP24" t="e">
        <f t="shared" si="147"/>
        <v>#NUM!</v>
      </c>
      <c r="MWQ24" t="e">
        <f t="shared" si="147"/>
        <v>#VALUE!</v>
      </c>
      <c r="MWR24">
        <f t="shared" si="147"/>
        <v>0</v>
      </c>
      <c r="MWS24" t="e">
        <f t="shared" si="147"/>
        <v>#NUM!</v>
      </c>
      <c r="MWT24" t="e">
        <f t="shared" si="147"/>
        <v>#NUM!</v>
      </c>
      <c r="MWU24" t="e">
        <f t="shared" si="147"/>
        <v>#VALUE!</v>
      </c>
      <c r="MWV24">
        <f t="shared" si="147"/>
        <v>0</v>
      </c>
      <c r="MWW24" t="e">
        <f t="shared" si="147"/>
        <v>#NUM!</v>
      </c>
      <c r="MWX24" t="e">
        <f t="shared" si="147"/>
        <v>#NUM!</v>
      </c>
      <c r="MWY24" t="e">
        <f t="shared" si="147"/>
        <v>#VALUE!</v>
      </c>
      <c r="MWZ24">
        <f t="shared" si="147"/>
        <v>0</v>
      </c>
      <c r="MXA24" t="e">
        <f t="shared" si="147"/>
        <v>#NUM!</v>
      </c>
      <c r="MXB24" t="e">
        <f t="shared" si="147"/>
        <v>#NUM!</v>
      </c>
      <c r="MXC24" t="e">
        <f t="shared" si="147"/>
        <v>#VALUE!</v>
      </c>
      <c r="MXD24">
        <f t="shared" si="147"/>
        <v>0</v>
      </c>
      <c r="MXE24" t="e">
        <f t="shared" ref="MXE24:MZP24" si="148">MXA24/0.45</f>
        <v>#NUM!</v>
      </c>
      <c r="MXF24" t="e">
        <f t="shared" si="148"/>
        <v>#NUM!</v>
      </c>
      <c r="MXG24" t="e">
        <f t="shared" si="148"/>
        <v>#VALUE!</v>
      </c>
      <c r="MXH24">
        <f t="shared" si="148"/>
        <v>0</v>
      </c>
      <c r="MXI24" t="e">
        <f t="shared" si="148"/>
        <v>#NUM!</v>
      </c>
      <c r="MXJ24" t="e">
        <f t="shared" si="148"/>
        <v>#NUM!</v>
      </c>
      <c r="MXK24" t="e">
        <f t="shared" si="148"/>
        <v>#VALUE!</v>
      </c>
      <c r="MXL24">
        <f t="shared" si="148"/>
        <v>0</v>
      </c>
      <c r="MXM24" t="e">
        <f t="shared" si="148"/>
        <v>#NUM!</v>
      </c>
      <c r="MXN24" t="e">
        <f t="shared" si="148"/>
        <v>#NUM!</v>
      </c>
      <c r="MXO24" t="e">
        <f t="shared" si="148"/>
        <v>#VALUE!</v>
      </c>
      <c r="MXP24">
        <f t="shared" si="148"/>
        <v>0</v>
      </c>
      <c r="MXQ24" t="e">
        <f t="shared" si="148"/>
        <v>#NUM!</v>
      </c>
      <c r="MXR24" t="e">
        <f t="shared" si="148"/>
        <v>#NUM!</v>
      </c>
      <c r="MXS24" t="e">
        <f t="shared" si="148"/>
        <v>#VALUE!</v>
      </c>
      <c r="MXT24">
        <f t="shared" si="148"/>
        <v>0</v>
      </c>
      <c r="MXU24" t="e">
        <f t="shared" si="148"/>
        <v>#NUM!</v>
      </c>
      <c r="MXV24" t="e">
        <f t="shared" si="148"/>
        <v>#NUM!</v>
      </c>
      <c r="MXW24" t="e">
        <f t="shared" si="148"/>
        <v>#VALUE!</v>
      </c>
      <c r="MXX24">
        <f t="shared" si="148"/>
        <v>0</v>
      </c>
      <c r="MXY24" t="e">
        <f t="shared" si="148"/>
        <v>#NUM!</v>
      </c>
      <c r="MXZ24" t="e">
        <f t="shared" si="148"/>
        <v>#NUM!</v>
      </c>
      <c r="MYA24" t="e">
        <f t="shared" si="148"/>
        <v>#VALUE!</v>
      </c>
      <c r="MYB24">
        <f t="shared" si="148"/>
        <v>0</v>
      </c>
      <c r="MYC24" t="e">
        <f t="shared" si="148"/>
        <v>#NUM!</v>
      </c>
      <c r="MYD24" t="e">
        <f t="shared" si="148"/>
        <v>#NUM!</v>
      </c>
      <c r="MYE24" t="e">
        <f t="shared" si="148"/>
        <v>#VALUE!</v>
      </c>
      <c r="MYF24">
        <f t="shared" si="148"/>
        <v>0</v>
      </c>
      <c r="MYG24" t="e">
        <f t="shared" si="148"/>
        <v>#NUM!</v>
      </c>
      <c r="MYH24" t="e">
        <f t="shared" si="148"/>
        <v>#NUM!</v>
      </c>
      <c r="MYI24" t="e">
        <f t="shared" si="148"/>
        <v>#VALUE!</v>
      </c>
      <c r="MYJ24">
        <f t="shared" si="148"/>
        <v>0</v>
      </c>
      <c r="MYK24" t="e">
        <f t="shared" si="148"/>
        <v>#NUM!</v>
      </c>
      <c r="MYL24" t="e">
        <f t="shared" si="148"/>
        <v>#NUM!</v>
      </c>
      <c r="MYM24" t="e">
        <f t="shared" si="148"/>
        <v>#VALUE!</v>
      </c>
      <c r="MYN24">
        <f t="shared" si="148"/>
        <v>0</v>
      </c>
      <c r="MYO24" t="e">
        <f t="shared" si="148"/>
        <v>#NUM!</v>
      </c>
      <c r="MYP24" t="e">
        <f t="shared" si="148"/>
        <v>#NUM!</v>
      </c>
      <c r="MYQ24" t="e">
        <f t="shared" si="148"/>
        <v>#VALUE!</v>
      </c>
      <c r="MYR24">
        <f t="shared" si="148"/>
        <v>0</v>
      </c>
      <c r="MYS24" t="e">
        <f t="shared" si="148"/>
        <v>#NUM!</v>
      </c>
      <c r="MYT24" t="e">
        <f t="shared" si="148"/>
        <v>#NUM!</v>
      </c>
      <c r="MYU24" t="e">
        <f t="shared" si="148"/>
        <v>#VALUE!</v>
      </c>
      <c r="MYV24">
        <f t="shared" si="148"/>
        <v>0</v>
      </c>
      <c r="MYW24" t="e">
        <f t="shared" si="148"/>
        <v>#NUM!</v>
      </c>
      <c r="MYX24" t="e">
        <f t="shared" si="148"/>
        <v>#NUM!</v>
      </c>
      <c r="MYY24" t="e">
        <f t="shared" si="148"/>
        <v>#VALUE!</v>
      </c>
      <c r="MYZ24">
        <f t="shared" si="148"/>
        <v>0</v>
      </c>
      <c r="MZA24" t="e">
        <f t="shared" si="148"/>
        <v>#NUM!</v>
      </c>
      <c r="MZB24" t="e">
        <f t="shared" si="148"/>
        <v>#NUM!</v>
      </c>
      <c r="MZC24" t="e">
        <f t="shared" si="148"/>
        <v>#VALUE!</v>
      </c>
      <c r="MZD24">
        <f t="shared" si="148"/>
        <v>0</v>
      </c>
      <c r="MZE24" t="e">
        <f t="shared" si="148"/>
        <v>#NUM!</v>
      </c>
      <c r="MZF24" t="e">
        <f t="shared" si="148"/>
        <v>#NUM!</v>
      </c>
      <c r="MZG24" t="e">
        <f t="shared" si="148"/>
        <v>#VALUE!</v>
      </c>
      <c r="MZH24">
        <f t="shared" si="148"/>
        <v>0</v>
      </c>
      <c r="MZI24" t="e">
        <f t="shared" si="148"/>
        <v>#NUM!</v>
      </c>
      <c r="MZJ24" t="e">
        <f t="shared" si="148"/>
        <v>#NUM!</v>
      </c>
      <c r="MZK24" t="e">
        <f t="shared" si="148"/>
        <v>#VALUE!</v>
      </c>
      <c r="MZL24">
        <f t="shared" si="148"/>
        <v>0</v>
      </c>
      <c r="MZM24" t="e">
        <f t="shared" si="148"/>
        <v>#NUM!</v>
      </c>
      <c r="MZN24" t="e">
        <f t="shared" si="148"/>
        <v>#NUM!</v>
      </c>
      <c r="MZO24" t="e">
        <f t="shared" si="148"/>
        <v>#VALUE!</v>
      </c>
      <c r="MZP24">
        <f t="shared" si="148"/>
        <v>0</v>
      </c>
      <c r="MZQ24" t="e">
        <f t="shared" ref="MZQ24:NCB24" si="149">MZM24/0.45</f>
        <v>#NUM!</v>
      </c>
      <c r="MZR24" t="e">
        <f t="shared" si="149"/>
        <v>#NUM!</v>
      </c>
      <c r="MZS24" t="e">
        <f t="shared" si="149"/>
        <v>#VALUE!</v>
      </c>
      <c r="MZT24">
        <f t="shared" si="149"/>
        <v>0</v>
      </c>
      <c r="MZU24" t="e">
        <f t="shared" si="149"/>
        <v>#NUM!</v>
      </c>
      <c r="MZV24" t="e">
        <f t="shared" si="149"/>
        <v>#NUM!</v>
      </c>
      <c r="MZW24" t="e">
        <f t="shared" si="149"/>
        <v>#VALUE!</v>
      </c>
      <c r="MZX24">
        <f t="shared" si="149"/>
        <v>0</v>
      </c>
      <c r="MZY24" t="e">
        <f t="shared" si="149"/>
        <v>#NUM!</v>
      </c>
      <c r="MZZ24" t="e">
        <f t="shared" si="149"/>
        <v>#NUM!</v>
      </c>
      <c r="NAA24" t="e">
        <f t="shared" si="149"/>
        <v>#VALUE!</v>
      </c>
      <c r="NAB24">
        <f t="shared" si="149"/>
        <v>0</v>
      </c>
      <c r="NAC24" t="e">
        <f t="shared" si="149"/>
        <v>#NUM!</v>
      </c>
      <c r="NAD24" t="e">
        <f t="shared" si="149"/>
        <v>#NUM!</v>
      </c>
      <c r="NAE24" t="e">
        <f t="shared" si="149"/>
        <v>#VALUE!</v>
      </c>
      <c r="NAF24">
        <f t="shared" si="149"/>
        <v>0</v>
      </c>
      <c r="NAG24" t="e">
        <f t="shared" si="149"/>
        <v>#NUM!</v>
      </c>
      <c r="NAH24" t="e">
        <f t="shared" si="149"/>
        <v>#NUM!</v>
      </c>
      <c r="NAI24" t="e">
        <f t="shared" si="149"/>
        <v>#VALUE!</v>
      </c>
      <c r="NAJ24">
        <f t="shared" si="149"/>
        <v>0</v>
      </c>
      <c r="NAK24" t="e">
        <f t="shared" si="149"/>
        <v>#NUM!</v>
      </c>
      <c r="NAL24" t="e">
        <f t="shared" si="149"/>
        <v>#NUM!</v>
      </c>
      <c r="NAM24" t="e">
        <f t="shared" si="149"/>
        <v>#VALUE!</v>
      </c>
      <c r="NAN24">
        <f t="shared" si="149"/>
        <v>0</v>
      </c>
      <c r="NAO24" t="e">
        <f t="shared" si="149"/>
        <v>#NUM!</v>
      </c>
      <c r="NAP24" t="e">
        <f t="shared" si="149"/>
        <v>#NUM!</v>
      </c>
      <c r="NAQ24" t="e">
        <f t="shared" si="149"/>
        <v>#VALUE!</v>
      </c>
      <c r="NAR24">
        <f t="shared" si="149"/>
        <v>0</v>
      </c>
      <c r="NAS24" t="e">
        <f t="shared" si="149"/>
        <v>#NUM!</v>
      </c>
      <c r="NAT24" t="e">
        <f t="shared" si="149"/>
        <v>#NUM!</v>
      </c>
      <c r="NAU24" t="e">
        <f t="shared" si="149"/>
        <v>#VALUE!</v>
      </c>
      <c r="NAV24">
        <f t="shared" si="149"/>
        <v>0</v>
      </c>
      <c r="NAW24" t="e">
        <f t="shared" si="149"/>
        <v>#NUM!</v>
      </c>
      <c r="NAX24" t="e">
        <f t="shared" si="149"/>
        <v>#NUM!</v>
      </c>
      <c r="NAY24" t="e">
        <f t="shared" si="149"/>
        <v>#VALUE!</v>
      </c>
      <c r="NAZ24">
        <f t="shared" si="149"/>
        <v>0</v>
      </c>
      <c r="NBA24" t="e">
        <f t="shared" si="149"/>
        <v>#NUM!</v>
      </c>
      <c r="NBB24" t="e">
        <f t="shared" si="149"/>
        <v>#NUM!</v>
      </c>
      <c r="NBC24" t="e">
        <f t="shared" si="149"/>
        <v>#VALUE!</v>
      </c>
      <c r="NBD24">
        <f t="shared" si="149"/>
        <v>0</v>
      </c>
      <c r="NBE24" t="e">
        <f t="shared" si="149"/>
        <v>#NUM!</v>
      </c>
      <c r="NBF24" t="e">
        <f t="shared" si="149"/>
        <v>#NUM!</v>
      </c>
      <c r="NBG24" t="e">
        <f t="shared" si="149"/>
        <v>#VALUE!</v>
      </c>
      <c r="NBH24">
        <f t="shared" si="149"/>
        <v>0</v>
      </c>
      <c r="NBI24" t="e">
        <f t="shared" si="149"/>
        <v>#NUM!</v>
      </c>
      <c r="NBJ24" t="e">
        <f t="shared" si="149"/>
        <v>#NUM!</v>
      </c>
      <c r="NBK24" t="e">
        <f t="shared" si="149"/>
        <v>#VALUE!</v>
      </c>
      <c r="NBL24">
        <f t="shared" si="149"/>
        <v>0</v>
      </c>
      <c r="NBM24" t="e">
        <f t="shared" si="149"/>
        <v>#NUM!</v>
      </c>
      <c r="NBN24" t="e">
        <f t="shared" si="149"/>
        <v>#NUM!</v>
      </c>
      <c r="NBO24" t="e">
        <f t="shared" si="149"/>
        <v>#VALUE!</v>
      </c>
      <c r="NBP24">
        <f t="shared" si="149"/>
        <v>0</v>
      </c>
      <c r="NBQ24" t="e">
        <f t="shared" si="149"/>
        <v>#NUM!</v>
      </c>
      <c r="NBR24" t="e">
        <f t="shared" si="149"/>
        <v>#NUM!</v>
      </c>
      <c r="NBS24" t="e">
        <f t="shared" si="149"/>
        <v>#VALUE!</v>
      </c>
      <c r="NBT24">
        <f t="shared" si="149"/>
        <v>0</v>
      </c>
      <c r="NBU24" t="e">
        <f t="shared" si="149"/>
        <v>#NUM!</v>
      </c>
      <c r="NBV24" t="e">
        <f t="shared" si="149"/>
        <v>#NUM!</v>
      </c>
      <c r="NBW24" t="e">
        <f t="shared" si="149"/>
        <v>#VALUE!</v>
      </c>
      <c r="NBX24">
        <f t="shared" si="149"/>
        <v>0</v>
      </c>
      <c r="NBY24" t="e">
        <f t="shared" si="149"/>
        <v>#NUM!</v>
      </c>
      <c r="NBZ24" t="e">
        <f t="shared" si="149"/>
        <v>#NUM!</v>
      </c>
      <c r="NCA24" t="e">
        <f t="shared" si="149"/>
        <v>#VALUE!</v>
      </c>
      <c r="NCB24">
        <f t="shared" si="149"/>
        <v>0</v>
      </c>
      <c r="NCC24" t="e">
        <f t="shared" ref="NCC24:NEN24" si="150">NBY24/0.45</f>
        <v>#NUM!</v>
      </c>
      <c r="NCD24" t="e">
        <f t="shared" si="150"/>
        <v>#NUM!</v>
      </c>
      <c r="NCE24" t="e">
        <f t="shared" si="150"/>
        <v>#VALUE!</v>
      </c>
      <c r="NCF24">
        <f t="shared" si="150"/>
        <v>0</v>
      </c>
      <c r="NCG24" t="e">
        <f t="shared" si="150"/>
        <v>#NUM!</v>
      </c>
      <c r="NCH24" t="e">
        <f t="shared" si="150"/>
        <v>#NUM!</v>
      </c>
      <c r="NCI24" t="e">
        <f t="shared" si="150"/>
        <v>#VALUE!</v>
      </c>
      <c r="NCJ24">
        <f t="shared" si="150"/>
        <v>0</v>
      </c>
      <c r="NCK24" t="e">
        <f t="shared" si="150"/>
        <v>#NUM!</v>
      </c>
      <c r="NCL24" t="e">
        <f t="shared" si="150"/>
        <v>#NUM!</v>
      </c>
      <c r="NCM24" t="e">
        <f t="shared" si="150"/>
        <v>#VALUE!</v>
      </c>
      <c r="NCN24">
        <f t="shared" si="150"/>
        <v>0</v>
      </c>
      <c r="NCO24" t="e">
        <f t="shared" si="150"/>
        <v>#NUM!</v>
      </c>
      <c r="NCP24" t="e">
        <f t="shared" si="150"/>
        <v>#NUM!</v>
      </c>
      <c r="NCQ24" t="e">
        <f t="shared" si="150"/>
        <v>#VALUE!</v>
      </c>
      <c r="NCR24">
        <f t="shared" si="150"/>
        <v>0</v>
      </c>
      <c r="NCS24" t="e">
        <f t="shared" si="150"/>
        <v>#NUM!</v>
      </c>
      <c r="NCT24" t="e">
        <f t="shared" si="150"/>
        <v>#NUM!</v>
      </c>
      <c r="NCU24" t="e">
        <f t="shared" si="150"/>
        <v>#VALUE!</v>
      </c>
      <c r="NCV24">
        <f t="shared" si="150"/>
        <v>0</v>
      </c>
      <c r="NCW24" t="e">
        <f t="shared" si="150"/>
        <v>#NUM!</v>
      </c>
      <c r="NCX24" t="e">
        <f t="shared" si="150"/>
        <v>#NUM!</v>
      </c>
      <c r="NCY24" t="e">
        <f t="shared" si="150"/>
        <v>#VALUE!</v>
      </c>
      <c r="NCZ24">
        <f t="shared" si="150"/>
        <v>0</v>
      </c>
      <c r="NDA24" t="e">
        <f t="shared" si="150"/>
        <v>#NUM!</v>
      </c>
      <c r="NDB24" t="e">
        <f t="shared" si="150"/>
        <v>#NUM!</v>
      </c>
      <c r="NDC24" t="e">
        <f t="shared" si="150"/>
        <v>#VALUE!</v>
      </c>
      <c r="NDD24">
        <f t="shared" si="150"/>
        <v>0</v>
      </c>
      <c r="NDE24" t="e">
        <f t="shared" si="150"/>
        <v>#NUM!</v>
      </c>
      <c r="NDF24" t="e">
        <f t="shared" si="150"/>
        <v>#NUM!</v>
      </c>
      <c r="NDG24" t="e">
        <f t="shared" si="150"/>
        <v>#VALUE!</v>
      </c>
      <c r="NDH24">
        <f t="shared" si="150"/>
        <v>0</v>
      </c>
      <c r="NDI24" t="e">
        <f t="shared" si="150"/>
        <v>#NUM!</v>
      </c>
      <c r="NDJ24" t="e">
        <f t="shared" si="150"/>
        <v>#NUM!</v>
      </c>
      <c r="NDK24" t="e">
        <f t="shared" si="150"/>
        <v>#VALUE!</v>
      </c>
      <c r="NDL24">
        <f t="shared" si="150"/>
        <v>0</v>
      </c>
      <c r="NDM24" t="e">
        <f t="shared" si="150"/>
        <v>#NUM!</v>
      </c>
      <c r="NDN24" t="e">
        <f t="shared" si="150"/>
        <v>#NUM!</v>
      </c>
      <c r="NDO24" t="e">
        <f t="shared" si="150"/>
        <v>#VALUE!</v>
      </c>
      <c r="NDP24">
        <f t="shared" si="150"/>
        <v>0</v>
      </c>
      <c r="NDQ24" t="e">
        <f t="shared" si="150"/>
        <v>#NUM!</v>
      </c>
      <c r="NDR24" t="e">
        <f t="shared" si="150"/>
        <v>#NUM!</v>
      </c>
      <c r="NDS24" t="e">
        <f t="shared" si="150"/>
        <v>#VALUE!</v>
      </c>
      <c r="NDT24">
        <f t="shared" si="150"/>
        <v>0</v>
      </c>
      <c r="NDU24" t="e">
        <f t="shared" si="150"/>
        <v>#NUM!</v>
      </c>
      <c r="NDV24" t="e">
        <f t="shared" si="150"/>
        <v>#NUM!</v>
      </c>
      <c r="NDW24" t="e">
        <f t="shared" si="150"/>
        <v>#VALUE!</v>
      </c>
      <c r="NDX24">
        <f t="shared" si="150"/>
        <v>0</v>
      </c>
      <c r="NDY24" t="e">
        <f t="shared" si="150"/>
        <v>#NUM!</v>
      </c>
      <c r="NDZ24" t="e">
        <f t="shared" si="150"/>
        <v>#NUM!</v>
      </c>
      <c r="NEA24" t="e">
        <f t="shared" si="150"/>
        <v>#VALUE!</v>
      </c>
      <c r="NEB24">
        <f t="shared" si="150"/>
        <v>0</v>
      </c>
      <c r="NEC24" t="e">
        <f t="shared" si="150"/>
        <v>#NUM!</v>
      </c>
      <c r="NED24" t="e">
        <f t="shared" si="150"/>
        <v>#NUM!</v>
      </c>
      <c r="NEE24" t="e">
        <f t="shared" si="150"/>
        <v>#VALUE!</v>
      </c>
      <c r="NEF24">
        <f t="shared" si="150"/>
        <v>0</v>
      </c>
      <c r="NEG24" t="e">
        <f t="shared" si="150"/>
        <v>#NUM!</v>
      </c>
      <c r="NEH24" t="e">
        <f t="shared" si="150"/>
        <v>#NUM!</v>
      </c>
      <c r="NEI24" t="e">
        <f t="shared" si="150"/>
        <v>#VALUE!</v>
      </c>
      <c r="NEJ24">
        <f t="shared" si="150"/>
        <v>0</v>
      </c>
      <c r="NEK24" t="e">
        <f t="shared" si="150"/>
        <v>#NUM!</v>
      </c>
      <c r="NEL24" t="e">
        <f t="shared" si="150"/>
        <v>#NUM!</v>
      </c>
      <c r="NEM24" t="e">
        <f t="shared" si="150"/>
        <v>#VALUE!</v>
      </c>
      <c r="NEN24">
        <f t="shared" si="150"/>
        <v>0</v>
      </c>
      <c r="NEO24" t="e">
        <f t="shared" ref="NEO24:NGZ24" si="151">NEK24/0.45</f>
        <v>#NUM!</v>
      </c>
      <c r="NEP24" t="e">
        <f t="shared" si="151"/>
        <v>#NUM!</v>
      </c>
      <c r="NEQ24" t="e">
        <f t="shared" si="151"/>
        <v>#VALUE!</v>
      </c>
      <c r="NER24">
        <f t="shared" si="151"/>
        <v>0</v>
      </c>
      <c r="NES24" t="e">
        <f t="shared" si="151"/>
        <v>#NUM!</v>
      </c>
      <c r="NET24" t="e">
        <f t="shared" si="151"/>
        <v>#NUM!</v>
      </c>
      <c r="NEU24" t="e">
        <f t="shared" si="151"/>
        <v>#VALUE!</v>
      </c>
      <c r="NEV24">
        <f t="shared" si="151"/>
        <v>0</v>
      </c>
      <c r="NEW24" t="e">
        <f t="shared" si="151"/>
        <v>#NUM!</v>
      </c>
      <c r="NEX24" t="e">
        <f t="shared" si="151"/>
        <v>#NUM!</v>
      </c>
      <c r="NEY24" t="e">
        <f t="shared" si="151"/>
        <v>#VALUE!</v>
      </c>
      <c r="NEZ24">
        <f t="shared" si="151"/>
        <v>0</v>
      </c>
      <c r="NFA24" t="e">
        <f t="shared" si="151"/>
        <v>#NUM!</v>
      </c>
      <c r="NFB24" t="e">
        <f t="shared" si="151"/>
        <v>#NUM!</v>
      </c>
      <c r="NFC24" t="e">
        <f t="shared" si="151"/>
        <v>#VALUE!</v>
      </c>
      <c r="NFD24">
        <f t="shared" si="151"/>
        <v>0</v>
      </c>
      <c r="NFE24" t="e">
        <f t="shared" si="151"/>
        <v>#NUM!</v>
      </c>
      <c r="NFF24" t="e">
        <f t="shared" si="151"/>
        <v>#NUM!</v>
      </c>
      <c r="NFG24" t="e">
        <f t="shared" si="151"/>
        <v>#VALUE!</v>
      </c>
      <c r="NFH24">
        <f t="shared" si="151"/>
        <v>0</v>
      </c>
      <c r="NFI24" t="e">
        <f t="shared" si="151"/>
        <v>#NUM!</v>
      </c>
      <c r="NFJ24" t="e">
        <f t="shared" si="151"/>
        <v>#NUM!</v>
      </c>
      <c r="NFK24" t="e">
        <f t="shared" si="151"/>
        <v>#VALUE!</v>
      </c>
      <c r="NFL24">
        <f t="shared" si="151"/>
        <v>0</v>
      </c>
      <c r="NFM24" t="e">
        <f t="shared" si="151"/>
        <v>#NUM!</v>
      </c>
      <c r="NFN24" t="e">
        <f t="shared" si="151"/>
        <v>#NUM!</v>
      </c>
      <c r="NFO24" t="e">
        <f t="shared" si="151"/>
        <v>#VALUE!</v>
      </c>
      <c r="NFP24">
        <f t="shared" si="151"/>
        <v>0</v>
      </c>
      <c r="NFQ24" t="e">
        <f t="shared" si="151"/>
        <v>#NUM!</v>
      </c>
      <c r="NFR24" t="e">
        <f t="shared" si="151"/>
        <v>#NUM!</v>
      </c>
      <c r="NFS24" t="e">
        <f t="shared" si="151"/>
        <v>#VALUE!</v>
      </c>
      <c r="NFT24">
        <f t="shared" si="151"/>
        <v>0</v>
      </c>
      <c r="NFU24" t="e">
        <f t="shared" si="151"/>
        <v>#NUM!</v>
      </c>
      <c r="NFV24" t="e">
        <f t="shared" si="151"/>
        <v>#NUM!</v>
      </c>
      <c r="NFW24" t="e">
        <f t="shared" si="151"/>
        <v>#VALUE!</v>
      </c>
      <c r="NFX24">
        <f t="shared" si="151"/>
        <v>0</v>
      </c>
      <c r="NFY24" t="e">
        <f t="shared" si="151"/>
        <v>#NUM!</v>
      </c>
      <c r="NFZ24" t="e">
        <f t="shared" si="151"/>
        <v>#NUM!</v>
      </c>
      <c r="NGA24" t="e">
        <f t="shared" si="151"/>
        <v>#VALUE!</v>
      </c>
      <c r="NGB24">
        <f t="shared" si="151"/>
        <v>0</v>
      </c>
      <c r="NGC24" t="e">
        <f t="shared" si="151"/>
        <v>#NUM!</v>
      </c>
      <c r="NGD24" t="e">
        <f t="shared" si="151"/>
        <v>#NUM!</v>
      </c>
      <c r="NGE24" t="e">
        <f t="shared" si="151"/>
        <v>#VALUE!</v>
      </c>
      <c r="NGF24">
        <f t="shared" si="151"/>
        <v>0</v>
      </c>
      <c r="NGG24" t="e">
        <f t="shared" si="151"/>
        <v>#NUM!</v>
      </c>
      <c r="NGH24" t="e">
        <f t="shared" si="151"/>
        <v>#NUM!</v>
      </c>
      <c r="NGI24" t="e">
        <f t="shared" si="151"/>
        <v>#VALUE!</v>
      </c>
      <c r="NGJ24">
        <f t="shared" si="151"/>
        <v>0</v>
      </c>
      <c r="NGK24" t="e">
        <f t="shared" si="151"/>
        <v>#NUM!</v>
      </c>
      <c r="NGL24" t="e">
        <f t="shared" si="151"/>
        <v>#NUM!</v>
      </c>
      <c r="NGM24" t="e">
        <f t="shared" si="151"/>
        <v>#VALUE!</v>
      </c>
      <c r="NGN24">
        <f t="shared" si="151"/>
        <v>0</v>
      </c>
      <c r="NGO24" t="e">
        <f t="shared" si="151"/>
        <v>#NUM!</v>
      </c>
      <c r="NGP24" t="e">
        <f t="shared" si="151"/>
        <v>#NUM!</v>
      </c>
      <c r="NGQ24" t="e">
        <f t="shared" si="151"/>
        <v>#VALUE!</v>
      </c>
      <c r="NGR24">
        <f t="shared" si="151"/>
        <v>0</v>
      </c>
      <c r="NGS24" t="e">
        <f t="shared" si="151"/>
        <v>#NUM!</v>
      </c>
      <c r="NGT24" t="e">
        <f t="shared" si="151"/>
        <v>#NUM!</v>
      </c>
      <c r="NGU24" t="e">
        <f t="shared" si="151"/>
        <v>#VALUE!</v>
      </c>
      <c r="NGV24">
        <f t="shared" si="151"/>
        <v>0</v>
      </c>
      <c r="NGW24" t="e">
        <f t="shared" si="151"/>
        <v>#NUM!</v>
      </c>
      <c r="NGX24" t="e">
        <f t="shared" si="151"/>
        <v>#NUM!</v>
      </c>
      <c r="NGY24" t="e">
        <f t="shared" si="151"/>
        <v>#VALUE!</v>
      </c>
      <c r="NGZ24">
        <f t="shared" si="151"/>
        <v>0</v>
      </c>
      <c r="NHA24" t="e">
        <f t="shared" ref="NHA24:NJL24" si="152">NGW24/0.45</f>
        <v>#NUM!</v>
      </c>
      <c r="NHB24" t="e">
        <f t="shared" si="152"/>
        <v>#NUM!</v>
      </c>
      <c r="NHC24" t="e">
        <f t="shared" si="152"/>
        <v>#VALUE!</v>
      </c>
      <c r="NHD24">
        <f t="shared" si="152"/>
        <v>0</v>
      </c>
      <c r="NHE24" t="e">
        <f t="shared" si="152"/>
        <v>#NUM!</v>
      </c>
      <c r="NHF24" t="e">
        <f t="shared" si="152"/>
        <v>#NUM!</v>
      </c>
      <c r="NHG24" t="e">
        <f t="shared" si="152"/>
        <v>#VALUE!</v>
      </c>
      <c r="NHH24">
        <f t="shared" si="152"/>
        <v>0</v>
      </c>
      <c r="NHI24" t="e">
        <f t="shared" si="152"/>
        <v>#NUM!</v>
      </c>
      <c r="NHJ24" t="e">
        <f t="shared" si="152"/>
        <v>#NUM!</v>
      </c>
      <c r="NHK24" t="e">
        <f t="shared" si="152"/>
        <v>#VALUE!</v>
      </c>
      <c r="NHL24">
        <f t="shared" si="152"/>
        <v>0</v>
      </c>
      <c r="NHM24" t="e">
        <f t="shared" si="152"/>
        <v>#NUM!</v>
      </c>
      <c r="NHN24" t="e">
        <f t="shared" si="152"/>
        <v>#NUM!</v>
      </c>
      <c r="NHO24" t="e">
        <f t="shared" si="152"/>
        <v>#VALUE!</v>
      </c>
      <c r="NHP24">
        <f t="shared" si="152"/>
        <v>0</v>
      </c>
      <c r="NHQ24" t="e">
        <f t="shared" si="152"/>
        <v>#NUM!</v>
      </c>
      <c r="NHR24" t="e">
        <f t="shared" si="152"/>
        <v>#NUM!</v>
      </c>
      <c r="NHS24" t="e">
        <f t="shared" si="152"/>
        <v>#VALUE!</v>
      </c>
      <c r="NHT24">
        <f t="shared" si="152"/>
        <v>0</v>
      </c>
      <c r="NHU24" t="e">
        <f t="shared" si="152"/>
        <v>#NUM!</v>
      </c>
      <c r="NHV24" t="e">
        <f t="shared" si="152"/>
        <v>#NUM!</v>
      </c>
      <c r="NHW24" t="e">
        <f t="shared" si="152"/>
        <v>#VALUE!</v>
      </c>
      <c r="NHX24">
        <f t="shared" si="152"/>
        <v>0</v>
      </c>
      <c r="NHY24" t="e">
        <f t="shared" si="152"/>
        <v>#NUM!</v>
      </c>
      <c r="NHZ24" t="e">
        <f t="shared" si="152"/>
        <v>#NUM!</v>
      </c>
      <c r="NIA24" t="e">
        <f t="shared" si="152"/>
        <v>#VALUE!</v>
      </c>
      <c r="NIB24">
        <f t="shared" si="152"/>
        <v>0</v>
      </c>
      <c r="NIC24" t="e">
        <f t="shared" si="152"/>
        <v>#NUM!</v>
      </c>
      <c r="NID24" t="e">
        <f t="shared" si="152"/>
        <v>#NUM!</v>
      </c>
      <c r="NIE24" t="e">
        <f t="shared" si="152"/>
        <v>#VALUE!</v>
      </c>
      <c r="NIF24">
        <f t="shared" si="152"/>
        <v>0</v>
      </c>
      <c r="NIG24" t="e">
        <f t="shared" si="152"/>
        <v>#NUM!</v>
      </c>
      <c r="NIH24" t="e">
        <f t="shared" si="152"/>
        <v>#NUM!</v>
      </c>
      <c r="NII24" t="e">
        <f t="shared" si="152"/>
        <v>#VALUE!</v>
      </c>
      <c r="NIJ24">
        <f t="shared" si="152"/>
        <v>0</v>
      </c>
      <c r="NIK24" t="e">
        <f t="shared" si="152"/>
        <v>#NUM!</v>
      </c>
      <c r="NIL24" t="e">
        <f t="shared" si="152"/>
        <v>#NUM!</v>
      </c>
      <c r="NIM24" t="e">
        <f t="shared" si="152"/>
        <v>#VALUE!</v>
      </c>
      <c r="NIN24">
        <f t="shared" si="152"/>
        <v>0</v>
      </c>
      <c r="NIO24" t="e">
        <f t="shared" si="152"/>
        <v>#NUM!</v>
      </c>
      <c r="NIP24" t="e">
        <f t="shared" si="152"/>
        <v>#NUM!</v>
      </c>
      <c r="NIQ24" t="e">
        <f t="shared" si="152"/>
        <v>#VALUE!</v>
      </c>
      <c r="NIR24">
        <f t="shared" si="152"/>
        <v>0</v>
      </c>
      <c r="NIS24" t="e">
        <f t="shared" si="152"/>
        <v>#NUM!</v>
      </c>
      <c r="NIT24" t="e">
        <f t="shared" si="152"/>
        <v>#NUM!</v>
      </c>
      <c r="NIU24" t="e">
        <f t="shared" si="152"/>
        <v>#VALUE!</v>
      </c>
      <c r="NIV24">
        <f t="shared" si="152"/>
        <v>0</v>
      </c>
      <c r="NIW24" t="e">
        <f t="shared" si="152"/>
        <v>#NUM!</v>
      </c>
      <c r="NIX24" t="e">
        <f t="shared" si="152"/>
        <v>#NUM!</v>
      </c>
      <c r="NIY24" t="e">
        <f t="shared" si="152"/>
        <v>#VALUE!</v>
      </c>
      <c r="NIZ24">
        <f t="shared" si="152"/>
        <v>0</v>
      </c>
      <c r="NJA24" t="e">
        <f t="shared" si="152"/>
        <v>#NUM!</v>
      </c>
      <c r="NJB24" t="e">
        <f t="shared" si="152"/>
        <v>#NUM!</v>
      </c>
      <c r="NJC24" t="e">
        <f t="shared" si="152"/>
        <v>#VALUE!</v>
      </c>
      <c r="NJD24">
        <f t="shared" si="152"/>
        <v>0</v>
      </c>
      <c r="NJE24" t="e">
        <f t="shared" si="152"/>
        <v>#NUM!</v>
      </c>
      <c r="NJF24" t="e">
        <f t="shared" si="152"/>
        <v>#NUM!</v>
      </c>
      <c r="NJG24" t="e">
        <f t="shared" si="152"/>
        <v>#VALUE!</v>
      </c>
      <c r="NJH24">
        <f t="shared" si="152"/>
        <v>0</v>
      </c>
      <c r="NJI24" t="e">
        <f t="shared" si="152"/>
        <v>#NUM!</v>
      </c>
      <c r="NJJ24" t="e">
        <f t="shared" si="152"/>
        <v>#NUM!</v>
      </c>
      <c r="NJK24" t="e">
        <f t="shared" si="152"/>
        <v>#VALUE!</v>
      </c>
      <c r="NJL24">
        <f t="shared" si="152"/>
        <v>0</v>
      </c>
      <c r="NJM24" t="e">
        <f t="shared" ref="NJM24:NLX24" si="153">NJI24/0.45</f>
        <v>#NUM!</v>
      </c>
      <c r="NJN24" t="e">
        <f t="shared" si="153"/>
        <v>#NUM!</v>
      </c>
      <c r="NJO24" t="e">
        <f t="shared" si="153"/>
        <v>#VALUE!</v>
      </c>
      <c r="NJP24">
        <f t="shared" si="153"/>
        <v>0</v>
      </c>
      <c r="NJQ24" t="e">
        <f t="shared" si="153"/>
        <v>#NUM!</v>
      </c>
      <c r="NJR24" t="e">
        <f t="shared" si="153"/>
        <v>#NUM!</v>
      </c>
      <c r="NJS24" t="e">
        <f t="shared" si="153"/>
        <v>#VALUE!</v>
      </c>
      <c r="NJT24">
        <f t="shared" si="153"/>
        <v>0</v>
      </c>
      <c r="NJU24" t="e">
        <f t="shared" si="153"/>
        <v>#NUM!</v>
      </c>
      <c r="NJV24" t="e">
        <f t="shared" si="153"/>
        <v>#NUM!</v>
      </c>
      <c r="NJW24" t="e">
        <f t="shared" si="153"/>
        <v>#VALUE!</v>
      </c>
      <c r="NJX24">
        <f t="shared" si="153"/>
        <v>0</v>
      </c>
      <c r="NJY24" t="e">
        <f t="shared" si="153"/>
        <v>#NUM!</v>
      </c>
      <c r="NJZ24" t="e">
        <f t="shared" si="153"/>
        <v>#NUM!</v>
      </c>
      <c r="NKA24" t="e">
        <f t="shared" si="153"/>
        <v>#VALUE!</v>
      </c>
      <c r="NKB24">
        <f t="shared" si="153"/>
        <v>0</v>
      </c>
      <c r="NKC24" t="e">
        <f t="shared" si="153"/>
        <v>#NUM!</v>
      </c>
      <c r="NKD24" t="e">
        <f t="shared" si="153"/>
        <v>#NUM!</v>
      </c>
      <c r="NKE24" t="e">
        <f t="shared" si="153"/>
        <v>#VALUE!</v>
      </c>
      <c r="NKF24">
        <f t="shared" si="153"/>
        <v>0</v>
      </c>
      <c r="NKG24" t="e">
        <f t="shared" si="153"/>
        <v>#NUM!</v>
      </c>
      <c r="NKH24" t="e">
        <f t="shared" si="153"/>
        <v>#NUM!</v>
      </c>
      <c r="NKI24" t="e">
        <f t="shared" si="153"/>
        <v>#VALUE!</v>
      </c>
      <c r="NKJ24">
        <f t="shared" si="153"/>
        <v>0</v>
      </c>
      <c r="NKK24" t="e">
        <f t="shared" si="153"/>
        <v>#NUM!</v>
      </c>
      <c r="NKL24" t="e">
        <f t="shared" si="153"/>
        <v>#NUM!</v>
      </c>
      <c r="NKM24" t="e">
        <f t="shared" si="153"/>
        <v>#VALUE!</v>
      </c>
      <c r="NKN24">
        <f t="shared" si="153"/>
        <v>0</v>
      </c>
      <c r="NKO24" t="e">
        <f t="shared" si="153"/>
        <v>#NUM!</v>
      </c>
      <c r="NKP24" t="e">
        <f t="shared" si="153"/>
        <v>#NUM!</v>
      </c>
      <c r="NKQ24" t="e">
        <f t="shared" si="153"/>
        <v>#VALUE!</v>
      </c>
      <c r="NKR24">
        <f t="shared" si="153"/>
        <v>0</v>
      </c>
      <c r="NKS24" t="e">
        <f t="shared" si="153"/>
        <v>#NUM!</v>
      </c>
      <c r="NKT24" t="e">
        <f t="shared" si="153"/>
        <v>#NUM!</v>
      </c>
      <c r="NKU24" t="e">
        <f t="shared" si="153"/>
        <v>#VALUE!</v>
      </c>
      <c r="NKV24">
        <f t="shared" si="153"/>
        <v>0</v>
      </c>
      <c r="NKW24" t="e">
        <f t="shared" si="153"/>
        <v>#NUM!</v>
      </c>
      <c r="NKX24" t="e">
        <f t="shared" si="153"/>
        <v>#NUM!</v>
      </c>
      <c r="NKY24" t="e">
        <f t="shared" si="153"/>
        <v>#VALUE!</v>
      </c>
      <c r="NKZ24">
        <f t="shared" si="153"/>
        <v>0</v>
      </c>
      <c r="NLA24" t="e">
        <f t="shared" si="153"/>
        <v>#NUM!</v>
      </c>
      <c r="NLB24" t="e">
        <f t="shared" si="153"/>
        <v>#NUM!</v>
      </c>
      <c r="NLC24" t="e">
        <f t="shared" si="153"/>
        <v>#VALUE!</v>
      </c>
      <c r="NLD24">
        <f t="shared" si="153"/>
        <v>0</v>
      </c>
      <c r="NLE24" t="e">
        <f t="shared" si="153"/>
        <v>#NUM!</v>
      </c>
      <c r="NLF24" t="e">
        <f t="shared" si="153"/>
        <v>#NUM!</v>
      </c>
      <c r="NLG24" t="e">
        <f t="shared" si="153"/>
        <v>#VALUE!</v>
      </c>
      <c r="NLH24">
        <f t="shared" si="153"/>
        <v>0</v>
      </c>
      <c r="NLI24" t="e">
        <f t="shared" si="153"/>
        <v>#NUM!</v>
      </c>
      <c r="NLJ24" t="e">
        <f t="shared" si="153"/>
        <v>#NUM!</v>
      </c>
      <c r="NLK24" t="e">
        <f t="shared" si="153"/>
        <v>#VALUE!</v>
      </c>
      <c r="NLL24">
        <f t="shared" si="153"/>
        <v>0</v>
      </c>
      <c r="NLM24" t="e">
        <f t="shared" si="153"/>
        <v>#NUM!</v>
      </c>
      <c r="NLN24" t="e">
        <f t="shared" si="153"/>
        <v>#NUM!</v>
      </c>
      <c r="NLO24" t="e">
        <f t="shared" si="153"/>
        <v>#VALUE!</v>
      </c>
      <c r="NLP24">
        <f t="shared" si="153"/>
        <v>0</v>
      </c>
      <c r="NLQ24" t="e">
        <f t="shared" si="153"/>
        <v>#NUM!</v>
      </c>
      <c r="NLR24" t="e">
        <f t="shared" si="153"/>
        <v>#NUM!</v>
      </c>
      <c r="NLS24" t="e">
        <f t="shared" si="153"/>
        <v>#VALUE!</v>
      </c>
      <c r="NLT24">
        <f t="shared" si="153"/>
        <v>0</v>
      </c>
      <c r="NLU24" t="e">
        <f t="shared" si="153"/>
        <v>#NUM!</v>
      </c>
      <c r="NLV24" t="e">
        <f t="shared" si="153"/>
        <v>#NUM!</v>
      </c>
      <c r="NLW24" t="e">
        <f t="shared" si="153"/>
        <v>#VALUE!</v>
      </c>
      <c r="NLX24">
        <f t="shared" si="153"/>
        <v>0</v>
      </c>
      <c r="NLY24" t="e">
        <f t="shared" ref="NLY24:NOJ24" si="154">NLU24/0.45</f>
        <v>#NUM!</v>
      </c>
      <c r="NLZ24" t="e">
        <f t="shared" si="154"/>
        <v>#NUM!</v>
      </c>
      <c r="NMA24" t="e">
        <f t="shared" si="154"/>
        <v>#VALUE!</v>
      </c>
      <c r="NMB24">
        <f t="shared" si="154"/>
        <v>0</v>
      </c>
      <c r="NMC24" t="e">
        <f t="shared" si="154"/>
        <v>#NUM!</v>
      </c>
      <c r="NMD24" t="e">
        <f t="shared" si="154"/>
        <v>#NUM!</v>
      </c>
      <c r="NME24" t="e">
        <f t="shared" si="154"/>
        <v>#VALUE!</v>
      </c>
      <c r="NMF24">
        <f t="shared" si="154"/>
        <v>0</v>
      </c>
      <c r="NMG24" t="e">
        <f t="shared" si="154"/>
        <v>#NUM!</v>
      </c>
      <c r="NMH24" t="e">
        <f t="shared" si="154"/>
        <v>#NUM!</v>
      </c>
      <c r="NMI24" t="e">
        <f t="shared" si="154"/>
        <v>#VALUE!</v>
      </c>
      <c r="NMJ24">
        <f t="shared" si="154"/>
        <v>0</v>
      </c>
      <c r="NMK24" t="e">
        <f t="shared" si="154"/>
        <v>#NUM!</v>
      </c>
      <c r="NML24" t="e">
        <f t="shared" si="154"/>
        <v>#NUM!</v>
      </c>
      <c r="NMM24" t="e">
        <f t="shared" si="154"/>
        <v>#VALUE!</v>
      </c>
      <c r="NMN24">
        <f t="shared" si="154"/>
        <v>0</v>
      </c>
      <c r="NMO24" t="e">
        <f t="shared" si="154"/>
        <v>#NUM!</v>
      </c>
      <c r="NMP24" t="e">
        <f t="shared" si="154"/>
        <v>#NUM!</v>
      </c>
      <c r="NMQ24" t="e">
        <f t="shared" si="154"/>
        <v>#VALUE!</v>
      </c>
      <c r="NMR24">
        <f t="shared" si="154"/>
        <v>0</v>
      </c>
      <c r="NMS24" t="e">
        <f t="shared" si="154"/>
        <v>#NUM!</v>
      </c>
      <c r="NMT24" t="e">
        <f t="shared" si="154"/>
        <v>#NUM!</v>
      </c>
      <c r="NMU24" t="e">
        <f t="shared" si="154"/>
        <v>#VALUE!</v>
      </c>
      <c r="NMV24">
        <f t="shared" si="154"/>
        <v>0</v>
      </c>
      <c r="NMW24" t="e">
        <f t="shared" si="154"/>
        <v>#NUM!</v>
      </c>
      <c r="NMX24" t="e">
        <f t="shared" si="154"/>
        <v>#NUM!</v>
      </c>
      <c r="NMY24" t="e">
        <f t="shared" si="154"/>
        <v>#VALUE!</v>
      </c>
      <c r="NMZ24">
        <f t="shared" si="154"/>
        <v>0</v>
      </c>
      <c r="NNA24" t="e">
        <f t="shared" si="154"/>
        <v>#NUM!</v>
      </c>
      <c r="NNB24" t="e">
        <f t="shared" si="154"/>
        <v>#NUM!</v>
      </c>
      <c r="NNC24" t="e">
        <f t="shared" si="154"/>
        <v>#VALUE!</v>
      </c>
      <c r="NND24">
        <f t="shared" si="154"/>
        <v>0</v>
      </c>
      <c r="NNE24" t="e">
        <f t="shared" si="154"/>
        <v>#NUM!</v>
      </c>
      <c r="NNF24" t="e">
        <f t="shared" si="154"/>
        <v>#NUM!</v>
      </c>
      <c r="NNG24" t="e">
        <f t="shared" si="154"/>
        <v>#VALUE!</v>
      </c>
      <c r="NNH24">
        <f t="shared" si="154"/>
        <v>0</v>
      </c>
      <c r="NNI24" t="e">
        <f t="shared" si="154"/>
        <v>#NUM!</v>
      </c>
      <c r="NNJ24" t="e">
        <f t="shared" si="154"/>
        <v>#NUM!</v>
      </c>
      <c r="NNK24" t="e">
        <f t="shared" si="154"/>
        <v>#VALUE!</v>
      </c>
      <c r="NNL24">
        <f t="shared" si="154"/>
        <v>0</v>
      </c>
      <c r="NNM24" t="e">
        <f t="shared" si="154"/>
        <v>#NUM!</v>
      </c>
      <c r="NNN24" t="e">
        <f t="shared" si="154"/>
        <v>#NUM!</v>
      </c>
      <c r="NNO24" t="e">
        <f t="shared" si="154"/>
        <v>#VALUE!</v>
      </c>
      <c r="NNP24">
        <f t="shared" si="154"/>
        <v>0</v>
      </c>
      <c r="NNQ24" t="e">
        <f t="shared" si="154"/>
        <v>#NUM!</v>
      </c>
      <c r="NNR24" t="e">
        <f t="shared" si="154"/>
        <v>#NUM!</v>
      </c>
      <c r="NNS24" t="e">
        <f t="shared" si="154"/>
        <v>#VALUE!</v>
      </c>
      <c r="NNT24">
        <f t="shared" si="154"/>
        <v>0</v>
      </c>
      <c r="NNU24" t="e">
        <f t="shared" si="154"/>
        <v>#NUM!</v>
      </c>
      <c r="NNV24" t="e">
        <f t="shared" si="154"/>
        <v>#NUM!</v>
      </c>
      <c r="NNW24" t="e">
        <f t="shared" si="154"/>
        <v>#VALUE!</v>
      </c>
      <c r="NNX24">
        <f t="shared" si="154"/>
        <v>0</v>
      </c>
      <c r="NNY24" t="e">
        <f t="shared" si="154"/>
        <v>#NUM!</v>
      </c>
      <c r="NNZ24" t="e">
        <f t="shared" si="154"/>
        <v>#NUM!</v>
      </c>
      <c r="NOA24" t="e">
        <f t="shared" si="154"/>
        <v>#VALUE!</v>
      </c>
      <c r="NOB24">
        <f t="shared" si="154"/>
        <v>0</v>
      </c>
      <c r="NOC24" t="e">
        <f t="shared" si="154"/>
        <v>#NUM!</v>
      </c>
      <c r="NOD24" t="e">
        <f t="shared" si="154"/>
        <v>#NUM!</v>
      </c>
      <c r="NOE24" t="e">
        <f t="shared" si="154"/>
        <v>#VALUE!</v>
      </c>
      <c r="NOF24">
        <f t="shared" si="154"/>
        <v>0</v>
      </c>
      <c r="NOG24" t="e">
        <f t="shared" si="154"/>
        <v>#NUM!</v>
      </c>
      <c r="NOH24" t="e">
        <f t="shared" si="154"/>
        <v>#NUM!</v>
      </c>
      <c r="NOI24" t="e">
        <f t="shared" si="154"/>
        <v>#VALUE!</v>
      </c>
      <c r="NOJ24">
        <f t="shared" si="154"/>
        <v>0</v>
      </c>
      <c r="NOK24" t="e">
        <f t="shared" ref="NOK24:NQV24" si="155">NOG24/0.45</f>
        <v>#NUM!</v>
      </c>
      <c r="NOL24" t="e">
        <f t="shared" si="155"/>
        <v>#NUM!</v>
      </c>
      <c r="NOM24" t="e">
        <f t="shared" si="155"/>
        <v>#VALUE!</v>
      </c>
      <c r="NON24">
        <f t="shared" si="155"/>
        <v>0</v>
      </c>
      <c r="NOO24" t="e">
        <f t="shared" si="155"/>
        <v>#NUM!</v>
      </c>
      <c r="NOP24" t="e">
        <f t="shared" si="155"/>
        <v>#NUM!</v>
      </c>
      <c r="NOQ24" t="e">
        <f t="shared" si="155"/>
        <v>#VALUE!</v>
      </c>
      <c r="NOR24">
        <f t="shared" si="155"/>
        <v>0</v>
      </c>
      <c r="NOS24" t="e">
        <f t="shared" si="155"/>
        <v>#NUM!</v>
      </c>
      <c r="NOT24" t="e">
        <f t="shared" si="155"/>
        <v>#NUM!</v>
      </c>
      <c r="NOU24" t="e">
        <f t="shared" si="155"/>
        <v>#VALUE!</v>
      </c>
      <c r="NOV24">
        <f t="shared" si="155"/>
        <v>0</v>
      </c>
      <c r="NOW24" t="e">
        <f t="shared" si="155"/>
        <v>#NUM!</v>
      </c>
      <c r="NOX24" t="e">
        <f t="shared" si="155"/>
        <v>#NUM!</v>
      </c>
      <c r="NOY24" t="e">
        <f t="shared" si="155"/>
        <v>#VALUE!</v>
      </c>
      <c r="NOZ24">
        <f t="shared" si="155"/>
        <v>0</v>
      </c>
      <c r="NPA24" t="e">
        <f t="shared" si="155"/>
        <v>#NUM!</v>
      </c>
      <c r="NPB24" t="e">
        <f t="shared" si="155"/>
        <v>#NUM!</v>
      </c>
      <c r="NPC24" t="e">
        <f t="shared" si="155"/>
        <v>#VALUE!</v>
      </c>
      <c r="NPD24">
        <f t="shared" si="155"/>
        <v>0</v>
      </c>
      <c r="NPE24" t="e">
        <f t="shared" si="155"/>
        <v>#NUM!</v>
      </c>
      <c r="NPF24" t="e">
        <f t="shared" si="155"/>
        <v>#NUM!</v>
      </c>
      <c r="NPG24" t="e">
        <f t="shared" si="155"/>
        <v>#VALUE!</v>
      </c>
      <c r="NPH24">
        <f t="shared" si="155"/>
        <v>0</v>
      </c>
      <c r="NPI24" t="e">
        <f t="shared" si="155"/>
        <v>#NUM!</v>
      </c>
      <c r="NPJ24" t="e">
        <f t="shared" si="155"/>
        <v>#NUM!</v>
      </c>
      <c r="NPK24" t="e">
        <f t="shared" si="155"/>
        <v>#VALUE!</v>
      </c>
      <c r="NPL24">
        <f t="shared" si="155"/>
        <v>0</v>
      </c>
      <c r="NPM24" t="e">
        <f t="shared" si="155"/>
        <v>#NUM!</v>
      </c>
      <c r="NPN24" t="e">
        <f t="shared" si="155"/>
        <v>#NUM!</v>
      </c>
      <c r="NPO24" t="e">
        <f t="shared" si="155"/>
        <v>#VALUE!</v>
      </c>
      <c r="NPP24">
        <f t="shared" si="155"/>
        <v>0</v>
      </c>
      <c r="NPQ24" t="e">
        <f t="shared" si="155"/>
        <v>#NUM!</v>
      </c>
      <c r="NPR24" t="e">
        <f t="shared" si="155"/>
        <v>#NUM!</v>
      </c>
      <c r="NPS24" t="e">
        <f t="shared" si="155"/>
        <v>#VALUE!</v>
      </c>
      <c r="NPT24">
        <f t="shared" si="155"/>
        <v>0</v>
      </c>
      <c r="NPU24" t="e">
        <f t="shared" si="155"/>
        <v>#NUM!</v>
      </c>
      <c r="NPV24" t="e">
        <f t="shared" si="155"/>
        <v>#NUM!</v>
      </c>
      <c r="NPW24" t="e">
        <f t="shared" si="155"/>
        <v>#VALUE!</v>
      </c>
      <c r="NPX24">
        <f t="shared" si="155"/>
        <v>0</v>
      </c>
      <c r="NPY24" t="e">
        <f t="shared" si="155"/>
        <v>#NUM!</v>
      </c>
      <c r="NPZ24" t="e">
        <f t="shared" si="155"/>
        <v>#NUM!</v>
      </c>
      <c r="NQA24" t="e">
        <f t="shared" si="155"/>
        <v>#VALUE!</v>
      </c>
      <c r="NQB24">
        <f t="shared" si="155"/>
        <v>0</v>
      </c>
      <c r="NQC24" t="e">
        <f t="shared" si="155"/>
        <v>#NUM!</v>
      </c>
      <c r="NQD24" t="e">
        <f t="shared" si="155"/>
        <v>#NUM!</v>
      </c>
      <c r="NQE24" t="e">
        <f t="shared" si="155"/>
        <v>#VALUE!</v>
      </c>
      <c r="NQF24">
        <f t="shared" si="155"/>
        <v>0</v>
      </c>
      <c r="NQG24" t="e">
        <f t="shared" si="155"/>
        <v>#NUM!</v>
      </c>
      <c r="NQH24" t="e">
        <f t="shared" si="155"/>
        <v>#NUM!</v>
      </c>
      <c r="NQI24" t="e">
        <f t="shared" si="155"/>
        <v>#VALUE!</v>
      </c>
      <c r="NQJ24">
        <f t="shared" si="155"/>
        <v>0</v>
      </c>
      <c r="NQK24" t="e">
        <f t="shared" si="155"/>
        <v>#NUM!</v>
      </c>
      <c r="NQL24" t="e">
        <f t="shared" si="155"/>
        <v>#NUM!</v>
      </c>
      <c r="NQM24" t="e">
        <f t="shared" si="155"/>
        <v>#VALUE!</v>
      </c>
      <c r="NQN24">
        <f t="shared" si="155"/>
        <v>0</v>
      </c>
      <c r="NQO24" t="e">
        <f t="shared" si="155"/>
        <v>#NUM!</v>
      </c>
      <c r="NQP24" t="e">
        <f t="shared" si="155"/>
        <v>#NUM!</v>
      </c>
      <c r="NQQ24" t="e">
        <f t="shared" si="155"/>
        <v>#VALUE!</v>
      </c>
      <c r="NQR24">
        <f t="shared" si="155"/>
        <v>0</v>
      </c>
      <c r="NQS24" t="e">
        <f t="shared" si="155"/>
        <v>#NUM!</v>
      </c>
      <c r="NQT24" t="e">
        <f t="shared" si="155"/>
        <v>#NUM!</v>
      </c>
      <c r="NQU24" t="e">
        <f t="shared" si="155"/>
        <v>#VALUE!</v>
      </c>
      <c r="NQV24">
        <f t="shared" si="155"/>
        <v>0</v>
      </c>
      <c r="NQW24" t="e">
        <f t="shared" ref="NQW24:NTH24" si="156">NQS24/0.45</f>
        <v>#NUM!</v>
      </c>
      <c r="NQX24" t="e">
        <f t="shared" si="156"/>
        <v>#NUM!</v>
      </c>
      <c r="NQY24" t="e">
        <f t="shared" si="156"/>
        <v>#VALUE!</v>
      </c>
      <c r="NQZ24">
        <f t="shared" si="156"/>
        <v>0</v>
      </c>
      <c r="NRA24" t="e">
        <f t="shared" si="156"/>
        <v>#NUM!</v>
      </c>
      <c r="NRB24" t="e">
        <f t="shared" si="156"/>
        <v>#NUM!</v>
      </c>
      <c r="NRC24" t="e">
        <f t="shared" si="156"/>
        <v>#VALUE!</v>
      </c>
      <c r="NRD24">
        <f t="shared" si="156"/>
        <v>0</v>
      </c>
      <c r="NRE24" t="e">
        <f t="shared" si="156"/>
        <v>#NUM!</v>
      </c>
      <c r="NRF24" t="e">
        <f t="shared" si="156"/>
        <v>#NUM!</v>
      </c>
      <c r="NRG24" t="e">
        <f t="shared" si="156"/>
        <v>#VALUE!</v>
      </c>
      <c r="NRH24">
        <f t="shared" si="156"/>
        <v>0</v>
      </c>
      <c r="NRI24" t="e">
        <f t="shared" si="156"/>
        <v>#NUM!</v>
      </c>
      <c r="NRJ24" t="e">
        <f t="shared" si="156"/>
        <v>#NUM!</v>
      </c>
      <c r="NRK24" t="e">
        <f t="shared" si="156"/>
        <v>#VALUE!</v>
      </c>
      <c r="NRL24">
        <f t="shared" si="156"/>
        <v>0</v>
      </c>
      <c r="NRM24" t="e">
        <f t="shared" si="156"/>
        <v>#NUM!</v>
      </c>
      <c r="NRN24" t="e">
        <f t="shared" si="156"/>
        <v>#NUM!</v>
      </c>
      <c r="NRO24" t="e">
        <f t="shared" si="156"/>
        <v>#VALUE!</v>
      </c>
      <c r="NRP24">
        <f t="shared" si="156"/>
        <v>0</v>
      </c>
      <c r="NRQ24" t="e">
        <f t="shared" si="156"/>
        <v>#NUM!</v>
      </c>
      <c r="NRR24" t="e">
        <f t="shared" si="156"/>
        <v>#NUM!</v>
      </c>
      <c r="NRS24" t="e">
        <f t="shared" si="156"/>
        <v>#VALUE!</v>
      </c>
      <c r="NRT24">
        <f t="shared" si="156"/>
        <v>0</v>
      </c>
      <c r="NRU24" t="e">
        <f t="shared" si="156"/>
        <v>#NUM!</v>
      </c>
      <c r="NRV24" t="e">
        <f t="shared" si="156"/>
        <v>#NUM!</v>
      </c>
      <c r="NRW24" t="e">
        <f t="shared" si="156"/>
        <v>#VALUE!</v>
      </c>
      <c r="NRX24">
        <f t="shared" si="156"/>
        <v>0</v>
      </c>
      <c r="NRY24" t="e">
        <f t="shared" si="156"/>
        <v>#NUM!</v>
      </c>
      <c r="NRZ24" t="e">
        <f t="shared" si="156"/>
        <v>#NUM!</v>
      </c>
      <c r="NSA24" t="e">
        <f t="shared" si="156"/>
        <v>#VALUE!</v>
      </c>
      <c r="NSB24">
        <f t="shared" si="156"/>
        <v>0</v>
      </c>
      <c r="NSC24" t="e">
        <f t="shared" si="156"/>
        <v>#NUM!</v>
      </c>
      <c r="NSD24" t="e">
        <f t="shared" si="156"/>
        <v>#NUM!</v>
      </c>
      <c r="NSE24" t="e">
        <f t="shared" si="156"/>
        <v>#VALUE!</v>
      </c>
      <c r="NSF24">
        <f t="shared" si="156"/>
        <v>0</v>
      </c>
      <c r="NSG24" t="e">
        <f t="shared" si="156"/>
        <v>#NUM!</v>
      </c>
      <c r="NSH24" t="e">
        <f t="shared" si="156"/>
        <v>#NUM!</v>
      </c>
      <c r="NSI24" t="e">
        <f t="shared" si="156"/>
        <v>#VALUE!</v>
      </c>
      <c r="NSJ24">
        <f t="shared" si="156"/>
        <v>0</v>
      </c>
      <c r="NSK24" t="e">
        <f t="shared" si="156"/>
        <v>#NUM!</v>
      </c>
      <c r="NSL24" t="e">
        <f t="shared" si="156"/>
        <v>#NUM!</v>
      </c>
      <c r="NSM24" t="e">
        <f t="shared" si="156"/>
        <v>#VALUE!</v>
      </c>
      <c r="NSN24">
        <f t="shared" si="156"/>
        <v>0</v>
      </c>
      <c r="NSO24" t="e">
        <f t="shared" si="156"/>
        <v>#NUM!</v>
      </c>
      <c r="NSP24" t="e">
        <f t="shared" si="156"/>
        <v>#NUM!</v>
      </c>
      <c r="NSQ24" t="e">
        <f t="shared" si="156"/>
        <v>#VALUE!</v>
      </c>
      <c r="NSR24">
        <f t="shared" si="156"/>
        <v>0</v>
      </c>
      <c r="NSS24" t="e">
        <f t="shared" si="156"/>
        <v>#NUM!</v>
      </c>
      <c r="NST24" t="e">
        <f t="shared" si="156"/>
        <v>#NUM!</v>
      </c>
      <c r="NSU24" t="e">
        <f t="shared" si="156"/>
        <v>#VALUE!</v>
      </c>
      <c r="NSV24">
        <f t="shared" si="156"/>
        <v>0</v>
      </c>
      <c r="NSW24" t="e">
        <f t="shared" si="156"/>
        <v>#NUM!</v>
      </c>
      <c r="NSX24" t="e">
        <f t="shared" si="156"/>
        <v>#NUM!</v>
      </c>
      <c r="NSY24" t="e">
        <f t="shared" si="156"/>
        <v>#VALUE!</v>
      </c>
      <c r="NSZ24">
        <f t="shared" si="156"/>
        <v>0</v>
      </c>
      <c r="NTA24" t="e">
        <f t="shared" si="156"/>
        <v>#NUM!</v>
      </c>
      <c r="NTB24" t="e">
        <f t="shared" si="156"/>
        <v>#NUM!</v>
      </c>
      <c r="NTC24" t="e">
        <f t="shared" si="156"/>
        <v>#VALUE!</v>
      </c>
      <c r="NTD24">
        <f t="shared" si="156"/>
        <v>0</v>
      </c>
      <c r="NTE24" t="e">
        <f t="shared" si="156"/>
        <v>#NUM!</v>
      </c>
      <c r="NTF24" t="e">
        <f t="shared" si="156"/>
        <v>#NUM!</v>
      </c>
      <c r="NTG24" t="e">
        <f t="shared" si="156"/>
        <v>#VALUE!</v>
      </c>
      <c r="NTH24">
        <f t="shared" si="156"/>
        <v>0</v>
      </c>
      <c r="NTI24" t="e">
        <f t="shared" ref="NTI24:NVT24" si="157">NTE24/0.45</f>
        <v>#NUM!</v>
      </c>
      <c r="NTJ24" t="e">
        <f t="shared" si="157"/>
        <v>#NUM!</v>
      </c>
      <c r="NTK24" t="e">
        <f t="shared" si="157"/>
        <v>#VALUE!</v>
      </c>
      <c r="NTL24">
        <f t="shared" si="157"/>
        <v>0</v>
      </c>
      <c r="NTM24" t="e">
        <f t="shared" si="157"/>
        <v>#NUM!</v>
      </c>
      <c r="NTN24" t="e">
        <f t="shared" si="157"/>
        <v>#NUM!</v>
      </c>
      <c r="NTO24" t="e">
        <f t="shared" si="157"/>
        <v>#VALUE!</v>
      </c>
      <c r="NTP24">
        <f t="shared" si="157"/>
        <v>0</v>
      </c>
      <c r="NTQ24" t="e">
        <f t="shared" si="157"/>
        <v>#NUM!</v>
      </c>
      <c r="NTR24" t="e">
        <f t="shared" si="157"/>
        <v>#NUM!</v>
      </c>
      <c r="NTS24" t="e">
        <f t="shared" si="157"/>
        <v>#VALUE!</v>
      </c>
      <c r="NTT24">
        <f t="shared" si="157"/>
        <v>0</v>
      </c>
      <c r="NTU24" t="e">
        <f t="shared" si="157"/>
        <v>#NUM!</v>
      </c>
      <c r="NTV24" t="e">
        <f t="shared" si="157"/>
        <v>#NUM!</v>
      </c>
      <c r="NTW24" t="e">
        <f t="shared" si="157"/>
        <v>#VALUE!</v>
      </c>
      <c r="NTX24">
        <f t="shared" si="157"/>
        <v>0</v>
      </c>
      <c r="NTY24" t="e">
        <f t="shared" si="157"/>
        <v>#NUM!</v>
      </c>
      <c r="NTZ24" t="e">
        <f t="shared" si="157"/>
        <v>#NUM!</v>
      </c>
      <c r="NUA24" t="e">
        <f t="shared" si="157"/>
        <v>#VALUE!</v>
      </c>
      <c r="NUB24">
        <f t="shared" si="157"/>
        <v>0</v>
      </c>
      <c r="NUC24" t="e">
        <f t="shared" si="157"/>
        <v>#NUM!</v>
      </c>
      <c r="NUD24" t="e">
        <f t="shared" si="157"/>
        <v>#NUM!</v>
      </c>
      <c r="NUE24" t="e">
        <f t="shared" si="157"/>
        <v>#VALUE!</v>
      </c>
      <c r="NUF24">
        <f t="shared" si="157"/>
        <v>0</v>
      </c>
      <c r="NUG24" t="e">
        <f t="shared" si="157"/>
        <v>#NUM!</v>
      </c>
      <c r="NUH24" t="e">
        <f t="shared" si="157"/>
        <v>#NUM!</v>
      </c>
      <c r="NUI24" t="e">
        <f t="shared" si="157"/>
        <v>#VALUE!</v>
      </c>
      <c r="NUJ24">
        <f t="shared" si="157"/>
        <v>0</v>
      </c>
      <c r="NUK24" t="e">
        <f t="shared" si="157"/>
        <v>#NUM!</v>
      </c>
      <c r="NUL24" t="e">
        <f t="shared" si="157"/>
        <v>#NUM!</v>
      </c>
      <c r="NUM24" t="e">
        <f t="shared" si="157"/>
        <v>#VALUE!</v>
      </c>
      <c r="NUN24">
        <f t="shared" si="157"/>
        <v>0</v>
      </c>
      <c r="NUO24" t="e">
        <f t="shared" si="157"/>
        <v>#NUM!</v>
      </c>
      <c r="NUP24" t="e">
        <f t="shared" si="157"/>
        <v>#NUM!</v>
      </c>
      <c r="NUQ24" t="e">
        <f t="shared" si="157"/>
        <v>#VALUE!</v>
      </c>
      <c r="NUR24">
        <f t="shared" si="157"/>
        <v>0</v>
      </c>
      <c r="NUS24" t="e">
        <f t="shared" si="157"/>
        <v>#NUM!</v>
      </c>
      <c r="NUT24" t="e">
        <f t="shared" si="157"/>
        <v>#NUM!</v>
      </c>
      <c r="NUU24" t="e">
        <f t="shared" si="157"/>
        <v>#VALUE!</v>
      </c>
      <c r="NUV24">
        <f t="shared" si="157"/>
        <v>0</v>
      </c>
      <c r="NUW24" t="e">
        <f t="shared" si="157"/>
        <v>#NUM!</v>
      </c>
      <c r="NUX24" t="e">
        <f t="shared" si="157"/>
        <v>#NUM!</v>
      </c>
      <c r="NUY24" t="e">
        <f t="shared" si="157"/>
        <v>#VALUE!</v>
      </c>
      <c r="NUZ24">
        <f t="shared" si="157"/>
        <v>0</v>
      </c>
      <c r="NVA24" t="e">
        <f t="shared" si="157"/>
        <v>#NUM!</v>
      </c>
      <c r="NVB24" t="e">
        <f t="shared" si="157"/>
        <v>#NUM!</v>
      </c>
      <c r="NVC24" t="e">
        <f t="shared" si="157"/>
        <v>#VALUE!</v>
      </c>
      <c r="NVD24">
        <f t="shared" si="157"/>
        <v>0</v>
      </c>
      <c r="NVE24" t="e">
        <f t="shared" si="157"/>
        <v>#NUM!</v>
      </c>
      <c r="NVF24" t="e">
        <f t="shared" si="157"/>
        <v>#NUM!</v>
      </c>
      <c r="NVG24" t="e">
        <f t="shared" si="157"/>
        <v>#VALUE!</v>
      </c>
      <c r="NVH24">
        <f t="shared" si="157"/>
        <v>0</v>
      </c>
      <c r="NVI24" t="e">
        <f t="shared" si="157"/>
        <v>#NUM!</v>
      </c>
      <c r="NVJ24" t="e">
        <f t="shared" si="157"/>
        <v>#NUM!</v>
      </c>
      <c r="NVK24" t="e">
        <f t="shared" si="157"/>
        <v>#VALUE!</v>
      </c>
      <c r="NVL24">
        <f t="shared" si="157"/>
        <v>0</v>
      </c>
      <c r="NVM24" t="e">
        <f t="shared" si="157"/>
        <v>#NUM!</v>
      </c>
      <c r="NVN24" t="e">
        <f t="shared" si="157"/>
        <v>#NUM!</v>
      </c>
      <c r="NVO24" t="e">
        <f t="shared" si="157"/>
        <v>#VALUE!</v>
      </c>
      <c r="NVP24">
        <f t="shared" si="157"/>
        <v>0</v>
      </c>
      <c r="NVQ24" t="e">
        <f t="shared" si="157"/>
        <v>#NUM!</v>
      </c>
      <c r="NVR24" t="e">
        <f t="shared" si="157"/>
        <v>#NUM!</v>
      </c>
      <c r="NVS24" t="e">
        <f t="shared" si="157"/>
        <v>#VALUE!</v>
      </c>
      <c r="NVT24">
        <f t="shared" si="157"/>
        <v>0</v>
      </c>
      <c r="NVU24" t="e">
        <f t="shared" ref="NVU24:NYF24" si="158">NVQ24/0.45</f>
        <v>#NUM!</v>
      </c>
      <c r="NVV24" t="e">
        <f t="shared" si="158"/>
        <v>#NUM!</v>
      </c>
      <c r="NVW24" t="e">
        <f t="shared" si="158"/>
        <v>#VALUE!</v>
      </c>
      <c r="NVX24">
        <f t="shared" si="158"/>
        <v>0</v>
      </c>
      <c r="NVY24" t="e">
        <f t="shared" si="158"/>
        <v>#NUM!</v>
      </c>
      <c r="NVZ24" t="e">
        <f t="shared" si="158"/>
        <v>#NUM!</v>
      </c>
      <c r="NWA24" t="e">
        <f t="shared" si="158"/>
        <v>#VALUE!</v>
      </c>
      <c r="NWB24">
        <f t="shared" si="158"/>
        <v>0</v>
      </c>
      <c r="NWC24" t="e">
        <f t="shared" si="158"/>
        <v>#NUM!</v>
      </c>
      <c r="NWD24" t="e">
        <f t="shared" si="158"/>
        <v>#NUM!</v>
      </c>
      <c r="NWE24" t="e">
        <f t="shared" si="158"/>
        <v>#VALUE!</v>
      </c>
      <c r="NWF24">
        <f t="shared" si="158"/>
        <v>0</v>
      </c>
      <c r="NWG24" t="e">
        <f t="shared" si="158"/>
        <v>#NUM!</v>
      </c>
      <c r="NWH24" t="e">
        <f t="shared" si="158"/>
        <v>#NUM!</v>
      </c>
      <c r="NWI24" t="e">
        <f t="shared" si="158"/>
        <v>#VALUE!</v>
      </c>
      <c r="NWJ24">
        <f t="shared" si="158"/>
        <v>0</v>
      </c>
      <c r="NWK24" t="e">
        <f t="shared" si="158"/>
        <v>#NUM!</v>
      </c>
      <c r="NWL24" t="e">
        <f t="shared" si="158"/>
        <v>#NUM!</v>
      </c>
      <c r="NWM24" t="e">
        <f t="shared" si="158"/>
        <v>#VALUE!</v>
      </c>
      <c r="NWN24">
        <f t="shared" si="158"/>
        <v>0</v>
      </c>
      <c r="NWO24" t="e">
        <f t="shared" si="158"/>
        <v>#NUM!</v>
      </c>
      <c r="NWP24" t="e">
        <f t="shared" si="158"/>
        <v>#NUM!</v>
      </c>
      <c r="NWQ24" t="e">
        <f t="shared" si="158"/>
        <v>#VALUE!</v>
      </c>
      <c r="NWR24">
        <f t="shared" si="158"/>
        <v>0</v>
      </c>
      <c r="NWS24" t="e">
        <f t="shared" si="158"/>
        <v>#NUM!</v>
      </c>
      <c r="NWT24" t="e">
        <f t="shared" si="158"/>
        <v>#NUM!</v>
      </c>
      <c r="NWU24" t="e">
        <f t="shared" si="158"/>
        <v>#VALUE!</v>
      </c>
      <c r="NWV24">
        <f t="shared" si="158"/>
        <v>0</v>
      </c>
      <c r="NWW24" t="e">
        <f t="shared" si="158"/>
        <v>#NUM!</v>
      </c>
      <c r="NWX24" t="e">
        <f t="shared" si="158"/>
        <v>#NUM!</v>
      </c>
      <c r="NWY24" t="e">
        <f t="shared" si="158"/>
        <v>#VALUE!</v>
      </c>
      <c r="NWZ24">
        <f t="shared" si="158"/>
        <v>0</v>
      </c>
      <c r="NXA24" t="e">
        <f t="shared" si="158"/>
        <v>#NUM!</v>
      </c>
      <c r="NXB24" t="e">
        <f t="shared" si="158"/>
        <v>#NUM!</v>
      </c>
      <c r="NXC24" t="e">
        <f t="shared" si="158"/>
        <v>#VALUE!</v>
      </c>
      <c r="NXD24">
        <f t="shared" si="158"/>
        <v>0</v>
      </c>
      <c r="NXE24" t="e">
        <f t="shared" si="158"/>
        <v>#NUM!</v>
      </c>
      <c r="NXF24" t="e">
        <f t="shared" si="158"/>
        <v>#NUM!</v>
      </c>
      <c r="NXG24" t="e">
        <f t="shared" si="158"/>
        <v>#VALUE!</v>
      </c>
      <c r="NXH24">
        <f t="shared" si="158"/>
        <v>0</v>
      </c>
      <c r="NXI24" t="e">
        <f t="shared" si="158"/>
        <v>#NUM!</v>
      </c>
      <c r="NXJ24" t="e">
        <f t="shared" si="158"/>
        <v>#NUM!</v>
      </c>
      <c r="NXK24" t="e">
        <f t="shared" si="158"/>
        <v>#VALUE!</v>
      </c>
      <c r="NXL24">
        <f t="shared" si="158"/>
        <v>0</v>
      </c>
      <c r="NXM24" t="e">
        <f t="shared" si="158"/>
        <v>#NUM!</v>
      </c>
      <c r="NXN24" t="e">
        <f t="shared" si="158"/>
        <v>#NUM!</v>
      </c>
      <c r="NXO24" t="e">
        <f t="shared" si="158"/>
        <v>#VALUE!</v>
      </c>
      <c r="NXP24">
        <f t="shared" si="158"/>
        <v>0</v>
      </c>
      <c r="NXQ24" t="e">
        <f t="shared" si="158"/>
        <v>#NUM!</v>
      </c>
      <c r="NXR24" t="e">
        <f t="shared" si="158"/>
        <v>#NUM!</v>
      </c>
      <c r="NXS24" t="e">
        <f t="shared" si="158"/>
        <v>#VALUE!</v>
      </c>
      <c r="NXT24">
        <f t="shared" si="158"/>
        <v>0</v>
      </c>
      <c r="NXU24" t="e">
        <f t="shared" si="158"/>
        <v>#NUM!</v>
      </c>
      <c r="NXV24" t="e">
        <f t="shared" si="158"/>
        <v>#NUM!</v>
      </c>
      <c r="NXW24" t="e">
        <f t="shared" si="158"/>
        <v>#VALUE!</v>
      </c>
      <c r="NXX24">
        <f t="shared" si="158"/>
        <v>0</v>
      </c>
      <c r="NXY24" t="e">
        <f t="shared" si="158"/>
        <v>#NUM!</v>
      </c>
      <c r="NXZ24" t="e">
        <f t="shared" si="158"/>
        <v>#NUM!</v>
      </c>
      <c r="NYA24" t="e">
        <f t="shared" si="158"/>
        <v>#VALUE!</v>
      </c>
      <c r="NYB24">
        <f t="shared" si="158"/>
        <v>0</v>
      </c>
      <c r="NYC24" t="e">
        <f t="shared" si="158"/>
        <v>#NUM!</v>
      </c>
      <c r="NYD24" t="e">
        <f t="shared" si="158"/>
        <v>#NUM!</v>
      </c>
      <c r="NYE24" t="e">
        <f t="shared" si="158"/>
        <v>#VALUE!</v>
      </c>
      <c r="NYF24">
        <f t="shared" si="158"/>
        <v>0</v>
      </c>
      <c r="NYG24" t="e">
        <f t="shared" ref="NYG24:OAR24" si="159">NYC24/0.45</f>
        <v>#NUM!</v>
      </c>
      <c r="NYH24" t="e">
        <f t="shared" si="159"/>
        <v>#NUM!</v>
      </c>
      <c r="NYI24" t="e">
        <f t="shared" si="159"/>
        <v>#VALUE!</v>
      </c>
      <c r="NYJ24">
        <f t="shared" si="159"/>
        <v>0</v>
      </c>
      <c r="NYK24" t="e">
        <f t="shared" si="159"/>
        <v>#NUM!</v>
      </c>
      <c r="NYL24" t="e">
        <f t="shared" si="159"/>
        <v>#NUM!</v>
      </c>
      <c r="NYM24" t="e">
        <f t="shared" si="159"/>
        <v>#VALUE!</v>
      </c>
      <c r="NYN24">
        <f t="shared" si="159"/>
        <v>0</v>
      </c>
      <c r="NYO24" t="e">
        <f t="shared" si="159"/>
        <v>#NUM!</v>
      </c>
      <c r="NYP24" t="e">
        <f t="shared" si="159"/>
        <v>#NUM!</v>
      </c>
      <c r="NYQ24" t="e">
        <f t="shared" si="159"/>
        <v>#VALUE!</v>
      </c>
      <c r="NYR24">
        <f t="shared" si="159"/>
        <v>0</v>
      </c>
      <c r="NYS24" t="e">
        <f t="shared" si="159"/>
        <v>#NUM!</v>
      </c>
      <c r="NYT24" t="e">
        <f t="shared" si="159"/>
        <v>#NUM!</v>
      </c>
      <c r="NYU24" t="e">
        <f t="shared" si="159"/>
        <v>#VALUE!</v>
      </c>
      <c r="NYV24">
        <f t="shared" si="159"/>
        <v>0</v>
      </c>
      <c r="NYW24" t="e">
        <f t="shared" si="159"/>
        <v>#NUM!</v>
      </c>
      <c r="NYX24" t="e">
        <f t="shared" si="159"/>
        <v>#NUM!</v>
      </c>
      <c r="NYY24" t="e">
        <f t="shared" si="159"/>
        <v>#VALUE!</v>
      </c>
      <c r="NYZ24">
        <f t="shared" si="159"/>
        <v>0</v>
      </c>
      <c r="NZA24" t="e">
        <f t="shared" si="159"/>
        <v>#NUM!</v>
      </c>
      <c r="NZB24" t="e">
        <f t="shared" si="159"/>
        <v>#NUM!</v>
      </c>
      <c r="NZC24" t="e">
        <f t="shared" si="159"/>
        <v>#VALUE!</v>
      </c>
      <c r="NZD24">
        <f t="shared" si="159"/>
        <v>0</v>
      </c>
      <c r="NZE24" t="e">
        <f t="shared" si="159"/>
        <v>#NUM!</v>
      </c>
      <c r="NZF24" t="e">
        <f t="shared" si="159"/>
        <v>#NUM!</v>
      </c>
      <c r="NZG24" t="e">
        <f t="shared" si="159"/>
        <v>#VALUE!</v>
      </c>
      <c r="NZH24">
        <f t="shared" si="159"/>
        <v>0</v>
      </c>
      <c r="NZI24" t="e">
        <f t="shared" si="159"/>
        <v>#NUM!</v>
      </c>
      <c r="NZJ24" t="e">
        <f t="shared" si="159"/>
        <v>#NUM!</v>
      </c>
      <c r="NZK24" t="e">
        <f t="shared" si="159"/>
        <v>#VALUE!</v>
      </c>
      <c r="NZL24">
        <f t="shared" si="159"/>
        <v>0</v>
      </c>
      <c r="NZM24" t="e">
        <f t="shared" si="159"/>
        <v>#NUM!</v>
      </c>
      <c r="NZN24" t="e">
        <f t="shared" si="159"/>
        <v>#NUM!</v>
      </c>
      <c r="NZO24" t="e">
        <f t="shared" si="159"/>
        <v>#VALUE!</v>
      </c>
      <c r="NZP24">
        <f t="shared" si="159"/>
        <v>0</v>
      </c>
      <c r="NZQ24" t="e">
        <f t="shared" si="159"/>
        <v>#NUM!</v>
      </c>
      <c r="NZR24" t="e">
        <f t="shared" si="159"/>
        <v>#NUM!</v>
      </c>
      <c r="NZS24" t="e">
        <f t="shared" si="159"/>
        <v>#VALUE!</v>
      </c>
      <c r="NZT24">
        <f t="shared" si="159"/>
        <v>0</v>
      </c>
      <c r="NZU24" t="e">
        <f t="shared" si="159"/>
        <v>#NUM!</v>
      </c>
      <c r="NZV24" t="e">
        <f t="shared" si="159"/>
        <v>#NUM!</v>
      </c>
      <c r="NZW24" t="e">
        <f t="shared" si="159"/>
        <v>#VALUE!</v>
      </c>
      <c r="NZX24">
        <f t="shared" si="159"/>
        <v>0</v>
      </c>
      <c r="NZY24" t="e">
        <f t="shared" si="159"/>
        <v>#NUM!</v>
      </c>
      <c r="NZZ24" t="e">
        <f t="shared" si="159"/>
        <v>#NUM!</v>
      </c>
      <c r="OAA24" t="e">
        <f t="shared" si="159"/>
        <v>#VALUE!</v>
      </c>
      <c r="OAB24">
        <f t="shared" si="159"/>
        <v>0</v>
      </c>
      <c r="OAC24" t="e">
        <f t="shared" si="159"/>
        <v>#NUM!</v>
      </c>
      <c r="OAD24" t="e">
        <f t="shared" si="159"/>
        <v>#NUM!</v>
      </c>
      <c r="OAE24" t="e">
        <f t="shared" si="159"/>
        <v>#VALUE!</v>
      </c>
      <c r="OAF24">
        <f t="shared" si="159"/>
        <v>0</v>
      </c>
      <c r="OAG24" t="e">
        <f t="shared" si="159"/>
        <v>#NUM!</v>
      </c>
      <c r="OAH24" t="e">
        <f t="shared" si="159"/>
        <v>#NUM!</v>
      </c>
      <c r="OAI24" t="e">
        <f t="shared" si="159"/>
        <v>#VALUE!</v>
      </c>
      <c r="OAJ24">
        <f t="shared" si="159"/>
        <v>0</v>
      </c>
      <c r="OAK24" t="e">
        <f t="shared" si="159"/>
        <v>#NUM!</v>
      </c>
      <c r="OAL24" t="e">
        <f t="shared" si="159"/>
        <v>#NUM!</v>
      </c>
      <c r="OAM24" t="e">
        <f t="shared" si="159"/>
        <v>#VALUE!</v>
      </c>
      <c r="OAN24">
        <f t="shared" si="159"/>
        <v>0</v>
      </c>
      <c r="OAO24" t="e">
        <f t="shared" si="159"/>
        <v>#NUM!</v>
      </c>
      <c r="OAP24" t="e">
        <f t="shared" si="159"/>
        <v>#NUM!</v>
      </c>
      <c r="OAQ24" t="e">
        <f t="shared" si="159"/>
        <v>#VALUE!</v>
      </c>
      <c r="OAR24">
        <f t="shared" si="159"/>
        <v>0</v>
      </c>
      <c r="OAS24" t="e">
        <f t="shared" ref="OAS24:ODD24" si="160">OAO24/0.45</f>
        <v>#NUM!</v>
      </c>
      <c r="OAT24" t="e">
        <f t="shared" si="160"/>
        <v>#NUM!</v>
      </c>
      <c r="OAU24" t="e">
        <f t="shared" si="160"/>
        <v>#VALUE!</v>
      </c>
      <c r="OAV24">
        <f t="shared" si="160"/>
        <v>0</v>
      </c>
      <c r="OAW24" t="e">
        <f t="shared" si="160"/>
        <v>#NUM!</v>
      </c>
      <c r="OAX24" t="e">
        <f t="shared" si="160"/>
        <v>#NUM!</v>
      </c>
      <c r="OAY24" t="e">
        <f t="shared" si="160"/>
        <v>#VALUE!</v>
      </c>
      <c r="OAZ24">
        <f t="shared" si="160"/>
        <v>0</v>
      </c>
      <c r="OBA24" t="e">
        <f t="shared" si="160"/>
        <v>#NUM!</v>
      </c>
      <c r="OBB24" t="e">
        <f t="shared" si="160"/>
        <v>#NUM!</v>
      </c>
      <c r="OBC24" t="e">
        <f t="shared" si="160"/>
        <v>#VALUE!</v>
      </c>
      <c r="OBD24">
        <f t="shared" si="160"/>
        <v>0</v>
      </c>
      <c r="OBE24" t="e">
        <f t="shared" si="160"/>
        <v>#NUM!</v>
      </c>
      <c r="OBF24" t="e">
        <f t="shared" si="160"/>
        <v>#NUM!</v>
      </c>
      <c r="OBG24" t="e">
        <f t="shared" si="160"/>
        <v>#VALUE!</v>
      </c>
      <c r="OBH24">
        <f t="shared" si="160"/>
        <v>0</v>
      </c>
      <c r="OBI24" t="e">
        <f t="shared" si="160"/>
        <v>#NUM!</v>
      </c>
      <c r="OBJ24" t="e">
        <f t="shared" si="160"/>
        <v>#NUM!</v>
      </c>
      <c r="OBK24" t="e">
        <f t="shared" si="160"/>
        <v>#VALUE!</v>
      </c>
      <c r="OBL24">
        <f t="shared" si="160"/>
        <v>0</v>
      </c>
      <c r="OBM24" t="e">
        <f t="shared" si="160"/>
        <v>#NUM!</v>
      </c>
      <c r="OBN24" t="e">
        <f t="shared" si="160"/>
        <v>#NUM!</v>
      </c>
      <c r="OBO24" t="e">
        <f t="shared" si="160"/>
        <v>#VALUE!</v>
      </c>
      <c r="OBP24">
        <f t="shared" si="160"/>
        <v>0</v>
      </c>
      <c r="OBQ24" t="e">
        <f t="shared" si="160"/>
        <v>#NUM!</v>
      </c>
      <c r="OBR24" t="e">
        <f t="shared" si="160"/>
        <v>#NUM!</v>
      </c>
      <c r="OBS24" t="e">
        <f t="shared" si="160"/>
        <v>#VALUE!</v>
      </c>
      <c r="OBT24">
        <f t="shared" si="160"/>
        <v>0</v>
      </c>
      <c r="OBU24" t="e">
        <f t="shared" si="160"/>
        <v>#NUM!</v>
      </c>
      <c r="OBV24" t="e">
        <f t="shared" si="160"/>
        <v>#NUM!</v>
      </c>
      <c r="OBW24" t="e">
        <f t="shared" si="160"/>
        <v>#VALUE!</v>
      </c>
      <c r="OBX24">
        <f t="shared" si="160"/>
        <v>0</v>
      </c>
      <c r="OBY24" t="e">
        <f t="shared" si="160"/>
        <v>#NUM!</v>
      </c>
      <c r="OBZ24" t="e">
        <f t="shared" si="160"/>
        <v>#NUM!</v>
      </c>
      <c r="OCA24" t="e">
        <f t="shared" si="160"/>
        <v>#VALUE!</v>
      </c>
      <c r="OCB24">
        <f t="shared" si="160"/>
        <v>0</v>
      </c>
      <c r="OCC24" t="e">
        <f t="shared" si="160"/>
        <v>#NUM!</v>
      </c>
      <c r="OCD24" t="e">
        <f t="shared" si="160"/>
        <v>#NUM!</v>
      </c>
      <c r="OCE24" t="e">
        <f t="shared" si="160"/>
        <v>#VALUE!</v>
      </c>
      <c r="OCF24">
        <f t="shared" si="160"/>
        <v>0</v>
      </c>
      <c r="OCG24" t="e">
        <f t="shared" si="160"/>
        <v>#NUM!</v>
      </c>
      <c r="OCH24" t="e">
        <f t="shared" si="160"/>
        <v>#NUM!</v>
      </c>
      <c r="OCI24" t="e">
        <f t="shared" si="160"/>
        <v>#VALUE!</v>
      </c>
      <c r="OCJ24">
        <f t="shared" si="160"/>
        <v>0</v>
      </c>
      <c r="OCK24" t="e">
        <f t="shared" si="160"/>
        <v>#NUM!</v>
      </c>
      <c r="OCL24" t="e">
        <f t="shared" si="160"/>
        <v>#NUM!</v>
      </c>
      <c r="OCM24" t="e">
        <f t="shared" si="160"/>
        <v>#VALUE!</v>
      </c>
      <c r="OCN24">
        <f t="shared" si="160"/>
        <v>0</v>
      </c>
      <c r="OCO24" t="e">
        <f t="shared" si="160"/>
        <v>#NUM!</v>
      </c>
      <c r="OCP24" t="e">
        <f t="shared" si="160"/>
        <v>#NUM!</v>
      </c>
      <c r="OCQ24" t="e">
        <f t="shared" si="160"/>
        <v>#VALUE!</v>
      </c>
      <c r="OCR24">
        <f t="shared" si="160"/>
        <v>0</v>
      </c>
      <c r="OCS24" t="e">
        <f t="shared" si="160"/>
        <v>#NUM!</v>
      </c>
      <c r="OCT24" t="e">
        <f t="shared" si="160"/>
        <v>#NUM!</v>
      </c>
      <c r="OCU24" t="e">
        <f t="shared" si="160"/>
        <v>#VALUE!</v>
      </c>
      <c r="OCV24">
        <f t="shared" si="160"/>
        <v>0</v>
      </c>
      <c r="OCW24" t="e">
        <f t="shared" si="160"/>
        <v>#NUM!</v>
      </c>
      <c r="OCX24" t="e">
        <f t="shared" si="160"/>
        <v>#NUM!</v>
      </c>
      <c r="OCY24" t="e">
        <f t="shared" si="160"/>
        <v>#VALUE!</v>
      </c>
      <c r="OCZ24">
        <f t="shared" si="160"/>
        <v>0</v>
      </c>
      <c r="ODA24" t="e">
        <f t="shared" si="160"/>
        <v>#NUM!</v>
      </c>
      <c r="ODB24" t="e">
        <f t="shared" si="160"/>
        <v>#NUM!</v>
      </c>
      <c r="ODC24" t="e">
        <f t="shared" si="160"/>
        <v>#VALUE!</v>
      </c>
      <c r="ODD24">
        <f t="shared" si="160"/>
        <v>0</v>
      </c>
      <c r="ODE24" t="e">
        <f t="shared" ref="ODE24:OFP24" si="161">ODA24/0.45</f>
        <v>#NUM!</v>
      </c>
      <c r="ODF24" t="e">
        <f t="shared" si="161"/>
        <v>#NUM!</v>
      </c>
      <c r="ODG24" t="e">
        <f t="shared" si="161"/>
        <v>#VALUE!</v>
      </c>
      <c r="ODH24">
        <f t="shared" si="161"/>
        <v>0</v>
      </c>
      <c r="ODI24" t="e">
        <f t="shared" si="161"/>
        <v>#NUM!</v>
      </c>
      <c r="ODJ24" t="e">
        <f t="shared" si="161"/>
        <v>#NUM!</v>
      </c>
      <c r="ODK24" t="e">
        <f t="shared" si="161"/>
        <v>#VALUE!</v>
      </c>
      <c r="ODL24">
        <f t="shared" si="161"/>
        <v>0</v>
      </c>
      <c r="ODM24" t="e">
        <f t="shared" si="161"/>
        <v>#NUM!</v>
      </c>
      <c r="ODN24" t="e">
        <f t="shared" si="161"/>
        <v>#NUM!</v>
      </c>
      <c r="ODO24" t="e">
        <f t="shared" si="161"/>
        <v>#VALUE!</v>
      </c>
      <c r="ODP24">
        <f t="shared" si="161"/>
        <v>0</v>
      </c>
      <c r="ODQ24" t="e">
        <f t="shared" si="161"/>
        <v>#NUM!</v>
      </c>
      <c r="ODR24" t="e">
        <f t="shared" si="161"/>
        <v>#NUM!</v>
      </c>
      <c r="ODS24" t="e">
        <f t="shared" si="161"/>
        <v>#VALUE!</v>
      </c>
      <c r="ODT24">
        <f t="shared" si="161"/>
        <v>0</v>
      </c>
      <c r="ODU24" t="e">
        <f t="shared" si="161"/>
        <v>#NUM!</v>
      </c>
      <c r="ODV24" t="e">
        <f t="shared" si="161"/>
        <v>#NUM!</v>
      </c>
      <c r="ODW24" t="e">
        <f t="shared" si="161"/>
        <v>#VALUE!</v>
      </c>
      <c r="ODX24">
        <f t="shared" si="161"/>
        <v>0</v>
      </c>
      <c r="ODY24" t="e">
        <f t="shared" si="161"/>
        <v>#NUM!</v>
      </c>
      <c r="ODZ24" t="e">
        <f t="shared" si="161"/>
        <v>#NUM!</v>
      </c>
      <c r="OEA24" t="e">
        <f t="shared" si="161"/>
        <v>#VALUE!</v>
      </c>
      <c r="OEB24">
        <f t="shared" si="161"/>
        <v>0</v>
      </c>
      <c r="OEC24" t="e">
        <f t="shared" si="161"/>
        <v>#NUM!</v>
      </c>
      <c r="OED24" t="e">
        <f t="shared" si="161"/>
        <v>#NUM!</v>
      </c>
      <c r="OEE24" t="e">
        <f t="shared" si="161"/>
        <v>#VALUE!</v>
      </c>
      <c r="OEF24">
        <f t="shared" si="161"/>
        <v>0</v>
      </c>
      <c r="OEG24" t="e">
        <f t="shared" si="161"/>
        <v>#NUM!</v>
      </c>
      <c r="OEH24" t="e">
        <f t="shared" si="161"/>
        <v>#NUM!</v>
      </c>
      <c r="OEI24" t="e">
        <f t="shared" si="161"/>
        <v>#VALUE!</v>
      </c>
      <c r="OEJ24">
        <f t="shared" si="161"/>
        <v>0</v>
      </c>
      <c r="OEK24" t="e">
        <f t="shared" si="161"/>
        <v>#NUM!</v>
      </c>
      <c r="OEL24" t="e">
        <f t="shared" si="161"/>
        <v>#NUM!</v>
      </c>
      <c r="OEM24" t="e">
        <f t="shared" si="161"/>
        <v>#VALUE!</v>
      </c>
      <c r="OEN24">
        <f t="shared" si="161"/>
        <v>0</v>
      </c>
      <c r="OEO24" t="e">
        <f t="shared" si="161"/>
        <v>#NUM!</v>
      </c>
      <c r="OEP24" t="e">
        <f t="shared" si="161"/>
        <v>#NUM!</v>
      </c>
      <c r="OEQ24" t="e">
        <f t="shared" si="161"/>
        <v>#VALUE!</v>
      </c>
      <c r="OER24">
        <f t="shared" si="161"/>
        <v>0</v>
      </c>
      <c r="OES24" t="e">
        <f t="shared" si="161"/>
        <v>#NUM!</v>
      </c>
      <c r="OET24" t="e">
        <f t="shared" si="161"/>
        <v>#NUM!</v>
      </c>
      <c r="OEU24" t="e">
        <f t="shared" si="161"/>
        <v>#VALUE!</v>
      </c>
      <c r="OEV24">
        <f t="shared" si="161"/>
        <v>0</v>
      </c>
      <c r="OEW24" t="e">
        <f t="shared" si="161"/>
        <v>#NUM!</v>
      </c>
      <c r="OEX24" t="e">
        <f t="shared" si="161"/>
        <v>#NUM!</v>
      </c>
      <c r="OEY24" t="e">
        <f t="shared" si="161"/>
        <v>#VALUE!</v>
      </c>
      <c r="OEZ24">
        <f t="shared" si="161"/>
        <v>0</v>
      </c>
      <c r="OFA24" t="e">
        <f t="shared" si="161"/>
        <v>#NUM!</v>
      </c>
      <c r="OFB24" t="e">
        <f t="shared" si="161"/>
        <v>#NUM!</v>
      </c>
      <c r="OFC24" t="e">
        <f t="shared" si="161"/>
        <v>#VALUE!</v>
      </c>
      <c r="OFD24">
        <f t="shared" si="161"/>
        <v>0</v>
      </c>
      <c r="OFE24" t="e">
        <f t="shared" si="161"/>
        <v>#NUM!</v>
      </c>
      <c r="OFF24" t="e">
        <f t="shared" si="161"/>
        <v>#NUM!</v>
      </c>
      <c r="OFG24" t="e">
        <f t="shared" si="161"/>
        <v>#VALUE!</v>
      </c>
      <c r="OFH24">
        <f t="shared" si="161"/>
        <v>0</v>
      </c>
      <c r="OFI24" t="e">
        <f t="shared" si="161"/>
        <v>#NUM!</v>
      </c>
      <c r="OFJ24" t="e">
        <f t="shared" si="161"/>
        <v>#NUM!</v>
      </c>
      <c r="OFK24" t="e">
        <f t="shared" si="161"/>
        <v>#VALUE!</v>
      </c>
      <c r="OFL24">
        <f t="shared" si="161"/>
        <v>0</v>
      </c>
      <c r="OFM24" t="e">
        <f t="shared" si="161"/>
        <v>#NUM!</v>
      </c>
      <c r="OFN24" t="e">
        <f t="shared" si="161"/>
        <v>#NUM!</v>
      </c>
      <c r="OFO24" t="e">
        <f t="shared" si="161"/>
        <v>#VALUE!</v>
      </c>
      <c r="OFP24">
        <f t="shared" si="161"/>
        <v>0</v>
      </c>
      <c r="OFQ24" t="e">
        <f t="shared" ref="OFQ24:OIB24" si="162">OFM24/0.45</f>
        <v>#NUM!</v>
      </c>
      <c r="OFR24" t="e">
        <f t="shared" si="162"/>
        <v>#NUM!</v>
      </c>
      <c r="OFS24" t="e">
        <f t="shared" si="162"/>
        <v>#VALUE!</v>
      </c>
      <c r="OFT24">
        <f t="shared" si="162"/>
        <v>0</v>
      </c>
      <c r="OFU24" t="e">
        <f t="shared" si="162"/>
        <v>#NUM!</v>
      </c>
      <c r="OFV24" t="e">
        <f t="shared" si="162"/>
        <v>#NUM!</v>
      </c>
      <c r="OFW24" t="e">
        <f t="shared" si="162"/>
        <v>#VALUE!</v>
      </c>
      <c r="OFX24">
        <f t="shared" si="162"/>
        <v>0</v>
      </c>
      <c r="OFY24" t="e">
        <f t="shared" si="162"/>
        <v>#NUM!</v>
      </c>
      <c r="OFZ24" t="e">
        <f t="shared" si="162"/>
        <v>#NUM!</v>
      </c>
      <c r="OGA24" t="e">
        <f t="shared" si="162"/>
        <v>#VALUE!</v>
      </c>
      <c r="OGB24">
        <f t="shared" si="162"/>
        <v>0</v>
      </c>
      <c r="OGC24" t="e">
        <f t="shared" si="162"/>
        <v>#NUM!</v>
      </c>
      <c r="OGD24" t="e">
        <f t="shared" si="162"/>
        <v>#NUM!</v>
      </c>
      <c r="OGE24" t="e">
        <f t="shared" si="162"/>
        <v>#VALUE!</v>
      </c>
      <c r="OGF24">
        <f t="shared" si="162"/>
        <v>0</v>
      </c>
      <c r="OGG24" t="e">
        <f t="shared" si="162"/>
        <v>#NUM!</v>
      </c>
      <c r="OGH24" t="e">
        <f t="shared" si="162"/>
        <v>#NUM!</v>
      </c>
      <c r="OGI24" t="e">
        <f t="shared" si="162"/>
        <v>#VALUE!</v>
      </c>
      <c r="OGJ24">
        <f t="shared" si="162"/>
        <v>0</v>
      </c>
      <c r="OGK24" t="e">
        <f t="shared" si="162"/>
        <v>#NUM!</v>
      </c>
      <c r="OGL24" t="e">
        <f t="shared" si="162"/>
        <v>#NUM!</v>
      </c>
      <c r="OGM24" t="e">
        <f t="shared" si="162"/>
        <v>#VALUE!</v>
      </c>
      <c r="OGN24">
        <f t="shared" si="162"/>
        <v>0</v>
      </c>
      <c r="OGO24" t="e">
        <f t="shared" si="162"/>
        <v>#NUM!</v>
      </c>
      <c r="OGP24" t="e">
        <f t="shared" si="162"/>
        <v>#NUM!</v>
      </c>
      <c r="OGQ24" t="e">
        <f t="shared" si="162"/>
        <v>#VALUE!</v>
      </c>
      <c r="OGR24">
        <f t="shared" si="162"/>
        <v>0</v>
      </c>
      <c r="OGS24" t="e">
        <f t="shared" si="162"/>
        <v>#NUM!</v>
      </c>
      <c r="OGT24" t="e">
        <f t="shared" si="162"/>
        <v>#NUM!</v>
      </c>
      <c r="OGU24" t="e">
        <f t="shared" si="162"/>
        <v>#VALUE!</v>
      </c>
      <c r="OGV24">
        <f t="shared" si="162"/>
        <v>0</v>
      </c>
      <c r="OGW24" t="e">
        <f t="shared" si="162"/>
        <v>#NUM!</v>
      </c>
      <c r="OGX24" t="e">
        <f t="shared" si="162"/>
        <v>#NUM!</v>
      </c>
      <c r="OGY24" t="e">
        <f t="shared" si="162"/>
        <v>#VALUE!</v>
      </c>
      <c r="OGZ24">
        <f t="shared" si="162"/>
        <v>0</v>
      </c>
      <c r="OHA24" t="e">
        <f t="shared" si="162"/>
        <v>#NUM!</v>
      </c>
      <c r="OHB24" t="e">
        <f t="shared" si="162"/>
        <v>#NUM!</v>
      </c>
      <c r="OHC24" t="e">
        <f t="shared" si="162"/>
        <v>#VALUE!</v>
      </c>
      <c r="OHD24">
        <f t="shared" si="162"/>
        <v>0</v>
      </c>
      <c r="OHE24" t="e">
        <f t="shared" si="162"/>
        <v>#NUM!</v>
      </c>
      <c r="OHF24" t="e">
        <f t="shared" si="162"/>
        <v>#NUM!</v>
      </c>
      <c r="OHG24" t="e">
        <f t="shared" si="162"/>
        <v>#VALUE!</v>
      </c>
      <c r="OHH24">
        <f t="shared" si="162"/>
        <v>0</v>
      </c>
      <c r="OHI24" t="e">
        <f t="shared" si="162"/>
        <v>#NUM!</v>
      </c>
      <c r="OHJ24" t="e">
        <f t="shared" si="162"/>
        <v>#NUM!</v>
      </c>
      <c r="OHK24" t="e">
        <f t="shared" si="162"/>
        <v>#VALUE!</v>
      </c>
      <c r="OHL24">
        <f t="shared" si="162"/>
        <v>0</v>
      </c>
      <c r="OHM24" t="e">
        <f t="shared" si="162"/>
        <v>#NUM!</v>
      </c>
      <c r="OHN24" t="e">
        <f t="shared" si="162"/>
        <v>#NUM!</v>
      </c>
      <c r="OHO24" t="e">
        <f t="shared" si="162"/>
        <v>#VALUE!</v>
      </c>
      <c r="OHP24">
        <f t="shared" si="162"/>
        <v>0</v>
      </c>
      <c r="OHQ24" t="e">
        <f t="shared" si="162"/>
        <v>#NUM!</v>
      </c>
      <c r="OHR24" t="e">
        <f t="shared" si="162"/>
        <v>#NUM!</v>
      </c>
      <c r="OHS24" t="e">
        <f t="shared" si="162"/>
        <v>#VALUE!</v>
      </c>
      <c r="OHT24">
        <f t="shared" si="162"/>
        <v>0</v>
      </c>
      <c r="OHU24" t="e">
        <f t="shared" si="162"/>
        <v>#NUM!</v>
      </c>
      <c r="OHV24" t="e">
        <f t="shared" si="162"/>
        <v>#NUM!</v>
      </c>
      <c r="OHW24" t="e">
        <f t="shared" si="162"/>
        <v>#VALUE!</v>
      </c>
      <c r="OHX24">
        <f t="shared" si="162"/>
        <v>0</v>
      </c>
      <c r="OHY24" t="e">
        <f t="shared" si="162"/>
        <v>#NUM!</v>
      </c>
      <c r="OHZ24" t="e">
        <f t="shared" si="162"/>
        <v>#NUM!</v>
      </c>
      <c r="OIA24" t="e">
        <f t="shared" si="162"/>
        <v>#VALUE!</v>
      </c>
      <c r="OIB24">
        <f t="shared" si="162"/>
        <v>0</v>
      </c>
      <c r="OIC24" t="e">
        <f t="shared" ref="OIC24:OKN24" si="163">OHY24/0.45</f>
        <v>#NUM!</v>
      </c>
      <c r="OID24" t="e">
        <f t="shared" si="163"/>
        <v>#NUM!</v>
      </c>
      <c r="OIE24" t="e">
        <f t="shared" si="163"/>
        <v>#VALUE!</v>
      </c>
      <c r="OIF24">
        <f t="shared" si="163"/>
        <v>0</v>
      </c>
      <c r="OIG24" t="e">
        <f t="shared" si="163"/>
        <v>#NUM!</v>
      </c>
      <c r="OIH24" t="e">
        <f t="shared" si="163"/>
        <v>#NUM!</v>
      </c>
      <c r="OII24" t="e">
        <f t="shared" si="163"/>
        <v>#VALUE!</v>
      </c>
      <c r="OIJ24">
        <f t="shared" si="163"/>
        <v>0</v>
      </c>
      <c r="OIK24" t="e">
        <f t="shared" si="163"/>
        <v>#NUM!</v>
      </c>
      <c r="OIL24" t="e">
        <f t="shared" si="163"/>
        <v>#NUM!</v>
      </c>
      <c r="OIM24" t="e">
        <f t="shared" si="163"/>
        <v>#VALUE!</v>
      </c>
      <c r="OIN24">
        <f t="shared" si="163"/>
        <v>0</v>
      </c>
      <c r="OIO24" t="e">
        <f t="shared" si="163"/>
        <v>#NUM!</v>
      </c>
      <c r="OIP24" t="e">
        <f t="shared" si="163"/>
        <v>#NUM!</v>
      </c>
      <c r="OIQ24" t="e">
        <f t="shared" si="163"/>
        <v>#VALUE!</v>
      </c>
      <c r="OIR24">
        <f t="shared" si="163"/>
        <v>0</v>
      </c>
      <c r="OIS24" t="e">
        <f t="shared" si="163"/>
        <v>#NUM!</v>
      </c>
      <c r="OIT24" t="e">
        <f t="shared" si="163"/>
        <v>#NUM!</v>
      </c>
      <c r="OIU24" t="e">
        <f t="shared" si="163"/>
        <v>#VALUE!</v>
      </c>
      <c r="OIV24">
        <f t="shared" si="163"/>
        <v>0</v>
      </c>
      <c r="OIW24" t="e">
        <f t="shared" si="163"/>
        <v>#NUM!</v>
      </c>
      <c r="OIX24" t="e">
        <f t="shared" si="163"/>
        <v>#NUM!</v>
      </c>
      <c r="OIY24" t="e">
        <f t="shared" si="163"/>
        <v>#VALUE!</v>
      </c>
      <c r="OIZ24">
        <f t="shared" si="163"/>
        <v>0</v>
      </c>
      <c r="OJA24" t="e">
        <f t="shared" si="163"/>
        <v>#NUM!</v>
      </c>
      <c r="OJB24" t="e">
        <f t="shared" si="163"/>
        <v>#NUM!</v>
      </c>
      <c r="OJC24" t="e">
        <f t="shared" si="163"/>
        <v>#VALUE!</v>
      </c>
      <c r="OJD24">
        <f t="shared" si="163"/>
        <v>0</v>
      </c>
      <c r="OJE24" t="e">
        <f t="shared" si="163"/>
        <v>#NUM!</v>
      </c>
      <c r="OJF24" t="e">
        <f t="shared" si="163"/>
        <v>#NUM!</v>
      </c>
      <c r="OJG24" t="e">
        <f t="shared" si="163"/>
        <v>#VALUE!</v>
      </c>
      <c r="OJH24">
        <f t="shared" si="163"/>
        <v>0</v>
      </c>
      <c r="OJI24" t="e">
        <f t="shared" si="163"/>
        <v>#NUM!</v>
      </c>
      <c r="OJJ24" t="e">
        <f t="shared" si="163"/>
        <v>#NUM!</v>
      </c>
      <c r="OJK24" t="e">
        <f t="shared" si="163"/>
        <v>#VALUE!</v>
      </c>
      <c r="OJL24">
        <f t="shared" si="163"/>
        <v>0</v>
      </c>
      <c r="OJM24" t="e">
        <f t="shared" si="163"/>
        <v>#NUM!</v>
      </c>
      <c r="OJN24" t="e">
        <f t="shared" si="163"/>
        <v>#NUM!</v>
      </c>
      <c r="OJO24" t="e">
        <f t="shared" si="163"/>
        <v>#VALUE!</v>
      </c>
      <c r="OJP24">
        <f t="shared" si="163"/>
        <v>0</v>
      </c>
      <c r="OJQ24" t="e">
        <f t="shared" si="163"/>
        <v>#NUM!</v>
      </c>
      <c r="OJR24" t="e">
        <f t="shared" si="163"/>
        <v>#NUM!</v>
      </c>
      <c r="OJS24" t="e">
        <f t="shared" si="163"/>
        <v>#VALUE!</v>
      </c>
      <c r="OJT24">
        <f t="shared" si="163"/>
        <v>0</v>
      </c>
      <c r="OJU24" t="e">
        <f t="shared" si="163"/>
        <v>#NUM!</v>
      </c>
      <c r="OJV24" t="e">
        <f t="shared" si="163"/>
        <v>#NUM!</v>
      </c>
      <c r="OJW24" t="e">
        <f t="shared" si="163"/>
        <v>#VALUE!</v>
      </c>
      <c r="OJX24">
        <f t="shared" si="163"/>
        <v>0</v>
      </c>
      <c r="OJY24" t="e">
        <f t="shared" si="163"/>
        <v>#NUM!</v>
      </c>
      <c r="OJZ24" t="e">
        <f t="shared" si="163"/>
        <v>#NUM!</v>
      </c>
      <c r="OKA24" t="e">
        <f t="shared" si="163"/>
        <v>#VALUE!</v>
      </c>
      <c r="OKB24">
        <f t="shared" si="163"/>
        <v>0</v>
      </c>
      <c r="OKC24" t="e">
        <f t="shared" si="163"/>
        <v>#NUM!</v>
      </c>
      <c r="OKD24" t="e">
        <f t="shared" si="163"/>
        <v>#NUM!</v>
      </c>
      <c r="OKE24" t="e">
        <f t="shared" si="163"/>
        <v>#VALUE!</v>
      </c>
      <c r="OKF24">
        <f t="shared" si="163"/>
        <v>0</v>
      </c>
      <c r="OKG24" t="e">
        <f t="shared" si="163"/>
        <v>#NUM!</v>
      </c>
      <c r="OKH24" t="e">
        <f t="shared" si="163"/>
        <v>#NUM!</v>
      </c>
      <c r="OKI24" t="e">
        <f t="shared" si="163"/>
        <v>#VALUE!</v>
      </c>
      <c r="OKJ24">
        <f t="shared" si="163"/>
        <v>0</v>
      </c>
      <c r="OKK24" t="e">
        <f t="shared" si="163"/>
        <v>#NUM!</v>
      </c>
      <c r="OKL24" t="e">
        <f t="shared" si="163"/>
        <v>#NUM!</v>
      </c>
      <c r="OKM24" t="e">
        <f t="shared" si="163"/>
        <v>#VALUE!</v>
      </c>
      <c r="OKN24">
        <f t="shared" si="163"/>
        <v>0</v>
      </c>
      <c r="OKO24" t="e">
        <f t="shared" ref="OKO24:OMZ24" si="164">OKK24/0.45</f>
        <v>#NUM!</v>
      </c>
      <c r="OKP24" t="e">
        <f t="shared" si="164"/>
        <v>#NUM!</v>
      </c>
      <c r="OKQ24" t="e">
        <f t="shared" si="164"/>
        <v>#VALUE!</v>
      </c>
      <c r="OKR24">
        <f t="shared" si="164"/>
        <v>0</v>
      </c>
      <c r="OKS24" t="e">
        <f t="shared" si="164"/>
        <v>#NUM!</v>
      </c>
      <c r="OKT24" t="e">
        <f t="shared" si="164"/>
        <v>#NUM!</v>
      </c>
      <c r="OKU24" t="e">
        <f t="shared" si="164"/>
        <v>#VALUE!</v>
      </c>
      <c r="OKV24">
        <f t="shared" si="164"/>
        <v>0</v>
      </c>
      <c r="OKW24" t="e">
        <f t="shared" si="164"/>
        <v>#NUM!</v>
      </c>
      <c r="OKX24" t="e">
        <f t="shared" si="164"/>
        <v>#NUM!</v>
      </c>
      <c r="OKY24" t="e">
        <f t="shared" si="164"/>
        <v>#VALUE!</v>
      </c>
      <c r="OKZ24">
        <f t="shared" si="164"/>
        <v>0</v>
      </c>
      <c r="OLA24" t="e">
        <f t="shared" si="164"/>
        <v>#NUM!</v>
      </c>
      <c r="OLB24" t="e">
        <f t="shared" si="164"/>
        <v>#NUM!</v>
      </c>
      <c r="OLC24" t="e">
        <f t="shared" si="164"/>
        <v>#VALUE!</v>
      </c>
      <c r="OLD24">
        <f t="shared" si="164"/>
        <v>0</v>
      </c>
      <c r="OLE24" t="e">
        <f t="shared" si="164"/>
        <v>#NUM!</v>
      </c>
      <c r="OLF24" t="e">
        <f t="shared" si="164"/>
        <v>#NUM!</v>
      </c>
      <c r="OLG24" t="e">
        <f t="shared" si="164"/>
        <v>#VALUE!</v>
      </c>
      <c r="OLH24">
        <f t="shared" si="164"/>
        <v>0</v>
      </c>
      <c r="OLI24" t="e">
        <f t="shared" si="164"/>
        <v>#NUM!</v>
      </c>
      <c r="OLJ24" t="e">
        <f t="shared" si="164"/>
        <v>#NUM!</v>
      </c>
      <c r="OLK24" t="e">
        <f t="shared" si="164"/>
        <v>#VALUE!</v>
      </c>
      <c r="OLL24">
        <f t="shared" si="164"/>
        <v>0</v>
      </c>
      <c r="OLM24" t="e">
        <f t="shared" si="164"/>
        <v>#NUM!</v>
      </c>
      <c r="OLN24" t="e">
        <f t="shared" si="164"/>
        <v>#NUM!</v>
      </c>
      <c r="OLO24" t="e">
        <f t="shared" si="164"/>
        <v>#VALUE!</v>
      </c>
      <c r="OLP24">
        <f t="shared" si="164"/>
        <v>0</v>
      </c>
      <c r="OLQ24" t="e">
        <f t="shared" si="164"/>
        <v>#NUM!</v>
      </c>
      <c r="OLR24" t="e">
        <f t="shared" si="164"/>
        <v>#NUM!</v>
      </c>
      <c r="OLS24" t="e">
        <f t="shared" si="164"/>
        <v>#VALUE!</v>
      </c>
      <c r="OLT24">
        <f t="shared" si="164"/>
        <v>0</v>
      </c>
      <c r="OLU24" t="e">
        <f t="shared" si="164"/>
        <v>#NUM!</v>
      </c>
      <c r="OLV24" t="e">
        <f t="shared" si="164"/>
        <v>#NUM!</v>
      </c>
      <c r="OLW24" t="e">
        <f t="shared" si="164"/>
        <v>#VALUE!</v>
      </c>
      <c r="OLX24">
        <f t="shared" si="164"/>
        <v>0</v>
      </c>
      <c r="OLY24" t="e">
        <f t="shared" si="164"/>
        <v>#NUM!</v>
      </c>
      <c r="OLZ24" t="e">
        <f t="shared" si="164"/>
        <v>#NUM!</v>
      </c>
      <c r="OMA24" t="e">
        <f t="shared" si="164"/>
        <v>#VALUE!</v>
      </c>
      <c r="OMB24">
        <f t="shared" si="164"/>
        <v>0</v>
      </c>
      <c r="OMC24" t="e">
        <f t="shared" si="164"/>
        <v>#NUM!</v>
      </c>
      <c r="OMD24" t="e">
        <f t="shared" si="164"/>
        <v>#NUM!</v>
      </c>
      <c r="OME24" t="e">
        <f t="shared" si="164"/>
        <v>#VALUE!</v>
      </c>
      <c r="OMF24">
        <f t="shared" si="164"/>
        <v>0</v>
      </c>
      <c r="OMG24" t="e">
        <f t="shared" si="164"/>
        <v>#NUM!</v>
      </c>
      <c r="OMH24" t="e">
        <f t="shared" si="164"/>
        <v>#NUM!</v>
      </c>
      <c r="OMI24" t="e">
        <f t="shared" si="164"/>
        <v>#VALUE!</v>
      </c>
      <c r="OMJ24">
        <f t="shared" si="164"/>
        <v>0</v>
      </c>
      <c r="OMK24" t="e">
        <f t="shared" si="164"/>
        <v>#NUM!</v>
      </c>
      <c r="OML24" t="e">
        <f t="shared" si="164"/>
        <v>#NUM!</v>
      </c>
      <c r="OMM24" t="e">
        <f t="shared" si="164"/>
        <v>#VALUE!</v>
      </c>
      <c r="OMN24">
        <f t="shared" si="164"/>
        <v>0</v>
      </c>
      <c r="OMO24" t="e">
        <f t="shared" si="164"/>
        <v>#NUM!</v>
      </c>
      <c r="OMP24" t="e">
        <f t="shared" si="164"/>
        <v>#NUM!</v>
      </c>
      <c r="OMQ24" t="e">
        <f t="shared" si="164"/>
        <v>#VALUE!</v>
      </c>
      <c r="OMR24">
        <f t="shared" si="164"/>
        <v>0</v>
      </c>
      <c r="OMS24" t="e">
        <f t="shared" si="164"/>
        <v>#NUM!</v>
      </c>
      <c r="OMT24" t="e">
        <f t="shared" si="164"/>
        <v>#NUM!</v>
      </c>
      <c r="OMU24" t="e">
        <f t="shared" si="164"/>
        <v>#VALUE!</v>
      </c>
      <c r="OMV24">
        <f t="shared" si="164"/>
        <v>0</v>
      </c>
      <c r="OMW24" t="e">
        <f t="shared" si="164"/>
        <v>#NUM!</v>
      </c>
      <c r="OMX24" t="e">
        <f t="shared" si="164"/>
        <v>#NUM!</v>
      </c>
      <c r="OMY24" t="e">
        <f t="shared" si="164"/>
        <v>#VALUE!</v>
      </c>
      <c r="OMZ24">
        <f t="shared" si="164"/>
        <v>0</v>
      </c>
      <c r="ONA24" t="e">
        <f t="shared" ref="ONA24:OPL24" si="165">OMW24/0.45</f>
        <v>#NUM!</v>
      </c>
      <c r="ONB24" t="e">
        <f t="shared" si="165"/>
        <v>#NUM!</v>
      </c>
      <c r="ONC24" t="e">
        <f t="shared" si="165"/>
        <v>#VALUE!</v>
      </c>
      <c r="OND24">
        <f t="shared" si="165"/>
        <v>0</v>
      </c>
      <c r="ONE24" t="e">
        <f t="shared" si="165"/>
        <v>#NUM!</v>
      </c>
      <c r="ONF24" t="e">
        <f t="shared" si="165"/>
        <v>#NUM!</v>
      </c>
      <c r="ONG24" t="e">
        <f t="shared" si="165"/>
        <v>#VALUE!</v>
      </c>
      <c r="ONH24">
        <f t="shared" si="165"/>
        <v>0</v>
      </c>
      <c r="ONI24" t="e">
        <f t="shared" si="165"/>
        <v>#NUM!</v>
      </c>
      <c r="ONJ24" t="e">
        <f t="shared" si="165"/>
        <v>#NUM!</v>
      </c>
      <c r="ONK24" t="e">
        <f t="shared" si="165"/>
        <v>#VALUE!</v>
      </c>
      <c r="ONL24">
        <f t="shared" si="165"/>
        <v>0</v>
      </c>
      <c r="ONM24" t="e">
        <f t="shared" si="165"/>
        <v>#NUM!</v>
      </c>
      <c r="ONN24" t="e">
        <f t="shared" si="165"/>
        <v>#NUM!</v>
      </c>
      <c r="ONO24" t="e">
        <f t="shared" si="165"/>
        <v>#VALUE!</v>
      </c>
      <c r="ONP24">
        <f t="shared" si="165"/>
        <v>0</v>
      </c>
      <c r="ONQ24" t="e">
        <f t="shared" si="165"/>
        <v>#NUM!</v>
      </c>
      <c r="ONR24" t="e">
        <f t="shared" si="165"/>
        <v>#NUM!</v>
      </c>
      <c r="ONS24" t="e">
        <f t="shared" si="165"/>
        <v>#VALUE!</v>
      </c>
      <c r="ONT24">
        <f t="shared" si="165"/>
        <v>0</v>
      </c>
      <c r="ONU24" t="e">
        <f t="shared" si="165"/>
        <v>#NUM!</v>
      </c>
      <c r="ONV24" t="e">
        <f t="shared" si="165"/>
        <v>#NUM!</v>
      </c>
      <c r="ONW24" t="e">
        <f t="shared" si="165"/>
        <v>#VALUE!</v>
      </c>
      <c r="ONX24">
        <f t="shared" si="165"/>
        <v>0</v>
      </c>
      <c r="ONY24" t="e">
        <f t="shared" si="165"/>
        <v>#NUM!</v>
      </c>
      <c r="ONZ24" t="e">
        <f t="shared" si="165"/>
        <v>#NUM!</v>
      </c>
      <c r="OOA24" t="e">
        <f t="shared" si="165"/>
        <v>#VALUE!</v>
      </c>
      <c r="OOB24">
        <f t="shared" si="165"/>
        <v>0</v>
      </c>
      <c r="OOC24" t="e">
        <f t="shared" si="165"/>
        <v>#NUM!</v>
      </c>
      <c r="OOD24" t="e">
        <f t="shared" si="165"/>
        <v>#NUM!</v>
      </c>
      <c r="OOE24" t="e">
        <f t="shared" si="165"/>
        <v>#VALUE!</v>
      </c>
      <c r="OOF24">
        <f t="shared" si="165"/>
        <v>0</v>
      </c>
      <c r="OOG24" t="e">
        <f t="shared" si="165"/>
        <v>#NUM!</v>
      </c>
      <c r="OOH24" t="e">
        <f t="shared" si="165"/>
        <v>#NUM!</v>
      </c>
      <c r="OOI24" t="e">
        <f t="shared" si="165"/>
        <v>#VALUE!</v>
      </c>
      <c r="OOJ24">
        <f t="shared" si="165"/>
        <v>0</v>
      </c>
      <c r="OOK24" t="e">
        <f t="shared" si="165"/>
        <v>#NUM!</v>
      </c>
      <c r="OOL24" t="e">
        <f t="shared" si="165"/>
        <v>#NUM!</v>
      </c>
      <c r="OOM24" t="e">
        <f t="shared" si="165"/>
        <v>#VALUE!</v>
      </c>
      <c r="OON24">
        <f t="shared" si="165"/>
        <v>0</v>
      </c>
      <c r="OOO24" t="e">
        <f t="shared" si="165"/>
        <v>#NUM!</v>
      </c>
      <c r="OOP24" t="e">
        <f t="shared" si="165"/>
        <v>#NUM!</v>
      </c>
      <c r="OOQ24" t="e">
        <f t="shared" si="165"/>
        <v>#VALUE!</v>
      </c>
      <c r="OOR24">
        <f t="shared" si="165"/>
        <v>0</v>
      </c>
      <c r="OOS24" t="e">
        <f t="shared" si="165"/>
        <v>#NUM!</v>
      </c>
      <c r="OOT24" t="e">
        <f t="shared" si="165"/>
        <v>#NUM!</v>
      </c>
      <c r="OOU24" t="e">
        <f t="shared" si="165"/>
        <v>#VALUE!</v>
      </c>
      <c r="OOV24">
        <f t="shared" si="165"/>
        <v>0</v>
      </c>
      <c r="OOW24" t="e">
        <f t="shared" si="165"/>
        <v>#NUM!</v>
      </c>
      <c r="OOX24" t="e">
        <f t="shared" si="165"/>
        <v>#NUM!</v>
      </c>
      <c r="OOY24" t="e">
        <f t="shared" si="165"/>
        <v>#VALUE!</v>
      </c>
      <c r="OOZ24">
        <f t="shared" si="165"/>
        <v>0</v>
      </c>
      <c r="OPA24" t="e">
        <f t="shared" si="165"/>
        <v>#NUM!</v>
      </c>
      <c r="OPB24" t="e">
        <f t="shared" si="165"/>
        <v>#NUM!</v>
      </c>
      <c r="OPC24" t="e">
        <f t="shared" si="165"/>
        <v>#VALUE!</v>
      </c>
      <c r="OPD24">
        <f t="shared" si="165"/>
        <v>0</v>
      </c>
      <c r="OPE24" t="e">
        <f t="shared" si="165"/>
        <v>#NUM!</v>
      </c>
      <c r="OPF24" t="e">
        <f t="shared" si="165"/>
        <v>#NUM!</v>
      </c>
      <c r="OPG24" t="e">
        <f t="shared" si="165"/>
        <v>#VALUE!</v>
      </c>
      <c r="OPH24">
        <f t="shared" si="165"/>
        <v>0</v>
      </c>
      <c r="OPI24" t="e">
        <f t="shared" si="165"/>
        <v>#NUM!</v>
      </c>
      <c r="OPJ24" t="e">
        <f t="shared" si="165"/>
        <v>#NUM!</v>
      </c>
      <c r="OPK24" t="e">
        <f t="shared" si="165"/>
        <v>#VALUE!</v>
      </c>
      <c r="OPL24">
        <f t="shared" si="165"/>
        <v>0</v>
      </c>
      <c r="OPM24" t="e">
        <f t="shared" ref="OPM24:ORX24" si="166">OPI24/0.45</f>
        <v>#NUM!</v>
      </c>
      <c r="OPN24" t="e">
        <f t="shared" si="166"/>
        <v>#NUM!</v>
      </c>
      <c r="OPO24" t="e">
        <f t="shared" si="166"/>
        <v>#VALUE!</v>
      </c>
      <c r="OPP24">
        <f t="shared" si="166"/>
        <v>0</v>
      </c>
      <c r="OPQ24" t="e">
        <f t="shared" si="166"/>
        <v>#NUM!</v>
      </c>
      <c r="OPR24" t="e">
        <f t="shared" si="166"/>
        <v>#NUM!</v>
      </c>
      <c r="OPS24" t="e">
        <f t="shared" si="166"/>
        <v>#VALUE!</v>
      </c>
      <c r="OPT24">
        <f t="shared" si="166"/>
        <v>0</v>
      </c>
      <c r="OPU24" t="e">
        <f t="shared" si="166"/>
        <v>#NUM!</v>
      </c>
      <c r="OPV24" t="e">
        <f t="shared" si="166"/>
        <v>#NUM!</v>
      </c>
      <c r="OPW24" t="e">
        <f t="shared" si="166"/>
        <v>#VALUE!</v>
      </c>
      <c r="OPX24">
        <f t="shared" si="166"/>
        <v>0</v>
      </c>
      <c r="OPY24" t="e">
        <f t="shared" si="166"/>
        <v>#NUM!</v>
      </c>
      <c r="OPZ24" t="e">
        <f t="shared" si="166"/>
        <v>#NUM!</v>
      </c>
      <c r="OQA24" t="e">
        <f t="shared" si="166"/>
        <v>#VALUE!</v>
      </c>
      <c r="OQB24">
        <f t="shared" si="166"/>
        <v>0</v>
      </c>
      <c r="OQC24" t="e">
        <f t="shared" si="166"/>
        <v>#NUM!</v>
      </c>
      <c r="OQD24" t="e">
        <f t="shared" si="166"/>
        <v>#NUM!</v>
      </c>
      <c r="OQE24" t="e">
        <f t="shared" si="166"/>
        <v>#VALUE!</v>
      </c>
      <c r="OQF24">
        <f t="shared" si="166"/>
        <v>0</v>
      </c>
      <c r="OQG24" t="e">
        <f t="shared" si="166"/>
        <v>#NUM!</v>
      </c>
      <c r="OQH24" t="e">
        <f t="shared" si="166"/>
        <v>#NUM!</v>
      </c>
      <c r="OQI24" t="e">
        <f t="shared" si="166"/>
        <v>#VALUE!</v>
      </c>
      <c r="OQJ24">
        <f t="shared" si="166"/>
        <v>0</v>
      </c>
      <c r="OQK24" t="e">
        <f t="shared" si="166"/>
        <v>#NUM!</v>
      </c>
      <c r="OQL24" t="e">
        <f t="shared" si="166"/>
        <v>#NUM!</v>
      </c>
      <c r="OQM24" t="e">
        <f t="shared" si="166"/>
        <v>#VALUE!</v>
      </c>
      <c r="OQN24">
        <f t="shared" si="166"/>
        <v>0</v>
      </c>
      <c r="OQO24" t="e">
        <f t="shared" si="166"/>
        <v>#NUM!</v>
      </c>
      <c r="OQP24" t="e">
        <f t="shared" si="166"/>
        <v>#NUM!</v>
      </c>
      <c r="OQQ24" t="e">
        <f t="shared" si="166"/>
        <v>#VALUE!</v>
      </c>
      <c r="OQR24">
        <f t="shared" si="166"/>
        <v>0</v>
      </c>
      <c r="OQS24" t="e">
        <f t="shared" si="166"/>
        <v>#NUM!</v>
      </c>
      <c r="OQT24" t="e">
        <f t="shared" si="166"/>
        <v>#NUM!</v>
      </c>
      <c r="OQU24" t="e">
        <f t="shared" si="166"/>
        <v>#VALUE!</v>
      </c>
      <c r="OQV24">
        <f t="shared" si="166"/>
        <v>0</v>
      </c>
      <c r="OQW24" t="e">
        <f t="shared" si="166"/>
        <v>#NUM!</v>
      </c>
      <c r="OQX24" t="e">
        <f t="shared" si="166"/>
        <v>#NUM!</v>
      </c>
      <c r="OQY24" t="e">
        <f t="shared" si="166"/>
        <v>#VALUE!</v>
      </c>
      <c r="OQZ24">
        <f t="shared" si="166"/>
        <v>0</v>
      </c>
      <c r="ORA24" t="e">
        <f t="shared" si="166"/>
        <v>#NUM!</v>
      </c>
      <c r="ORB24" t="e">
        <f t="shared" si="166"/>
        <v>#NUM!</v>
      </c>
      <c r="ORC24" t="e">
        <f t="shared" si="166"/>
        <v>#VALUE!</v>
      </c>
      <c r="ORD24">
        <f t="shared" si="166"/>
        <v>0</v>
      </c>
      <c r="ORE24" t="e">
        <f t="shared" si="166"/>
        <v>#NUM!</v>
      </c>
      <c r="ORF24" t="e">
        <f t="shared" si="166"/>
        <v>#NUM!</v>
      </c>
      <c r="ORG24" t="e">
        <f t="shared" si="166"/>
        <v>#VALUE!</v>
      </c>
      <c r="ORH24">
        <f t="shared" si="166"/>
        <v>0</v>
      </c>
      <c r="ORI24" t="e">
        <f t="shared" si="166"/>
        <v>#NUM!</v>
      </c>
      <c r="ORJ24" t="e">
        <f t="shared" si="166"/>
        <v>#NUM!</v>
      </c>
      <c r="ORK24" t="e">
        <f t="shared" si="166"/>
        <v>#VALUE!</v>
      </c>
      <c r="ORL24">
        <f t="shared" si="166"/>
        <v>0</v>
      </c>
      <c r="ORM24" t="e">
        <f t="shared" si="166"/>
        <v>#NUM!</v>
      </c>
      <c r="ORN24" t="e">
        <f t="shared" si="166"/>
        <v>#NUM!</v>
      </c>
      <c r="ORO24" t="e">
        <f t="shared" si="166"/>
        <v>#VALUE!</v>
      </c>
      <c r="ORP24">
        <f t="shared" si="166"/>
        <v>0</v>
      </c>
      <c r="ORQ24" t="e">
        <f t="shared" si="166"/>
        <v>#NUM!</v>
      </c>
      <c r="ORR24" t="e">
        <f t="shared" si="166"/>
        <v>#NUM!</v>
      </c>
      <c r="ORS24" t="e">
        <f t="shared" si="166"/>
        <v>#VALUE!</v>
      </c>
      <c r="ORT24">
        <f t="shared" si="166"/>
        <v>0</v>
      </c>
      <c r="ORU24" t="e">
        <f t="shared" si="166"/>
        <v>#NUM!</v>
      </c>
      <c r="ORV24" t="e">
        <f t="shared" si="166"/>
        <v>#NUM!</v>
      </c>
      <c r="ORW24" t="e">
        <f t="shared" si="166"/>
        <v>#VALUE!</v>
      </c>
      <c r="ORX24">
        <f t="shared" si="166"/>
        <v>0</v>
      </c>
      <c r="ORY24" t="e">
        <f t="shared" ref="ORY24:OUJ24" si="167">ORU24/0.45</f>
        <v>#NUM!</v>
      </c>
      <c r="ORZ24" t="e">
        <f t="shared" si="167"/>
        <v>#NUM!</v>
      </c>
      <c r="OSA24" t="e">
        <f t="shared" si="167"/>
        <v>#VALUE!</v>
      </c>
      <c r="OSB24">
        <f t="shared" si="167"/>
        <v>0</v>
      </c>
      <c r="OSC24" t="e">
        <f t="shared" si="167"/>
        <v>#NUM!</v>
      </c>
      <c r="OSD24" t="e">
        <f t="shared" si="167"/>
        <v>#NUM!</v>
      </c>
      <c r="OSE24" t="e">
        <f t="shared" si="167"/>
        <v>#VALUE!</v>
      </c>
      <c r="OSF24">
        <f t="shared" si="167"/>
        <v>0</v>
      </c>
      <c r="OSG24" t="e">
        <f t="shared" si="167"/>
        <v>#NUM!</v>
      </c>
      <c r="OSH24" t="e">
        <f t="shared" si="167"/>
        <v>#NUM!</v>
      </c>
      <c r="OSI24" t="e">
        <f t="shared" si="167"/>
        <v>#VALUE!</v>
      </c>
      <c r="OSJ24">
        <f t="shared" si="167"/>
        <v>0</v>
      </c>
      <c r="OSK24" t="e">
        <f t="shared" si="167"/>
        <v>#NUM!</v>
      </c>
      <c r="OSL24" t="e">
        <f t="shared" si="167"/>
        <v>#NUM!</v>
      </c>
      <c r="OSM24" t="e">
        <f t="shared" si="167"/>
        <v>#VALUE!</v>
      </c>
      <c r="OSN24">
        <f t="shared" si="167"/>
        <v>0</v>
      </c>
      <c r="OSO24" t="e">
        <f t="shared" si="167"/>
        <v>#NUM!</v>
      </c>
      <c r="OSP24" t="e">
        <f t="shared" si="167"/>
        <v>#NUM!</v>
      </c>
      <c r="OSQ24" t="e">
        <f t="shared" si="167"/>
        <v>#VALUE!</v>
      </c>
      <c r="OSR24">
        <f t="shared" si="167"/>
        <v>0</v>
      </c>
      <c r="OSS24" t="e">
        <f t="shared" si="167"/>
        <v>#NUM!</v>
      </c>
      <c r="OST24" t="e">
        <f t="shared" si="167"/>
        <v>#NUM!</v>
      </c>
      <c r="OSU24" t="e">
        <f t="shared" si="167"/>
        <v>#VALUE!</v>
      </c>
      <c r="OSV24">
        <f t="shared" si="167"/>
        <v>0</v>
      </c>
      <c r="OSW24" t="e">
        <f t="shared" si="167"/>
        <v>#NUM!</v>
      </c>
      <c r="OSX24" t="e">
        <f t="shared" si="167"/>
        <v>#NUM!</v>
      </c>
      <c r="OSY24" t="e">
        <f t="shared" si="167"/>
        <v>#VALUE!</v>
      </c>
      <c r="OSZ24">
        <f t="shared" si="167"/>
        <v>0</v>
      </c>
      <c r="OTA24" t="e">
        <f t="shared" si="167"/>
        <v>#NUM!</v>
      </c>
      <c r="OTB24" t="e">
        <f t="shared" si="167"/>
        <v>#NUM!</v>
      </c>
      <c r="OTC24" t="e">
        <f t="shared" si="167"/>
        <v>#VALUE!</v>
      </c>
      <c r="OTD24">
        <f t="shared" si="167"/>
        <v>0</v>
      </c>
      <c r="OTE24" t="e">
        <f t="shared" si="167"/>
        <v>#NUM!</v>
      </c>
      <c r="OTF24" t="e">
        <f t="shared" si="167"/>
        <v>#NUM!</v>
      </c>
      <c r="OTG24" t="e">
        <f t="shared" si="167"/>
        <v>#VALUE!</v>
      </c>
      <c r="OTH24">
        <f t="shared" si="167"/>
        <v>0</v>
      </c>
      <c r="OTI24" t="e">
        <f t="shared" si="167"/>
        <v>#NUM!</v>
      </c>
      <c r="OTJ24" t="e">
        <f t="shared" si="167"/>
        <v>#NUM!</v>
      </c>
      <c r="OTK24" t="e">
        <f t="shared" si="167"/>
        <v>#VALUE!</v>
      </c>
      <c r="OTL24">
        <f t="shared" si="167"/>
        <v>0</v>
      </c>
      <c r="OTM24" t="e">
        <f t="shared" si="167"/>
        <v>#NUM!</v>
      </c>
      <c r="OTN24" t="e">
        <f t="shared" si="167"/>
        <v>#NUM!</v>
      </c>
      <c r="OTO24" t="e">
        <f t="shared" si="167"/>
        <v>#VALUE!</v>
      </c>
      <c r="OTP24">
        <f t="shared" si="167"/>
        <v>0</v>
      </c>
      <c r="OTQ24" t="e">
        <f t="shared" si="167"/>
        <v>#NUM!</v>
      </c>
      <c r="OTR24" t="e">
        <f t="shared" si="167"/>
        <v>#NUM!</v>
      </c>
      <c r="OTS24" t="e">
        <f t="shared" si="167"/>
        <v>#VALUE!</v>
      </c>
      <c r="OTT24">
        <f t="shared" si="167"/>
        <v>0</v>
      </c>
      <c r="OTU24" t="e">
        <f t="shared" si="167"/>
        <v>#NUM!</v>
      </c>
      <c r="OTV24" t="e">
        <f t="shared" si="167"/>
        <v>#NUM!</v>
      </c>
      <c r="OTW24" t="e">
        <f t="shared" si="167"/>
        <v>#VALUE!</v>
      </c>
      <c r="OTX24">
        <f t="shared" si="167"/>
        <v>0</v>
      </c>
      <c r="OTY24" t="e">
        <f t="shared" si="167"/>
        <v>#NUM!</v>
      </c>
      <c r="OTZ24" t="e">
        <f t="shared" si="167"/>
        <v>#NUM!</v>
      </c>
      <c r="OUA24" t="e">
        <f t="shared" si="167"/>
        <v>#VALUE!</v>
      </c>
      <c r="OUB24">
        <f t="shared" si="167"/>
        <v>0</v>
      </c>
      <c r="OUC24" t="e">
        <f t="shared" si="167"/>
        <v>#NUM!</v>
      </c>
      <c r="OUD24" t="e">
        <f t="shared" si="167"/>
        <v>#NUM!</v>
      </c>
      <c r="OUE24" t="e">
        <f t="shared" si="167"/>
        <v>#VALUE!</v>
      </c>
      <c r="OUF24">
        <f t="shared" si="167"/>
        <v>0</v>
      </c>
      <c r="OUG24" t="e">
        <f t="shared" si="167"/>
        <v>#NUM!</v>
      </c>
      <c r="OUH24" t="e">
        <f t="shared" si="167"/>
        <v>#NUM!</v>
      </c>
      <c r="OUI24" t="e">
        <f t="shared" si="167"/>
        <v>#VALUE!</v>
      </c>
      <c r="OUJ24">
        <f t="shared" si="167"/>
        <v>0</v>
      </c>
      <c r="OUK24" t="e">
        <f t="shared" ref="OUK24:OWV24" si="168">OUG24/0.45</f>
        <v>#NUM!</v>
      </c>
      <c r="OUL24" t="e">
        <f t="shared" si="168"/>
        <v>#NUM!</v>
      </c>
      <c r="OUM24" t="e">
        <f t="shared" si="168"/>
        <v>#VALUE!</v>
      </c>
      <c r="OUN24">
        <f t="shared" si="168"/>
        <v>0</v>
      </c>
      <c r="OUO24" t="e">
        <f t="shared" si="168"/>
        <v>#NUM!</v>
      </c>
      <c r="OUP24" t="e">
        <f t="shared" si="168"/>
        <v>#NUM!</v>
      </c>
      <c r="OUQ24" t="e">
        <f t="shared" si="168"/>
        <v>#VALUE!</v>
      </c>
      <c r="OUR24">
        <f t="shared" si="168"/>
        <v>0</v>
      </c>
      <c r="OUS24" t="e">
        <f t="shared" si="168"/>
        <v>#NUM!</v>
      </c>
      <c r="OUT24" t="e">
        <f t="shared" si="168"/>
        <v>#NUM!</v>
      </c>
      <c r="OUU24" t="e">
        <f t="shared" si="168"/>
        <v>#VALUE!</v>
      </c>
      <c r="OUV24">
        <f t="shared" si="168"/>
        <v>0</v>
      </c>
      <c r="OUW24" t="e">
        <f t="shared" si="168"/>
        <v>#NUM!</v>
      </c>
      <c r="OUX24" t="e">
        <f t="shared" si="168"/>
        <v>#NUM!</v>
      </c>
      <c r="OUY24" t="e">
        <f t="shared" si="168"/>
        <v>#VALUE!</v>
      </c>
      <c r="OUZ24">
        <f t="shared" si="168"/>
        <v>0</v>
      </c>
      <c r="OVA24" t="e">
        <f t="shared" si="168"/>
        <v>#NUM!</v>
      </c>
      <c r="OVB24" t="e">
        <f t="shared" si="168"/>
        <v>#NUM!</v>
      </c>
      <c r="OVC24" t="e">
        <f t="shared" si="168"/>
        <v>#VALUE!</v>
      </c>
      <c r="OVD24">
        <f t="shared" si="168"/>
        <v>0</v>
      </c>
      <c r="OVE24" t="e">
        <f t="shared" si="168"/>
        <v>#NUM!</v>
      </c>
      <c r="OVF24" t="e">
        <f t="shared" si="168"/>
        <v>#NUM!</v>
      </c>
      <c r="OVG24" t="e">
        <f t="shared" si="168"/>
        <v>#VALUE!</v>
      </c>
      <c r="OVH24">
        <f t="shared" si="168"/>
        <v>0</v>
      </c>
      <c r="OVI24" t="e">
        <f t="shared" si="168"/>
        <v>#NUM!</v>
      </c>
      <c r="OVJ24" t="e">
        <f t="shared" si="168"/>
        <v>#NUM!</v>
      </c>
      <c r="OVK24" t="e">
        <f t="shared" si="168"/>
        <v>#VALUE!</v>
      </c>
      <c r="OVL24">
        <f t="shared" si="168"/>
        <v>0</v>
      </c>
      <c r="OVM24" t="e">
        <f t="shared" si="168"/>
        <v>#NUM!</v>
      </c>
      <c r="OVN24" t="e">
        <f t="shared" si="168"/>
        <v>#NUM!</v>
      </c>
      <c r="OVO24" t="e">
        <f t="shared" si="168"/>
        <v>#VALUE!</v>
      </c>
      <c r="OVP24">
        <f t="shared" si="168"/>
        <v>0</v>
      </c>
      <c r="OVQ24" t="e">
        <f t="shared" si="168"/>
        <v>#NUM!</v>
      </c>
      <c r="OVR24" t="e">
        <f t="shared" si="168"/>
        <v>#NUM!</v>
      </c>
      <c r="OVS24" t="e">
        <f t="shared" si="168"/>
        <v>#VALUE!</v>
      </c>
      <c r="OVT24">
        <f t="shared" si="168"/>
        <v>0</v>
      </c>
      <c r="OVU24" t="e">
        <f t="shared" si="168"/>
        <v>#NUM!</v>
      </c>
      <c r="OVV24" t="e">
        <f t="shared" si="168"/>
        <v>#NUM!</v>
      </c>
      <c r="OVW24" t="e">
        <f t="shared" si="168"/>
        <v>#VALUE!</v>
      </c>
      <c r="OVX24">
        <f t="shared" si="168"/>
        <v>0</v>
      </c>
      <c r="OVY24" t="e">
        <f t="shared" si="168"/>
        <v>#NUM!</v>
      </c>
      <c r="OVZ24" t="e">
        <f t="shared" si="168"/>
        <v>#NUM!</v>
      </c>
      <c r="OWA24" t="e">
        <f t="shared" si="168"/>
        <v>#VALUE!</v>
      </c>
      <c r="OWB24">
        <f t="shared" si="168"/>
        <v>0</v>
      </c>
      <c r="OWC24" t="e">
        <f t="shared" si="168"/>
        <v>#NUM!</v>
      </c>
      <c r="OWD24" t="e">
        <f t="shared" si="168"/>
        <v>#NUM!</v>
      </c>
      <c r="OWE24" t="e">
        <f t="shared" si="168"/>
        <v>#VALUE!</v>
      </c>
      <c r="OWF24">
        <f t="shared" si="168"/>
        <v>0</v>
      </c>
      <c r="OWG24" t="e">
        <f t="shared" si="168"/>
        <v>#NUM!</v>
      </c>
      <c r="OWH24" t="e">
        <f t="shared" si="168"/>
        <v>#NUM!</v>
      </c>
      <c r="OWI24" t="e">
        <f t="shared" si="168"/>
        <v>#VALUE!</v>
      </c>
      <c r="OWJ24">
        <f t="shared" si="168"/>
        <v>0</v>
      </c>
      <c r="OWK24" t="e">
        <f t="shared" si="168"/>
        <v>#NUM!</v>
      </c>
      <c r="OWL24" t="e">
        <f t="shared" si="168"/>
        <v>#NUM!</v>
      </c>
      <c r="OWM24" t="e">
        <f t="shared" si="168"/>
        <v>#VALUE!</v>
      </c>
      <c r="OWN24">
        <f t="shared" si="168"/>
        <v>0</v>
      </c>
      <c r="OWO24" t="e">
        <f t="shared" si="168"/>
        <v>#NUM!</v>
      </c>
      <c r="OWP24" t="e">
        <f t="shared" si="168"/>
        <v>#NUM!</v>
      </c>
      <c r="OWQ24" t="e">
        <f t="shared" si="168"/>
        <v>#VALUE!</v>
      </c>
      <c r="OWR24">
        <f t="shared" si="168"/>
        <v>0</v>
      </c>
      <c r="OWS24" t="e">
        <f t="shared" si="168"/>
        <v>#NUM!</v>
      </c>
      <c r="OWT24" t="e">
        <f t="shared" si="168"/>
        <v>#NUM!</v>
      </c>
      <c r="OWU24" t="e">
        <f t="shared" si="168"/>
        <v>#VALUE!</v>
      </c>
      <c r="OWV24">
        <f t="shared" si="168"/>
        <v>0</v>
      </c>
      <c r="OWW24" t="e">
        <f t="shared" ref="OWW24:OZH24" si="169">OWS24/0.45</f>
        <v>#NUM!</v>
      </c>
      <c r="OWX24" t="e">
        <f t="shared" si="169"/>
        <v>#NUM!</v>
      </c>
      <c r="OWY24" t="e">
        <f t="shared" si="169"/>
        <v>#VALUE!</v>
      </c>
      <c r="OWZ24">
        <f t="shared" si="169"/>
        <v>0</v>
      </c>
      <c r="OXA24" t="e">
        <f t="shared" si="169"/>
        <v>#NUM!</v>
      </c>
      <c r="OXB24" t="e">
        <f t="shared" si="169"/>
        <v>#NUM!</v>
      </c>
      <c r="OXC24" t="e">
        <f t="shared" si="169"/>
        <v>#VALUE!</v>
      </c>
      <c r="OXD24">
        <f t="shared" si="169"/>
        <v>0</v>
      </c>
      <c r="OXE24" t="e">
        <f t="shared" si="169"/>
        <v>#NUM!</v>
      </c>
      <c r="OXF24" t="e">
        <f t="shared" si="169"/>
        <v>#NUM!</v>
      </c>
      <c r="OXG24" t="e">
        <f t="shared" si="169"/>
        <v>#VALUE!</v>
      </c>
      <c r="OXH24">
        <f t="shared" si="169"/>
        <v>0</v>
      </c>
      <c r="OXI24" t="e">
        <f t="shared" si="169"/>
        <v>#NUM!</v>
      </c>
      <c r="OXJ24" t="e">
        <f t="shared" si="169"/>
        <v>#NUM!</v>
      </c>
      <c r="OXK24" t="e">
        <f t="shared" si="169"/>
        <v>#VALUE!</v>
      </c>
      <c r="OXL24">
        <f t="shared" si="169"/>
        <v>0</v>
      </c>
      <c r="OXM24" t="e">
        <f t="shared" si="169"/>
        <v>#NUM!</v>
      </c>
      <c r="OXN24" t="e">
        <f t="shared" si="169"/>
        <v>#NUM!</v>
      </c>
      <c r="OXO24" t="e">
        <f t="shared" si="169"/>
        <v>#VALUE!</v>
      </c>
      <c r="OXP24">
        <f t="shared" si="169"/>
        <v>0</v>
      </c>
      <c r="OXQ24" t="e">
        <f t="shared" si="169"/>
        <v>#NUM!</v>
      </c>
      <c r="OXR24" t="e">
        <f t="shared" si="169"/>
        <v>#NUM!</v>
      </c>
      <c r="OXS24" t="e">
        <f t="shared" si="169"/>
        <v>#VALUE!</v>
      </c>
      <c r="OXT24">
        <f t="shared" si="169"/>
        <v>0</v>
      </c>
      <c r="OXU24" t="e">
        <f t="shared" si="169"/>
        <v>#NUM!</v>
      </c>
      <c r="OXV24" t="e">
        <f t="shared" si="169"/>
        <v>#NUM!</v>
      </c>
      <c r="OXW24" t="e">
        <f t="shared" si="169"/>
        <v>#VALUE!</v>
      </c>
      <c r="OXX24">
        <f t="shared" si="169"/>
        <v>0</v>
      </c>
      <c r="OXY24" t="e">
        <f t="shared" si="169"/>
        <v>#NUM!</v>
      </c>
      <c r="OXZ24" t="e">
        <f t="shared" si="169"/>
        <v>#NUM!</v>
      </c>
      <c r="OYA24" t="e">
        <f t="shared" si="169"/>
        <v>#VALUE!</v>
      </c>
      <c r="OYB24">
        <f t="shared" si="169"/>
        <v>0</v>
      </c>
      <c r="OYC24" t="e">
        <f t="shared" si="169"/>
        <v>#NUM!</v>
      </c>
      <c r="OYD24" t="e">
        <f t="shared" si="169"/>
        <v>#NUM!</v>
      </c>
      <c r="OYE24" t="e">
        <f t="shared" si="169"/>
        <v>#VALUE!</v>
      </c>
      <c r="OYF24">
        <f t="shared" si="169"/>
        <v>0</v>
      </c>
      <c r="OYG24" t="e">
        <f t="shared" si="169"/>
        <v>#NUM!</v>
      </c>
      <c r="OYH24" t="e">
        <f t="shared" si="169"/>
        <v>#NUM!</v>
      </c>
      <c r="OYI24" t="e">
        <f t="shared" si="169"/>
        <v>#VALUE!</v>
      </c>
      <c r="OYJ24">
        <f t="shared" si="169"/>
        <v>0</v>
      </c>
      <c r="OYK24" t="e">
        <f t="shared" si="169"/>
        <v>#NUM!</v>
      </c>
      <c r="OYL24" t="e">
        <f t="shared" si="169"/>
        <v>#NUM!</v>
      </c>
      <c r="OYM24" t="e">
        <f t="shared" si="169"/>
        <v>#VALUE!</v>
      </c>
      <c r="OYN24">
        <f t="shared" si="169"/>
        <v>0</v>
      </c>
      <c r="OYO24" t="e">
        <f t="shared" si="169"/>
        <v>#NUM!</v>
      </c>
      <c r="OYP24" t="e">
        <f t="shared" si="169"/>
        <v>#NUM!</v>
      </c>
      <c r="OYQ24" t="e">
        <f t="shared" si="169"/>
        <v>#VALUE!</v>
      </c>
      <c r="OYR24">
        <f t="shared" si="169"/>
        <v>0</v>
      </c>
      <c r="OYS24" t="e">
        <f t="shared" si="169"/>
        <v>#NUM!</v>
      </c>
      <c r="OYT24" t="e">
        <f t="shared" si="169"/>
        <v>#NUM!</v>
      </c>
      <c r="OYU24" t="e">
        <f t="shared" si="169"/>
        <v>#VALUE!</v>
      </c>
      <c r="OYV24">
        <f t="shared" si="169"/>
        <v>0</v>
      </c>
      <c r="OYW24" t="e">
        <f t="shared" si="169"/>
        <v>#NUM!</v>
      </c>
      <c r="OYX24" t="e">
        <f t="shared" si="169"/>
        <v>#NUM!</v>
      </c>
      <c r="OYY24" t="e">
        <f t="shared" si="169"/>
        <v>#VALUE!</v>
      </c>
      <c r="OYZ24">
        <f t="shared" si="169"/>
        <v>0</v>
      </c>
      <c r="OZA24" t="e">
        <f t="shared" si="169"/>
        <v>#NUM!</v>
      </c>
      <c r="OZB24" t="e">
        <f t="shared" si="169"/>
        <v>#NUM!</v>
      </c>
      <c r="OZC24" t="e">
        <f t="shared" si="169"/>
        <v>#VALUE!</v>
      </c>
      <c r="OZD24">
        <f t="shared" si="169"/>
        <v>0</v>
      </c>
      <c r="OZE24" t="e">
        <f t="shared" si="169"/>
        <v>#NUM!</v>
      </c>
      <c r="OZF24" t="e">
        <f t="shared" si="169"/>
        <v>#NUM!</v>
      </c>
      <c r="OZG24" t="e">
        <f t="shared" si="169"/>
        <v>#VALUE!</v>
      </c>
      <c r="OZH24">
        <f t="shared" si="169"/>
        <v>0</v>
      </c>
      <c r="OZI24" t="e">
        <f t="shared" ref="OZI24:PBT24" si="170">OZE24/0.45</f>
        <v>#NUM!</v>
      </c>
      <c r="OZJ24" t="e">
        <f t="shared" si="170"/>
        <v>#NUM!</v>
      </c>
      <c r="OZK24" t="e">
        <f t="shared" si="170"/>
        <v>#VALUE!</v>
      </c>
      <c r="OZL24">
        <f t="shared" si="170"/>
        <v>0</v>
      </c>
      <c r="OZM24" t="e">
        <f t="shared" si="170"/>
        <v>#NUM!</v>
      </c>
      <c r="OZN24" t="e">
        <f t="shared" si="170"/>
        <v>#NUM!</v>
      </c>
      <c r="OZO24" t="e">
        <f t="shared" si="170"/>
        <v>#VALUE!</v>
      </c>
      <c r="OZP24">
        <f t="shared" si="170"/>
        <v>0</v>
      </c>
      <c r="OZQ24" t="e">
        <f t="shared" si="170"/>
        <v>#NUM!</v>
      </c>
      <c r="OZR24" t="e">
        <f t="shared" si="170"/>
        <v>#NUM!</v>
      </c>
      <c r="OZS24" t="e">
        <f t="shared" si="170"/>
        <v>#VALUE!</v>
      </c>
      <c r="OZT24">
        <f t="shared" si="170"/>
        <v>0</v>
      </c>
      <c r="OZU24" t="e">
        <f t="shared" si="170"/>
        <v>#NUM!</v>
      </c>
      <c r="OZV24" t="e">
        <f t="shared" si="170"/>
        <v>#NUM!</v>
      </c>
      <c r="OZW24" t="e">
        <f t="shared" si="170"/>
        <v>#VALUE!</v>
      </c>
      <c r="OZX24">
        <f t="shared" si="170"/>
        <v>0</v>
      </c>
      <c r="OZY24" t="e">
        <f t="shared" si="170"/>
        <v>#NUM!</v>
      </c>
      <c r="OZZ24" t="e">
        <f t="shared" si="170"/>
        <v>#NUM!</v>
      </c>
      <c r="PAA24" t="e">
        <f t="shared" si="170"/>
        <v>#VALUE!</v>
      </c>
      <c r="PAB24">
        <f t="shared" si="170"/>
        <v>0</v>
      </c>
      <c r="PAC24" t="e">
        <f t="shared" si="170"/>
        <v>#NUM!</v>
      </c>
      <c r="PAD24" t="e">
        <f t="shared" si="170"/>
        <v>#NUM!</v>
      </c>
      <c r="PAE24" t="e">
        <f t="shared" si="170"/>
        <v>#VALUE!</v>
      </c>
      <c r="PAF24">
        <f t="shared" si="170"/>
        <v>0</v>
      </c>
      <c r="PAG24" t="e">
        <f t="shared" si="170"/>
        <v>#NUM!</v>
      </c>
      <c r="PAH24" t="e">
        <f t="shared" si="170"/>
        <v>#NUM!</v>
      </c>
      <c r="PAI24" t="e">
        <f t="shared" si="170"/>
        <v>#VALUE!</v>
      </c>
      <c r="PAJ24">
        <f t="shared" si="170"/>
        <v>0</v>
      </c>
      <c r="PAK24" t="e">
        <f t="shared" si="170"/>
        <v>#NUM!</v>
      </c>
      <c r="PAL24" t="e">
        <f t="shared" si="170"/>
        <v>#NUM!</v>
      </c>
      <c r="PAM24" t="e">
        <f t="shared" si="170"/>
        <v>#VALUE!</v>
      </c>
      <c r="PAN24">
        <f t="shared" si="170"/>
        <v>0</v>
      </c>
      <c r="PAO24" t="e">
        <f t="shared" si="170"/>
        <v>#NUM!</v>
      </c>
      <c r="PAP24" t="e">
        <f t="shared" si="170"/>
        <v>#NUM!</v>
      </c>
      <c r="PAQ24" t="e">
        <f t="shared" si="170"/>
        <v>#VALUE!</v>
      </c>
      <c r="PAR24">
        <f t="shared" si="170"/>
        <v>0</v>
      </c>
      <c r="PAS24" t="e">
        <f t="shared" si="170"/>
        <v>#NUM!</v>
      </c>
      <c r="PAT24" t="e">
        <f t="shared" si="170"/>
        <v>#NUM!</v>
      </c>
      <c r="PAU24" t="e">
        <f t="shared" si="170"/>
        <v>#VALUE!</v>
      </c>
      <c r="PAV24">
        <f t="shared" si="170"/>
        <v>0</v>
      </c>
      <c r="PAW24" t="e">
        <f t="shared" si="170"/>
        <v>#NUM!</v>
      </c>
      <c r="PAX24" t="e">
        <f t="shared" si="170"/>
        <v>#NUM!</v>
      </c>
      <c r="PAY24" t="e">
        <f t="shared" si="170"/>
        <v>#VALUE!</v>
      </c>
      <c r="PAZ24">
        <f t="shared" si="170"/>
        <v>0</v>
      </c>
      <c r="PBA24" t="e">
        <f t="shared" si="170"/>
        <v>#NUM!</v>
      </c>
      <c r="PBB24" t="e">
        <f t="shared" si="170"/>
        <v>#NUM!</v>
      </c>
      <c r="PBC24" t="e">
        <f t="shared" si="170"/>
        <v>#VALUE!</v>
      </c>
      <c r="PBD24">
        <f t="shared" si="170"/>
        <v>0</v>
      </c>
      <c r="PBE24" t="e">
        <f t="shared" si="170"/>
        <v>#NUM!</v>
      </c>
      <c r="PBF24" t="e">
        <f t="shared" si="170"/>
        <v>#NUM!</v>
      </c>
      <c r="PBG24" t="e">
        <f t="shared" si="170"/>
        <v>#VALUE!</v>
      </c>
      <c r="PBH24">
        <f t="shared" si="170"/>
        <v>0</v>
      </c>
      <c r="PBI24" t="e">
        <f t="shared" si="170"/>
        <v>#NUM!</v>
      </c>
      <c r="PBJ24" t="e">
        <f t="shared" si="170"/>
        <v>#NUM!</v>
      </c>
      <c r="PBK24" t="e">
        <f t="shared" si="170"/>
        <v>#VALUE!</v>
      </c>
      <c r="PBL24">
        <f t="shared" si="170"/>
        <v>0</v>
      </c>
      <c r="PBM24" t="e">
        <f t="shared" si="170"/>
        <v>#NUM!</v>
      </c>
      <c r="PBN24" t="e">
        <f t="shared" si="170"/>
        <v>#NUM!</v>
      </c>
      <c r="PBO24" t="e">
        <f t="shared" si="170"/>
        <v>#VALUE!</v>
      </c>
      <c r="PBP24">
        <f t="shared" si="170"/>
        <v>0</v>
      </c>
      <c r="PBQ24" t="e">
        <f t="shared" si="170"/>
        <v>#NUM!</v>
      </c>
      <c r="PBR24" t="e">
        <f t="shared" si="170"/>
        <v>#NUM!</v>
      </c>
      <c r="PBS24" t="e">
        <f t="shared" si="170"/>
        <v>#VALUE!</v>
      </c>
      <c r="PBT24">
        <f t="shared" si="170"/>
        <v>0</v>
      </c>
      <c r="PBU24" t="e">
        <f t="shared" ref="PBU24:PEF24" si="171">PBQ24/0.45</f>
        <v>#NUM!</v>
      </c>
      <c r="PBV24" t="e">
        <f t="shared" si="171"/>
        <v>#NUM!</v>
      </c>
      <c r="PBW24" t="e">
        <f t="shared" si="171"/>
        <v>#VALUE!</v>
      </c>
      <c r="PBX24">
        <f t="shared" si="171"/>
        <v>0</v>
      </c>
      <c r="PBY24" t="e">
        <f t="shared" si="171"/>
        <v>#NUM!</v>
      </c>
      <c r="PBZ24" t="e">
        <f t="shared" si="171"/>
        <v>#NUM!</v>
      </c>
      <c r="PCA24" t="e">
        <f t="shared" si="171"/>
        <v>#VALUE!</v>
      </c>
      <c r="PCB24">
        <f t="shared" si="171"/>
        <v>0</v>
      </c>
      <c r="PCC24" t="e">
        <f t="shared" si="171"/>
        <v>#NUM!</v>
      </c>
      <c r="PCD24" t="e">
        <f t="shared" si="171"/>
        <v>#NUM!</v>
      </c>
      <c r="PCE24" t="e">
        <f t="shared" si="171"/>
        <v>#VALUE!</v>
      </c>
      <c r="PCF24">
        <f t="shared" si="171"/>
        <v>0</v>
      </c>
      <c r="PCG24" t="e">
        <f t="shared" si="171"/>
        <v>#NUM!</v>
      </c>
      <c r="PCH24" t="e">
        <f t="shared" si="171"/>
        <v>#NUM!</v>
      </c>
      <c r="PCI24" t="e">
        <f t="shared" si="171"/>
        <v>#VALUE!</v>
      </c>
      <c r="PCJ24">
        <f t="shared" si="171"/>
        <v>0</v>
      </c>
      <c r="PCK24" t="e">
        <f t="shared" si="171"/>
        <v>#NUM!</v>
      </c>
      <c r="PCL24" t="e">
        <f t="shared" si="171"/>
        <v>#NUM!</v>
      </c>
      <c r="PCM24" t="e">
        <f t="shared" si="171"/>
        <v>#VALUE!</v>
      </c>
      <c r="PCN24">
        <f t="shared" si="171"/>
        <v>0</v>
      </c>
      <c r="PCO24" t="e">
        <f t="shared" si="171"/>
        <v>#NUM!</v>
      </c>
      <c r="PCP24" t="e">
        <f t="shared" si="171"/>
        <v>#NUM!</v>
      </c>
      <c r="PCQ24" t="e">
        <f t="shared" si="171"/>
        <v>#VALUE!</v>
      </c>
      <c r="PCR24">
        <f t="shared" si="171"/>
        <v>0</v>
      </c>
      <c r="PCS24" t="e">
        <f t="shared" si="171"/>
        <v>#NUM!</v>
      </c>
      <c r="PCT24" t="e">
        <f t="shared" si="171"/>
        <v>#NUM!</v>
      </c>
      <c r="PCU24" t="e">
        <f t="shared" si="171"/>
        <v>#VALUE!</v>
      </c>
      <c r="PCV24">
        <f t="shared" si="171"/>
        <v>0</v>
      </c>
      <c r="PCW24" t="e">
        <f t="shared" si="171"/>
        <v>#NUM!</v>
      </c>
      <c r="PCX24" t="e">
        <f t="shared" si="171"/>
        <v>#NUM!</v>
      </c>
      <c r="PCY24" t="e">
        <f t="shared" si="171"/>
        <v>#VALUE!</v>
      </c>
      <c r="PCZ24">
        <f t="shared" si="171"/>
        <v>0</v>
      </c>
      <c r="PDA24" t="e">
        <f t="shared" si="171"/>
        <v>#NUM!</v>
      </c>
      <c r="PDB24" t="e">
        <f t="shared" si="171"/>
        <v>#NUM!</v>
      </c>
      <c r="PDC24" t="e">
        <f t="shared" si="171"/>
        <v>#VALUE!</v>
      </c>
      <c r="PDD24">
        <f t="shared" si="171"/>
        <v>0</v>
      </c>
      <c r="PDE24" t="e">
        <f t="shared" si="171"/>
        <v>#NUM!</v>
      </c>
      <c r="PDF24" t="e">
        <f t="shared" si="171"/>
        <v>#NUM!</v>
      </c>
      <c r="PDG24" t="e">
        <f t="shared" si="171"/>
        <v>#VALUE!</v>
      </c>
      <c r="PDH24">
        <f t="shared" si="171"/>
        <v>0</v>
      </c>
      <c r="PDI24" t="e">
        <f t="shared" si="171"/>
        <v>#NUM!</v>
      </c>
      <c r="PDJ24" t="e">
        <f t="shared" si="171"/>
        <v>#NUM!</v>
      </c>
      <c r="PDK24" t="e">
        <f t="shared" si="171"/>
        <v>#VALUE!</v>
      </c>
      <c r="PDL24">
        <f t="shared" si="171"/>
        <v>0</v>
      </c>
      <c r="PDM24" t="e">
        <f t="shared" si="171"/>
        <v>#NUM!</v>
      </c>
      <c r="PDN24" t="e">
        <f t="shared" si="171"/>
        <v>#NUM!</v>
      </c>
      <c r="PDO24" t="e">
        <f t="shared" si="171"/>
        <v>#VALUE!</v>
      </c>
      <c r="PDP24">
        <f t="shared" si="171"/>
        <v>0</v>
      </c>
      <c r="PDQ24" t="e">
        <f t="shared" si="171"/>
        <v>#NUM!</v>
      </c>
      <c r="PDR24" t="e">
        <f t="shared" si="171"/>
        <v>#NUM!</v>
      </c>
      <c r="PDS24" t="e">
        <f t="shared" si="171"/>
        <v>#VALUE!</v>
      </c>
      <c r="PDT24">
        <f t="shared" si="171"/>
        <v>0</v>
      </c>
      <c r="PDU24" t="e">
        <f t="shared" si="171"/>
        <v>#NUM!</v>
      </c>
      <c r="PDV24" t="e">
        <f t="shared" si="171"/>
        <v>#NUM!</v>
      </c>
      <c r="PDW24" t="e">
        <f t="shared" si="171"/>
        <v>#VALUE!</v>
      </c>
      <c r="PDX24">
        <f t="shared" si="171"/>
        <v>0</v>
      </c>
      <c r="PDY24" t="e">
        <f t="shared" si="171"/>
        <v>#NUM!</v>
      </c>
      <c r="PDZ24" t="e">
        <f t="shared" si="171"/>
        <v>#NUM!</v>
      </c>
      <c r="PEA24" t="e">
        <f t="shared" si="171"/>
        <v>#VALUE!</v>
      </c>
      <c r="PEB24">
        <f t="shared" si="171"/>
        <v>0</v>
      </c>
      <c r="PEC24" t="e">
        <f t="shared" si="171"/>
        <v>#NUM!</v>
      </c>
      <c r="PED24" t="e">
        <f t="shared" si="171"/>
        <v>#NUM!</v>
      </c>
      <c r="PEE24" t="e">
        <f t="shared" si="171"/>
        <v>#VALUE!</v>
      </c>
      <c r="PEF24">
        <f t="shared" si="171"/>
        <v>0</v>
      </c>
      <c r="PEG24" t="e">
        <f t="shared" ref="PEG24:PGR24" si="172">PEC24/0.45</f>
        <v>#NUM!</v>
      </c>
      <c r="PEH24" t="e">
        <f t="shared" si="172"/>
        <v>#NUM!</v>
      </c>
      <c r="PEI24" t="e">
        <f t="shared" si="172"/>
        <v>#VALUE!</v>
      </c>
      <c r="PEJ24">
        <f t="shared" si="172"/>
        <v>0</v>
      </c>
      <c r="PEK24" t="e">
        <f t="shared" si="172"/>
        <v>#NUM!</v>
      </c>
      <c r="PEL24" t="e">
        <f t="shared" si="172"/>
        <v>#NUM!</v>
      </c>
      <c r="PEM24" t="e">
        <f t="shared" si="172"/>
        <v>#VALUE!</v>
      </c>
      <c r="PEN24">
        <f t="shared" si="172"/>
        <v>0</v>
      </c>
      <c r="PEO24" t="e">
        <f t="shared" si="172"/>
        <v>#NUM!</v>
      </c>
      <c r="PEP24" t="e">
        <f t="shared" si="172"/>
        <v>#NUM!</v>
      </c>
      <c r="PEQ24" t="e">
        <f t="shared" si="172"/>
        <v>#VALUE!</v>
      </c>
      <c r="PER24">
        <f t="shared" si="172"/>
        <v>0</v>
      </c>
      <c r="PES24" t="e">
        <f t="shared" si="172"/>
        <v>#NUM!</v>
      </c>
      <c r="PET24" t="e">
        <f t="shared" si="172"/>
        <v>#NUM!</v>
      </c>
      <c r="PEU24" t="e">
        <f t="shared" si="172"/>
        <v>#VALUE!</v>
      </c>
      <c r="PEV24">
        <f t="shared" si="172"/>
        <v>0</v>
      </c>
      <c r="PEW24" t="e">
        <f t="shared" si="172"/>
        <v>#NUM!</v>
      </c>
      <c r="PEX24" t="e">
        <f t="shared" si="172"/>
        <v>#NUM!</v>
      </c>
      <c r="PEY24" t="e">
        <f t="shared" si="172"/>
        <v>#VALUE!</v>
      </c>
      <c r="PEZ24">
        <f t="shared" si="172"/>
        <v>0</v>
      </c>
      <c r="PFA24" t="e">
        <f t="shared" si="172"/>
        <v>#NUM!</v>
      </c>
      <c r="PFB24" t="e">
        <f t="shared" si="172"/>
        <v>#NUM!</v>
      </c>
      <c r="PFC24" t="e">
        <f t="shared" si="172"/>
        <v>#VALUE!</v>
      </c>
      <c r="PFD24">
        <f t="shared" si="172"/>
        <v>0</v>
      </c>
      <c r="PFE24" t="e">
        <f t="shared" si="172"/>
        <v>#NUM!</v>
      </c>
      <c r="PFF24" t="e">
        <f t="shared" si="172"/>
        <v>#NUM!</v>
      </c>
      <c r="PFG24" t="e">
        <f t="shared" si="172"/>
        <v>#VALUE!</v>
      </c>
      <c r="PFH24">
        <f t="shared" si="172"/>
        <v>0</v>
      </c>
      <c r="PFI24" t="e">
        <f t="shared" si="172"/>
        <v>#NUM!</v>
      </c>
      <c r="PFJ24" t="e">
        <f t="shared" si="172"/>
        <v>#NUM!</v>
      </c>
      <c r="PFK24" t="e">
        <f t="shared" si="172"/>
        <v>#VALUE!</v>
      </c>
      <c r="PFL24">
        <f t="shared" si="172"/>
        <v>0</v>
      </c>
      <c r="PFM24" t="e">
        <f t="shared" si="172"/>
        <v>#NUM!</v>
      </c>
      <c r="PFN24" t="e">
        <f t="shared" si="172"/>
        <v>#NUM!</v>
      </c>
      <c r="PFO24" t="e">
        <f t="shared" si="172"/>
        <v>#VALUE!</v>
      </c>
      <c r="PFP24">
        <f t="shared" si="172"/>
        <v>0</v>
      </c>
      <c r="PFQ24" t="e">
        <f t="shared" si="172"/>
        <v>#NUM!</v>
      </c>
      <c r="PFR24" t="e">
        <f t="shared" si="172"/>
        <v>#NUM!</v>
      </c>
      <c r="PFS24" t="e">
        <f t="shared" si="172"/>
        <v>#VALUE!</v>
      </c>
      <c r="PFT24">
        <f t="shared" si="172"/>
        <v>0</v>
      </c>
      <c r="PFU24" t="e">
        <f t="shared" si="172"/>
        <v>#NUM!</v>
      </c>
      <c r="PFV24" t="e">
        <f t="shared" si="172"/>
        <v>#NUM!</v>
      </c>
      <c r="PFW24" t="e">
        <f t="shared" si="172"/>
        <v>#VALUE!</v>
      </c>
      <c r="PFX24">
        <f t="shared" si="172"/>
        <v>0</v>
      </c>
      <c r="PFY24" t="e">
        <f t="shared" si="172"/>
        <v>#NUM!</v>
      </c>
      <c r="PFZ24" t="e">
        <f t="shared" si="172"/>
        <v>#NUM!</v>
      </c>
      <c r="PGA24" t="e">
        <f t="shared" si="172"/>
        <v>#VALUE!</v>
      </c>
      <c r="PGB24">
        <f t="shared" si="172"/>
        <v>0</v>
      </c>
      <c r="PGC24" t="e">
        <f t="shared" si="172"/>
        <v>#NUM!</v>
      </c>
      <c r="PGD24" t="e">
        <f t="shared" si="172"/>
        <v>#NUM!</v>
      </c>
      <c r="PGE24" t="e">
        <f t="shared" si="172"/>
        <v>#VALUE!</v>
      </c>
      <c r="PGF24">
        <f t="shared" si="172"/>
        <v>0</v>
      </c>
      <c r="PGG24" t="e">
        <f t="shared" si="172"/>
        <v>#NUM!</v>
      </c>
      <c r="PGH24" t="e">
        <f t="shared" si="172"/>
        <v>#NUM!</v>
      </c>
      <c r="PGI24" t="e">
        <f t="shared" si="172"/>
        <v>#VALUE!</v>
      </c>
      <c r="PGJ24">
        <f t="shared" si="172"/>
        <v>0</v>
      </c>
      <c r="PGK24" t="e">
        <f t="shared" si="172"/>
        <v>#NUM!</v>
      </c>
      <c r="PGL24" t="e">
        <f t="shared" si="172"/>
        <v>#NUM!</v>
      </c>
      <c r="PGM24" t="e">
        <f t="shared" si="172"/>
        <v>#VALUE!</v>
      </c>
      <c r="PGN24">
        <f t="shared" si="172"/>
        <v>0</v>
      </c>
      <c r="PGO24" t="e">
        <f t="shared" si="172"/>
        <v>#NUM!</v>
      </c>
      <c r="PGP24" t="e">
        <f t="shared" si="172"/>
        <v>#NUM!</v>
      </c>
      <c r="PGQ24" t="e">
        <f t="shared" si="172"/>
        <v>#VALUE!</v>
      </c>
      <c r="PGR24">
        <f t="shared" si="172"/>
        <v>0</v>
      </c>
      <c r="PGS24" t="e">
        <f t="shared" ref="PGS24:PJD24" si="173">PGO24/0.45</f>
        <v>#NUM!</v>
      </c>
      <c r="PGT24" t="e">
        <f t="shared" si="173"/>
        <v>#NUM!</v>
      </c>
      <c r="PGU24" t="e">
        <f t="shared" si="173"/>
        <v>#VALUE!</v>
      </c>
      <c r="PGV24">
        <f t="shared" si="173"/>
        <v>0</v>
      </c>
      <c r="PGW24" t="e">
        <f t="shared" si="173"/>
        <v>#NUM!</v>
      </c>
      <c r="PGX24" t="e">
        <f t="shared" si="173"/>
        <v>#NUM!</v>
      </c>
      <c r="PGY24" t="e">
        <f t="shared" si="173"/>
        <v>#VALUE!</v>
      </c>
      <c r="PGZ24">
        <f t="shared" si="173"/>
        <v>0</v>
      </c>
      <c r="PHA24" t="e">
        <f t="shared" si="173"/>
        <v>#NUM!</v>
      </c>
      <c r="PHB24" t="e">
        <f t="shared" si="173"/>
        <v>#NUM!</v>
      </c>
      <c r="PHC24" t="e">
        <f t="shared" si="173"/>
        <v>#VALUE!</v>
      </c>
      <c r="PHD24">
        <f t="shared" si="173"/>
        <v>0</v>
      </c>
      <c r="PHE24" t="e">
        <f t="shared" si="173"/>
        <v>#NUM!</v>
      </c>
      <c r="PHF24" t="e">
        <f t="shared" si="173"/>
        <v>#NUM!</v>
      </c>
      <c r="PHG24" t="e">
        <f t="shared" si="173"/>
        <v>#VALUE!</v>
      </c>
      <c r="PHH24">
        <f t="shared" si="173"/>
        <v>0</v>
      </c>
      <c r="PHI24" t="e">
        <f t="shared" si="173"/>
        <v>#NUM!</v>
      </c>
      <c r="PHJ24" t="e">
        <f t="shared" si="173"/>
        <v>#NUM!</v>
      </c>
      <c r="PHK24" t="e">
        <f t="shared" si="173"/>
        <v>#VALUE!</v>
      </c>
      <c r="PHL24">
        <f t="shared" si="173"/>
        <v>0</v>
      </c>
      <c r="PHM24" t="e">
        <f t="shared" si="173"/>
        <v>#NUM!</v>
      </c>
      <c r="PHN24" t="e">
        <f t="shared" si="173"/>
        <v>#NUM!</v>
      </c>
      <c r="PHO24" t="e">
        <f t="shared" si="173"/>
        <v>#VALUE!</v>
      </c>
      <c r="PHP24">
        <f t="shared" si="173"/>
        <v>0</v>
      </c>
      <c r="PHQ24" t="e">
        <f t="shared" si="173"/>
        <v>#NUM!</v>
      </c>
      <c r="PHR24" t="e">
        <f t="shared" si="173"/>
        <v>#NUM!</v>
      </c>
      <c r="PHS24" t="e">
        <f t="shared" si="173"/>
        <v>#VALUE!</v>
      </c>
      <c r="PHT24">
        <f t="shared" si="173"/>
        <v>0</v>
      </c>
      <c r="PHU24" t="e">
        <f t="shared" si="173"/>
        <v>#NUM!</v>
      </c>
      <c r="PHV24" t="e">
        <f t="shared" si="173"/>
        <v>#NUM!</v>
      </c>
      <c r="PHW24" t="e">
        <f t="shared" si="173"/>
        <v>#VALUE!</v>
      </c>
      <c r="PHX24">
        <f t="shared" si="173"/>
        <v>0</v>
      </c>
      <c r="PHY24" t="e">
        <f t="shared" si="173"/>
        <v>#NUM!</v>
      </c>
      <c r="PHZ24" t="e">
        <f t="shared" si="173"/>
        <v>#NUM!</v>
      </c>
      <c r="PIA24" t="e">
        <f t="shared" si="173"/>
        <v>#VALUE!</v>
      </c>
      <c r="PIB24">
        <f t="shared" si="173"/>
        <v>0</v>
      </c>
      <c r="PIC24" t="e">
        <f t="shared" si="173"/>
        <v>#NUM!</v>
      </c>
      <c r="PID24" t="e">
        <f t="shared" si="173"/>
        <v>#NUM!</v>
      </c>
      <c r="PIE24" t="e">
        <f t="shared" si="173"/>
        <v>#VALUE!</v>
      </c>
      <c r="PIF24">
        <f t="shared" si="173"/>
        <v>0</v>
      </c>
      <c r="PIG24" t="e">
        <f t="shared" si="173"/>
        <v>#NUM!</v>
      </c>
      <c r="PIH24" t="e">
        <f t="shared" si="173"/>
        <v>#NUM!</v>
      </c>
      <c r="PII24" t="e">
        <f t="shared" si="173"/>
        <v>#VALUE!</v>
      </c>
      <c r="PIJ24">
        <f t="shared" si="173"/>
        <v>0</v>
      </c>
      <c r="PIK24" t="e">
        <f t="shared" si="173"/>
        <v>#NUM!</v>
      </c>
      <c r="PIL24" t="e">
        <f t="shared" si="173"/>
        <v>#NUM!</v>
      </c>
      <c r="PIM24" t="e">
        <f t="shared" si="173"/>
        <v>#VALUE!</v>
      </c>
      <c r="PIN24">
        <f t="shared" si="173"/>
        <v>0</v>
      </c>
      <c r="PIO24" t="e">
        <f t="shared" si="173"/>
        <v>#NUM!</v>
      </c>
      <c r="PIP24" t="e">
        <f t="shared" si="173"/>
        <v>#NUM!</v>
      </c>
      <c r="PIQ24" t="e">
        <f t="shared" si="173"/>
        <v>#VALUE!</v>
      </c>
      <c r="PIR24">
        <f t="shared" si="173"/>
        <v>0</v>
      </c>
      <c r="PIS24" t="e">
        <f t="shared" si="173"/>
        <v>#NUM!</v>
      </c>
      <c r="PIT24" t="e">
        <f t="shared" si="173"/>
        <v>#NUM!</v>
      </c>
      <c r="PIU24" t="e">
        <f t="shared" si="173"/>
        <v>#VALUE!</v>
      </c>
      <c r="PIV24">
        <f t="shared" si="173"/>
        <v>0</v>
      </c>
      <c r="PIW24" t="e">
        <f t="shared" si="173"/>
        <v>#NUM!</v>
      </c>
      <c r="PIX24" t="e">
        <f t="shared" si="173"/>
        <v>#NUM!</v>
      </c>
      <c r="PIY24" t="e">
        <f t="shared" si="173"/>
        <v>#VALUE!</v>
      </c>
      <c r="PIZ24">
        <f t="shared" si="173"/>
        <v>0</v>
      </c>
      <c r="PJA24" t="e">
        <f t="shared" si="173"/>
        <v>#NUM!</v>
      </c>
      <c r="PJB24" t="e">
        <f t="shared" si="173"/>
        <v>#NUM!</v>
      </c>
      <c r="PJC24" t="e">
        <f t="shared" si="173"/>
        <v>#VALUE!</v>
      </c>
      <c r="PJD24">
        <f t="shared" si="173"/>
        <v>0</v>
      </c>
      <c r="PJE24" t="e">
        <f t="shared" ref="PJE24:PLP24" si="174">PJA24/0.45</f>
        <v>#NUM!</v>
      </c>
      <c r="PJF24" t="e">
        <f t="shared" si="174"/>
        <v>#NUM!</v>
      </c>
      <c r="PJG24" t="e">
        <f t="shared" si="174"/>
        <v>#VALUE!</v>
      </c>
      <c r="PJH24">
        <f t="shared" si="174"/>
        <v>0</v>
      </c>
      <c r="PJI24" t="e">
        <f t="shared" si="174"/>
        <v>#NUM!</v>
      </c>
      <c r="PJJ24" t="e">
        <f t="shared" si="174"/>
        <v>#NUM!</v>
      </c>
      <c r="PJK24" t="e">
        <f t="shared" si="174"/>
        <v>#VALUE!</v>
      </c>
      <c r="PJL24">
        <f t="shared" si="174"/>
        <v>0</v>
      </c>
      <c r="PJM24" t="e">
        <f t="shared" si="174"/>
        <v>#NUM!</v>
      </c>
      <c r="PJN24" t="e">
        <f t="shared" si="174"/>
        <v>#NUM!</v>
      </c>
      <c r="PJO24" t="e">
        <f t="shared" si="174"/>
        <v>#VALUE!</v>
      </c>
      <c r="PJP24">
        <f t="shared" si="174"/>
        <v>0</v>
      </c>
      <c r="PJQ24" t="e">
        <f t="shared" si="174"/>
        <v>#NUM!</v>
      </c>
      <c r="PJR24" t="e">
        <f t="shared" si="174"/>
        <v>#NUM!</v>
      </c>
      <c r="PJS24" t="e">
        <f t="shared" si="174"/>
        <v>#VALUE!</v>
      </c>
      <c r="PJT24">
        <f t="shared" si="174"/>
        <v>0</v>
      </c>
      <c r="PJU24" t="e">
        <f t="shared" si="174"/>
        <v>#NUM!</v>
      </c>
      <c r="PJV24" t="e">
        <f t="shared" si="174"/>
        <v>#NUM!</v>
      </c>
      <c r="PJW24" t="e">
        <f t="shared" si="174"/>
        <v>#VALUE!</v>
      </c>
      <c r="PJX24">
        <f t="shared" si="174"/>
        <v>0</v>
      </c>
      <c r="PJY24" t="e">
        <f t="shared" si="174"/>
        <v>#NUM!</v>
      </c>
      <c r="PJZ24" t="e">
        <f t="shared" si="174"/>
        <v>#NUM!</v>
      </c>
      <c r="PKA24" t="e">
        <f t="shared" si="174"/>
        <v>#VALUE!</v>
      </c>
      <c r="PKB24">
        <f t="shared" si="174"/>
        <v>0</v>
      </c>
      <c r="PKC24" t="e">
        <f t="shared" si="174"/>
        <v>#NUM!</v>
      </c>
      <c r="PKD24" t="e">
        <f t="shared" si="174"/>
        <v>#NUM!</v>
      </c>
      <c r="PKE24" t="e">
        <f t="shared" si="174"/>
        <v>#VALUE!</v>
      </c>
      <c r="PKF24">
        <f t="shared" si="174"/>
        <v>0</v>
      </c>
      <c r="PKG24" t="e">
        <f t="shared" si="174"/>
        <v>#NUM!</v>
      </c>
      <c r="PKH24" t="e">
        <f t="shared" si="174"/>
        <v>#NUM!</v>
      </c>
      <c r="PKI24" t="e">
        <f t="shared" si="174"/>
        <v>#VALUE!</v>
      </c>
      <c r="PKJ24">
        <f t="shared" si="174"/>
        <v>0</v>
      </c>
      <c r="PKK24" t="e">
        <f t="shared" si="174"/>
        <v>#NUM!</v>
      </c>
      <c r="PKL24" t="e">
        <f t="shared" si="174"/>
        <v>#NUM!</v>
      </c>
      <c r="PKM24" t="e">
        <f t="shared" si="174"/>
        <v>#VALUE!</v>
      </c>
      <c r="PKN24">
        <f t="shared" si="174"/>
        <v>0</v>
      </c>
      <c r="PKO24" t="e">
        <f t="shared" si="174"/>
        <v>#NUM!</v>
      </c>
      <c r="PKP24" t="e">
        <f t="shared" si="174"/>
        <v>#NUM!</v>
      </c>
      <c r="PKQ24" t="e">
        <f t="shared" si="174"/>
        <v>#VALUE!</v>
      </c>
      <c r="PKR24">
        <f t="shared" si="174"/>
        <v>0</v>
      </c>
      <c r="PKS24" t="e">
        <f t="shared" si="174"/>
        <v>#NUM!</v>
      </c>
      <c r="PKT24" t="e">
        <f t="shared" si="174"/>
        <v>#NUM!</v>
      </c>
      <c r="PKU24" t="e">
        <f t="shared" si="174"/>
        <v>#VALUE!</v>
      </c>
      <c r="PKV24">
        <f t="shared" si="174"/>
        <v>0</v>
      </c>
      <c r="PKW24" t="e">
        <f t="shared" si="174"/>
        <v>#NUM!</v>
      </c>
      <c r="PKX24" t="e">
        <f t="shared" si="174"/>
        <v>#NUM!</v>
      </c>
      <c r="PKY24" t="e">
        <f t="shared" si="174"/>
        <v>#VALUE!</v>
      </c>
      <c r="PKZ24">
        <f t="shared" si="174"/>
        <v>0</v>
      </c>
      <c r="PLA24" t="e">
        <f t="shared" si="174"/>
        <v>#NUM!</v>
      </c>
      <c r="PLB24" t="e">
        <f t="shared" si="174"/>
        <v>#NUM!</v>
      </c>
      <c r="PLC24" t="e">
        <f t="shared" si="174"/>
        <v>#VALUE!</v>
      </c>
      <c r="PLD24">
        <f t="shared" si="174"/>
        <v>0</v>
      </c>
      <c r="PLE24" t="e">
        <f t="shared" si="174"/>
        <v>#NUM!</v>
      </c>
      <c r="PLF24" t="e">
        <f t="shared" si="174"/>
        <v>#NUM!</v>
      </c>
      <c r="PLG24" t="e">
        <f t="shared" si="174"/>
        <v>#VALUE!</v>
      </c>
      <c r="PLH24">
        <f t="shared" si="174"/>
        <v>0</v>
      </c>
      <c r="PLI24" t="e">
        <f t="shared" si="174"/>
        <v>#NUM!</v>
      </c>
      <c r="PLJ24" t="e">
        <f t="shared" si="174"/>
        <v>#NUM!</v>
      </c>
      <c r="PLK24" t="e">
        <f t="shared" si="174"/>
        <v>#VALUE!</v>
      </c>
      <c r="PLL24">
        <f t="shared" si="174"/>
        <v>0</v>
      </c>
      <c r="PLM24" t="e">
        <f t="shared" si="174"/>
        <v>#NUM!</v>
      </c>
      <c r="PLN24" t="e">
        <f t="shared" si="174"/>
        <v>#NUM!</v>
      </c>
      <c r="PLO24" t="e">
        <f t="shared" si="174"/>
        <v>#VALUE!</v>
      </c>
      <c r="PLP24">
        <f t="shared" si="174"/>
        <v>0</v>
      </c>
      <c r="PLQ24" t="e">
        <f t="shared" ref="PLQ24:POB24" si="175">PLM24/0.45</f>
        <v>#NUM!</v>
      </c>
      <c r="PLR24" t="e">
        <f t="shared" si="175"/>
        <v>#NUM!</v>
      </c>
      <c r="PLS24" t="e">
        <f t="shared" si="175"/>
        <v>#VALUE!</v>
      </c>
      <c r="PLT24">
        <f t="shared" si="175"/>
        <v>0</v>
      </c>
      <c r="PLU24" t="e">
        <f t="shared" si="175"/>
        <v>#NUM!</v>
      </c>
      <c r="PLV24" t="e">
        <f t="shared" si="175"/>
        <v>#NUM!</v>
      </c>
      <c r="PLW24" t="e">
        <f t="shared" si="175"/>
        <v>#VALUE!</v>
      </c>
      <c r="PLX24">
        <f t="shared" si="175"/>
        <v>0</v>
      </c>
      <c r="PLY24" t="e">
        <f t="shared" si="175"/>
        <v>#NUM!</v>
      </c>
      <c r="PLZ24" t="e">
        <f t="shared" si="175"/>
        <v>#NUM!</v>
      </c>
      <c r="PMA24" t="e">
        <f t="shared" si="175"/>
        <v>#VALUE!</v>
      </c>
      <c r="PMB24">
        <f t="shared" si="175"/>
        <v>0</v>
      </c>
      <c r="PMC24" t="e">
        <f t="shared" si="175"/>
        <v>#NUM!</v>
      </c>
      <c r="PMD24" t="e">
        <f t="shared" si="175"/>
        <v>#NUM!</v>
      </c>
      <c r="PME24" t="e">
        <f t="shared" si="175"/>
        <v>#VALUE!</v>
      </c>
      <c r="PMF24">
        <f t="shared" si="175"/>
        <v>0</v>
      </c>
      <c r="PMG24" t="e">
        <f t="shared" si="175"/>
        <v>#NUM!</v>
      </c>
      <c r="PMH24" t="e">
        <f t="shared" si="175"/>
        <v>#NUM!</v>
      </c>
      <c r="PMI24" t="e">
        <f t="shared" si="175"/>
        <v>#VALUE!</v>
      </c>
      <c r="PMJ24">
        <f t="shared" si="175"/>
        <v>0</v>
      </c>
      <c r="PMK24" t="e">
        <f t="shared" si="175"/>
        <v>#NUM!</v>
      </c>
      <c r="PML24" t="e">
        <f t="shared" si="175"/>
        <v>#NUM!</v>
      </c>
      <c r="PMM24" t="e">
        <f t="shared" si="175"/>
        <v>#VALUE!</v>
      </c>
      <c r="PMN24">
        <f t="shared" si="175"/>
        <v>0</v>
      </c>
      <c r="PMO24" t="e">
        <f t="shared" si="175"/>
        <v>#NUM!</v>
      </c>
      <c r="PMP24" t="e">
        <f t="shared" si="175"/>
        <v>#NUM!</v>
      </c>
      <c r="PMQ24" t="e">
        <f t="shared" si="175"/>
        <v>#VALUE!</v>
      </c>
      <c r="PMR24">
        <f t="shared" si="175"/>
        <v>0</v>
      </c>
      <c r="PMS24" t="e">
        <f t="shared" si="175"/>
        <v>#NUM!</v>
      </c>
      <c r="PMT24" t="e">
        <f t="shared" si="175"/>
        <v>#NUM!</v>
      </c>
      <c r="PMU24" t="e">
        <f t="shared" si="175"/>
        <v>#VALUE!</v>
      </c>
      <c r="PMV24">
        <f t="shared" si="175"/>
        <v>0</v>
      </c>
      <c r="PMW24" t="e">
        <f t="shared" si="175"/>
        <v>#NUM!</v>
      </c>
      <c r="PMX24" t="e">
        <f t="shared" si="175"/>
        <v>#NUM!</v>
      </c>
      <c r="PMY24" t="e">
        <f t="shared" si="175"/>
        <v>#VALUE!</v>
      </c>
      <c r="PMZ24">
        <f t="shared" si="175"/>
        <v>0</v>
      </c>
      <c r="PNA24" t="e">
        <f t="shared" si="175"/>
        <v>#NUM!</v>
      </c>
      <c r="PNB24" t="e">
        <f t="shared" si="175"/>
        <v>#NUM!</v>
      </c>
      <c r="PNC24" t="e">
        <f t="shared" si="175"/>
        <v>#VALUE!</v>
      </c>
      <c r="PND24">
        <f t="shared" si="175"/>
        <v>0</v>
      </c>
      <c r="PNE24" t="e">
        <f t="shared" si="175"/>
        <v>#NUM!</v>
      </c>
      <c r="PNF24" t="e">
        <f t="shared" si="175"/>
        <v>#NUM!</v>
      </c>
      <c r="PNG24" t="e">
        <f t="shared" si="175"/>
        <v>#VALUE!</v>
      </c>
      <c r="PNH24">
        <f t="shared" si="175"/>
        <v>0</v>
      </c>
      <c r="PNI24" t="e">
        <f t="shared" si="175"/>
        <v>#NUM!</v>
      </c>
      <c r="PNJ24" t="e">
        <f t="shared" si="175"/>
        <v>#NUM!</v>
      </c>
      <c r="PNK24" t="e">
        <f t="shared" si="175"/>
        <v>#VALUE!</v>
      </c>
      <c r="PNL24">
        <f t="shared" si="175"/>
        <v>0</v>
      </c>
      <c r="PNM24" t="e">
        <f t="shared" si="175"/>
        <v>#NUM!</v>
      </c>
      <c r="PNN24" t="e">
        <f t="shared" si="175"/>
        <v>#NUM!</v>
      </c>
      <c r="PNO24" t="e">
        <f t="shared" si="175"/>
        <v>#VALUE!</v>
      </c>
      <c r="PNP24">
        <f t="shared" si="175"/>
        <v>0</v>
      </c>
      <c r="PNQ24" t="e">
        <f t="shared" si="175"/>
        <v>#NUM!</v>
      </c>
      <c r="PNR24" t="e">
        <f t="shared" si="175"/>
        <v>#NUM!</v>
      </c>
      <c r="PNS24" t="e">
        <f t="shared" si="175"/>
        <v>#VALUE!</v>
      </c>
      <c r="PNT24">
        <f t="shared" si="175"/>
        <v>0</v>
      </c>
      <c r="PNU24" t="e">
        <f t="shared" si="175"/>
        <v>#NUM!</v>
      </c>
      <c r="PNV24" t="e">
        <f t="shared" si="175"/>
        <v>#NUM!</v>
      </c>
      <c r="PNW24" t="e">
        <f t="shared" si="175"/>
        <v>#VALUE!</v>
      </c>
      <c r="PNX24">
        <f t="shared" si="175"/>
        <v>0</v>
      </c>
      <c r="PNY24" t="e">
        <f t="shared" si="175"/>
        <v>#NUM!</v>
      </c>
      <c r="PNZ24" t="e">
        <f t="shared" si="175"/>
        <v>#NUM!</v>
      </c>
      <c r="POA24" t="e">
        <f t="shared" si="175"/>
        <v>#VALUE!</v>
      </c>
      <c r="POB24">
        <f t="shared" si="175"/>
        <v>0</v>
      </c>
      <c r="POC24" t="e">
        <f t="shared" ref="POC24:PQN24" si="176">PNY24/0.45</f>
        <v>#NUM!</v>
      </c>
      <c r="POD24" t="e">
        <f t="shared" si="176"/>
        <v>#NUM!</v>
      </c>
      <c r="POE24" t="e">
        <f t="shared" si="176"/>
        <v>#VALUE!</v>
      </c>
      <c r="POF24">
        <f t="shared" si="176"/>
        <v>0</v>
      </c>
      <c r="POG24" t="e">
        <f t="shared" si="176"/>
        <v>#NUM!</v>
      </c>
      <c r="POH24" t="e">
        <f t="shared" si="176"/>
        <v>#NUM!</v>
      </c>
      <c r="POI24" t="e">
        <f t="shared" si="176"/>
        <v>#VALUE!</v>
      </c>
      <c r="POJ24">
        <f t="shared" si="176"/>
        <v>0</v>
      </c>
      <c r="POK24" t="e">
        <f t="shared" si="176"/>
        <v>#NUM!</v>
      </c>
      <c r="POL24" t="e">
        <f t="shared" si="176"/>
        <v>#NUM!</v>
      </c>
      <c r="POM24" t="e">
        <f t="shared" si="176"/>
        <v>#VALUE!</v>
      </c>
      <c r="PON24">
        <f t="shared" si="176"/>
        <v>0</v>
      </c>
      <c r="POO24" t="e">
        <f t="shared" si="176"/>
        <v>#NUM!</v>
      </c>
      <c r="POP24" t="e">
        <f t="shared" si="176"/>
        <v>#NUM!</v>
      </c>
      <c r="POQ24" t="e">
        <f t="shared" si="176"/>
        <v>#VALUE!</v>
      </c>
      <c r="POR24">
        <f t="shared" si="176"/>
        <v>0</v>
      </c>
      <c r="POS24" t="e">
        <f t="shared" si="176"/>
        <v>#NUM!</v>
      </c>
      <c r="POT24" t="e">
        <f t="shared" si="176"/>
        <v>#NUM!</v>
      </c>
      <c r="POU24" t="e">
        <f t="shared" si="176"/>
        <v>#VALUE!</v>
      </c>
      <c r="POV24">
        <f t="shared" si="176"/>
        <v>0</v>
      </c>
      <c r="POW24" t="e">
        <f t="shared" si="176"/>
        <v>#NUM!</v>
      </c>
      <c r="POX24" t="e">
        <f t="shared" si="176"/>
        <v>#NUM!</v>
      </c>
      <c r="POY24" t="e">
        <f t="shared" si="176"/>
        <v>#VALUE!</v>
      </c>
      <c r="POZ24">
        <f t="shared" si="176"/>
        <v>0</v>
      </c>
      <c r="PPA24" t="e">
        <f t="shared" si="176"/>
        <v>#NUM!</v>
      </c>
      <c r="PPB24" t="e">
        <f t="shared" si="176"/>
        <v>#NUM!</v>
      </c>
      <c r="PPC24" t="e">
        <f t="shared" si="176"/>
        <v>#VALUE!</v>
      </c>
      <c r="PPD24">
        <f t="shared" si="176"/>
        <v>0</v>
      </c>
      <c r="PPE24" t="e">
        <f t="shared" si="176"/>
        <v>#NUM!</v>
      </c>
      <c r="PPF24" t="e">
        <f t="shared" si="176"/>
        <v>#NUM!</v>
      </c>
      <c r="PPG24" t="e">
        <f t="shared" si="176"/>
        <v>#VALUE!</v>
      </c>
      <c r="PPH24">
        <f t="shared" si="176"/>
        <v>0</v>
      </c>
      <c r="PPI24" t="e">
        <f t="shared" si="176"/>
        <v>#NUM!</v>
      </c>
      <c r="PPJ24" t="e">
        <f t="shared" si="176"/>
        <v>#NUM!</v>
      </c>
      <c r="PPK24" t="e">
        <f t="shared" si="176"/>
        <v>#VALUE!</v>
      </c>
      <c r="PPL24">
        <f t="shared" si="176"/>
        <v>0</v>
      </c>
      <c r="PPM24" t="e">
        <f t="shared" si="176"/>
        <v>#NUM!</v>
      </c>
      <c r="PPN24" t="e">
        <f t="shared" si="176"/>
        <v>#NUM!</v>
      </c>
      <c r="PPO24" t="e">
        <f t="shared" si="176"/>
        <v>#VALUE!</v>
      </c>
      <c r="PPP24">
        <f t="shared" si="176"/>
        <v>0</v>
      </c>
      <c r="PPQ24" t="e">
        <f t="shared" si="176"/>
        <v>#NUM!</v>
      </c>
      <c r="PPR24" t="e">
        <f t="shared" si="176"/>
        <v>#NUM!</v>
      </c>
      <c r="PPS24" t="e">
        <f t="shared" si="176"/>
        <v>#VALUE!</v>
      </c>
      <c r="PPT24">
        <f t="shared" si="176"/>
        <v>0</v>
      </c>
      <c r="PPU24" t="e">
        <f t="shared" si="176"/>
        <v>#NUM!</v>
      </c>
      <c r="PPV24" t="e">
        <f t="shared" si="176"/>
        <v>#NUM!</v>
      </c>
      <c r="PPW24" t="e">
        <f t="shared" si="176"/>
        <v>#VALUE!</v>
      </c>
      <c r="PPX24">
        <f t="shared" si="176"/>
        <v>0</v>
      </c>
      <c r="PPY24" t="e">
        <f t="shared" si="176"/>
        <v>#NUM!</v>
      </c>
      <c r="PPZ24" t="e">
        <f t="shared" si="176"/>
        <v>#NUM!</v>
      </c>
      <c r="PQA24" t="e">
        <f t="shared" si="176"/>
        <v>#VALUE!</v>
      </c>
      <c r="PQB24">
        <f t="shared" si="176"/>
        <v>0</v>
      </c>
      <c r="PQC24" t="e">
        <f t="shared" si="176"/>
        <v>#NUM!</v>
      </c>
      <c r="PQD24" t="e">
        <f t="shared" si="176"/>
        <v>#NUM!</v>
      </c>
      <c r="PQE24" t="e">
        <f t="shared" si="176"/>
        <v>#VALUE!</v>
      </c>
      <c r="PQF24">
        <f t="shared" si="176"/>
        <v>0</v>
      </c>
      <c r="PQG24" t="e">
        <f t="shared" si="176"/>
        <v>#NUM!</v>
      </c>
      <c r="PQH24" t="e">
        <f t="shared" si="176"/>
        <v>#NUM!</v>
      </c>
      <c r="PQI24" t="e">
        <f t="shared" si="176"/>
        <v>#VALUE!</v>
      </c>
      <c r="PQJ24">
        <f t="shared" si="176"/>
        <v>0</v>
      </c>
      <c r="PQK24" t="e">
        <f t="shared" si="176"/>
        <v>#NUM!</v>
      </c>
      <c r="PQL24" t="e">
        <f t="shared" si="176"/>
        <v>#NUM!</v>
      </c>
      <c r="PQM24" t="e">
        <f t="shared" si="176"/>
        <v>#VALUE!</v>
      </c>
      <c r="PQN24">
        <f t="shared" si="176"/>
        <v>0</v>
      </c>
      <c r="PQO24" t="e">
        <f t="shared" ref="PQO24:PSZ24" si="177">PQK24/0.45</f>
        <v>#NUM!</v>
      </c>
      <c r="PQP24" t="e">
        <f t="shared" si="177"/>
        <v>#NUM!</v>
      </c>
      <c r="PQQ24" t="e">
        <f t="shared" si="177"/>
        <v>#VALUE!</v>
      </c>
      <c r="PQR24">
        <f t="shared" si="177"/>
        <v>0</v>
      </c>
      <c r="PQS24" t="e">
        <f t="shared" si="177"/>
        <v>#NUM!</v>
      </c>
      <c r="PQT24" t="e">
        <f t="shared" si="177"/>
        <v>#NUM!</v>
      </c>
      <c r="PQU24" t="e">
        <f t="shared" si="177"/>
        <v>#VALUE!</v>
      </c>
      <c r="PQV24">
        <f t="shared" si="177"/>
        <v>0</v>
      </c>
      <c r="PQW24" t="e">
        <f t="shared" si="177"/>
        <v>#NUM!</v>
      </c>
      <c r="PQX24" t="e">
        <f t="shared" si="177"/>
        <v>#NUM!</v>
      </c>
      <c r="PQY24" t="e">
        <f t="shared" si="177"/>
        <v>#VALUE!</v>
      </c>
      <c r="PQZ24">
        <f t="shared" si="177"/>
        <v>0</v>
      </c>
      <c r="PRA24" t="e">
        <f t="shared" si="177"/>
        <v>#NUM!</v>
      </c>
      <c r="PRB24" t="e">
        <f t="shared" si="177"/>
        <v>#NUM!</v>
      </c>
      <c r="PRC24" t="e">
        <f t="shared" si="177"/>
        <v>#VALUE!</v>
      </c>
      <c r="PRD24">
        <f t="shared" si="177"/>
        <v>0</v>
      </c>
      <c r="PRE24" t="e">
        <f t="shared" si="177"/>
        <v>#NUM!</v>
      </c>
      <c r="PRF24" t="e">
        <f t="shared" si="177"/>
        <v>#NUM!</v>
      </c>
      <c r="PRG24" t="e">
        <f t="shared" si="177"/>
        <v>#VALUE!</v>
      </c>
      <c r="PRH24">
        <f t="shared" si="177"/>
        <v>0</v>
      </c>
      <c r="PRI24" t="e">
        <f t="shared" si="177"/>
        <v>#NUM!</v>
      </c>
      <c r="PRJ24" t="e">
        <f t="shared" si="177"/>
        <v>#NUM!</v>
      </c>
      <c r="PRK24" t="e">
        <f t="shared" si="177"/>
        <v>#VALUE!</v>
      </c>
      <c r="PRL24">
        <f t="shared" si="177"/>
        <v>0</v>
      </c>
      <c r="PRM24" t="e">
        <f t="shared" si="177"/>
        <v>#NUM!</v>
      </c>
      <c r="PRN24" t="e">
        <f t="shared" si="177"/>
        <v>#NUM!</v>
      </c>
      <c r="PRO24" t="e">
        <f t="shared" si="177"/>
        <v>#VALUE!</v>
      </c>
      <c r="PRP24">
        <f t="shared" si="177"/>
        <v>0</v>
      </c>
      <c r="PRQ24" t="e">
        <f t="shared" si="177"/>
        <v>#NUM!</v>
      </c>
      <c r="PRR24" t="e">
        <f t="shared" si="177"/>
        <v>#NUM!</v>
      </c>
      <c r="PRS24" t="e">
        <f t="shared" si="177"/>
        <v>#VALUE!</v>
      </c>
      <c r="PRT24">
        <f t="shared" si="177"/>
        <v>0</v>
      </c>
      <c r="PRU24" t="e">
        <f t="shared" si="177"/>
        <v>#NUM!</v>
      </c>
      <c r="PRV24" t="e">
        <f t="shared" si="177"/>
        <v>#NUM!</v>
      </c>
      <c r="PRW24" t="e">
        <f t="shared" si="177"/>
        <v>#VALUE!</v>
      </c>
      <c r="PRX24">
        <f t="shared" si="177"/>
        <v>0</v>
      </c>
      <c r="PRY24" t="e">
        <f t="shared" si="177"/>
        <v>#NUM!</v>
      </c>
      <c r="PRZ24" t="e">
        <f t="shared" si="177"/>
        <v>#NUM!</v>
      </c>
      <c r="PSA24" t="e">
        <f t="shared" si="177"/>
        <v>#VALUE!</v>
      </c>
      <c r="PSB24">
        <f t="shared" si="177"/>
        <v>0</v>
      </c>
      <c r="PSC24" t="e">
        <f t="shared" si="177"/>
        <v>#NUM!</v>
      </c>
      <c r="PSD24" t="e">
        <f t="shared" si="177"/>
        <v>#NUM!</v>
      </c>
      <c r="PSE24" t="e">
        <f t="shared" si="177"/>
        <v>#VALUE!</v>
      </c>
      <c r="PSF24">
        <f t="shared" si="177"/>
        <v>0</v>
      </c>
      <c r="PSG24" t="e">
        <f t="shared" si="177"/>
        <v>#NUM!</v>
      </c>
      <c r="PSH24" t="e">
        <f t="shared" si="177"/>
        <v>#NUM!</v>
      </c>
      <c r="PSI24" t="e">
        <f t="shared" si="177"/>
        <v>#VALUE!</v>
      </c>
      <c r="PSJ24">
        <f t="shared" si="177"/>
        <v>0</v>
      </c>
      <c r="PSK24" t="e">
        <f t="shared" si="177"/>
        <v>#NUM!</v>
      </c>
      <c r="PSL24" t="e">
        <f t="shared" si="177"/>
        <v>#NUM!</v>
      </c>
      <c r="PSM24" t="e">
        <f t="shared" si="177"/>
        <v>#VALUE!</v>
      </c>
      <c r="PSN24">
        <f t="shared" si="177"/>
        <v>0</v>
      </c>
      <c r="PSO24" t="e">
        <f t="shared" si="177"/>
        <v>#NUM!</v>
      </c>
      <c r="PSP24" t="e">
        <f t="shared" si="177"/>
        <v>#NUM!</v>
      </c>
      <c r="PSQ24" t="e">
        <f t="shared" si="177"/>
        <v>#VALUE!</v>
      </c>
      <c r="PSR24">
        <f t="shared" si="177"/>
        <v>0</v>
      </c>
      <c r="PSS24" t="e">
        <f t="shared" si="177"/>
        <v>#NUM!</v>
      </c>
      <c r="PST24" t="e">
        <f t="shared" si="177"/>
        <v>#NUM!</v>
      </c>
      <c r="PSU24" t="e">
        <f t="shared" si="177"/>
        <v>#VALUE!</v>
      </c>
      <c r="PSV24">
        <f t="shared" si="177"/>
        <v>0</v>
      </c>
      <c r="PSW24" t="e">
        <f t="shared" si="177"/>
        <v>#NUM!</v>
      </c>
      <c r="PSX24" t="e">
        <f t="shared" si="177"/>
        <v>#NUM!</v>
      </c>
      <c r="PSY24" t="e">
        <f t="shared" si="177"/>
        <v>#VALUE!</v>
      </c>
      <c r="PSZ24">
        <f t="shared" si="177"/>
        <v>0</v>
      </c>
      <c r="PTA24" t="e">
        <f t="shared" ref="PTA24:PVL24" si="178">PSW24/0.45</f>
        <v>#NUM!</v>
      </c>
      <c r="PTB24" t="e">
        <f t="shared" si="178"/>
        <v>#NUM!</v>
      </c>
      <c r="PTC24" t="e">
        <f t="shared" si="178"/>
        <v>#VALUE!</v>
      </c>
      <c r="PTD24">
        <f t="shared" si="178"/>
        <v>0</v>
      </c>
      <c r="PTE24" t="e">
        <f t="shared" si="178"/>
        <v>#NUM!</v>
      </c>
      <c r="PTF24" t="e">
        <f t="shared" si="178"/>
        <v>#NUM!</v>
      </c>
      <c r="PTG24" t="e">
        <f t="shared" si="178"/>
        <v>#VALUE!</v>
      </c>
      <c r="PTH24">
        <f t="shared" si="178"/>
        <v>0</v>
      </c>
      <c r="PTI24" t="e">
        <f t="shared" si="178"/>
        <v>#NUM!</v>
      </c>
      <c r="PTJ24" t="e">
        <f t="shared" si="178"/>
        <v>#NUM!</v>
      </c>
      <c r="PTK24" t="e">
        <f t="shared" si="178"/>
        <v>#VALUE!</v>
      </c>
      <c r="PTL24">
        <f t="shared" si="178"/>
        <v>0</v>
      </c>
      <c r="PTM24" t="e">
        <f t="shared" si="178"/>
        <v>#NUM!</v>
      </c>
      <c r="PTN24" t="e">
        <f t="shared" si="178"/>
        <v>#NUM!</v>
      </c>
      <c r="PTO24" t="e">
        <f t="shared" si="178"/>
        <v>#VALUE!</v>
      </c>
      <c r="PTP24">
        <f t="shared" si="178"/>
        <v>0</v>
      </c>
      <c r="PTQ24" t="e">
        <f t="shared" si="178"/>
        <v>#NUM!</v>
      </c>
      <c r="PTR24" t="e">
        <f t="shared" si="178"/>
        <v>#NUM!</v>
      </c>
      <c r="PTS24" t="e">
        <f t="shared" si="178"/>
        <v>#VALUE!</v>
      </c>
      <c r="PTT24">
        <f t="shared" si="178"/>
        <v>0</v>
      </c>
      <c r="PTU24" t="e">
        <f t="shared" si="178"/>
        <v>#NUM!</v>
      </c>
      <c r="PTV24" t="e">
        <f t="shared" si="178"/>
        <v>#NUM!</v>
      </c>
      <c r="PTW24" t="e">
        <f t="shared" si="178"/>
        <v>#VALUE!</v>
      </c>
      <c r="PTX24">
        <f t="shared" si="178"/>
        <v>0</v>
      </c>
      <c r="PTY24" t="e">
        <f t="shared" si="178"/>
        <v>#NUM!</v>
      </c>
      <c r="PTZ24" t="e">
        <f t="shared" si="178"/>
        <v>#NUM!</v>
      </c>
      <c r="PUA24" t="e">
        <f t="shared" si="178"/>
        <v>#VALUE!</v>
      </c>
      <c r="PUB24">
        <f t="shared" si="178"/>
        <v>0</v>
      </c>
      <c r="PUC24" t="e">
        <f t="shared" si="178"/>
        <v>#NUM!</v>
      </c>
      <c r="PUD24" t="e">
        <f t="shared" si="178"/>
        <v>#NUM!</v>
      </c>
      <c r="PUE24" t="e">
        <f t="shared" si="178"/>
        <v>#VALUE!</v>
      </c>
      <c r="PUF24">
        <f t="shared" si="178"/>
        <v>0</v>
      </c>
      <c r="PUG24" t="e">
        <f t="shared" si="178"/>
        <v>#NUM!</v>
      </c>
      <c r="PUH24" t="e">
        <f t="shared" si="178"/>
        <v>#NUM!</v>
      </c>
      <c r="PUI24" t="e">
        <f t="shared" si="178"/>
        <v>#VALUE!</v>
      </c>
      <c r="PUJ24">
        <f t="shared" si="178"/>
        <v>0</v>
      </c>
      <c r="PUK24" t="e">
        <f t="shared" si="178"/>
        <v>#NUM!</v>
      </c>
      <c r="PUL24" t="e">
        <f t="shared" si="178"/>
        <v>#NUM!</v>
      </c>
      <c r="PUM24" t="e">
        <f t="shared" si="178"/>
        <v>#VALUE!</v>
      </c>
      <c r="PUN24">
        <f t="shared" si="178"/>
        <v>0</v>
      </c>
      <c r="PUO24" t="e">
        <f t="shared" si="178"/>
        <v>#NUM!</v>
      </c>
      <c r="PUP24" t="e">
        <f t="shared" si="178"/>
        <v>#NUM!</v>
      </c>
      <c r="PUQ24" t="e">
        <f t="shared" si="178"/>
        <v>#VALUE!</v>
      </c>
      <c r="PUR24">
        <f t="shared" si="178"/>
        <v>0</v>
      </c>
      <c r="PUS24" t="e">
        <f t="shared" si="178"/>
        <v>#NUM!</v>
      </c>
      <c r="PUT24" t="e">
        <f t="shared" si="178"/>
        <v>#NUM!</v>
      </c>
      <c r="PUU24" t="e">
        <f t="shared" si="178"/>
        <v>#VALUE!</v>
      </c>
      <c r="PUV24">
        <f t="shared" si="178"/>
        <v>0</v>
      </c>
      <c r="PUW24" t="e">
        <f t="shared" si="178"/>
        <v>#NUM!</v>
      </c>
      <c r="PUX24" t="e">
        <f t="shared" si="178"/>
        <v>#NUM!</v>
      </c>
      <c r="PUY24" t="e">
        <f t="shared" si="178"/>
        <v>#VALUE!</v>
      </c>
      <c r="PUZ24">
        <f t="shared" si="178"/>
        <v>0</v>
      </c>
      <c r="PVA24" t="e">
        <f t="shared" si="178"/>
        <v>#NUM!</v>
      </c>
      <c r="PVB24" t="e">
        <f t="shared" si="178"/>
        <v>#NUM!</v>
      </c>
      <c r="PVC24" t="e">
        <f t="shared" si="178"/>
        <v>#VALUE!</v>
      </c>
      <c r="PVD24">
        <f t="shared" si="178"/>
        <v>0</v>
      </c>
      <c r="PVE24" t="e">
        <f t="shared" si="178"/>
        <v>#NUM!</v>
      </c>
      <c r="PVF24" t="e">
        <f t="shared" si="178"/>
        <v>#NUM!</v>
      </c>
      <c r="PVG24" t="e">
        <f t="shared" si="178"/>
        <v>#VALUE!</v>
      </c>
      <c r="PVH24">
        <f t="shared" si="178"/>
        <v>0</v>
      </c>
      <c r="PVI24" t="e">
        <f t="shared" si="178"/>
        <v>#NUM!</v>
      </c>
      <c r="PVJ24" t="e">
        <f t="shared" si="178"/>
        <v>#NUM!</v>
      </c>
      <c r="PVK24" t="e">
        <f t="shared" si="178"/>
        <v>#VALUE!</v>
      </c>
      <c r="PVL24">
        <f t="shared" si="178"/>
        <v>0</v>
      </c>
      <c r="PVM24" t="e">
        <f t="shared" ref="PVM24:PXX24" si="179">PVI24/0.45</f>
        <v>#NUM!</v>
      </c>
      <c r="PVN24" t="e">
        <f t="shared" si="179"/>
        <v>#NUM!</v>
      </c>
      <c r="PVO24" t="e">
        <f t="shared" si="179"/>
        <v>#VALUE!</v>
      </c>
      <c r="PVP24">
        <f t="shared" si="179"/>
        <v>0</v>
      </c>
      <c r="PVQ24" t="e">
        <f t="shared" si="179"/>
        <v>#NUM!</v>
      </c>
      <c r="PVR24" t="e">
        <f t="shared" si="179"/>
        <v>#NUM!</v>
      </c>
      <c r="PVS24" t="e">
        <f t="shared" si="179"/>
        <v>#VALUE!</v>
      </c>
      <c r="PVT24">
        <f t="shared" si="179"/>
        <v>0</v>
      </c>
      <c r="PVU24" t="e">
        <f t="shared" si="179"/>
        <v>#NUM!</v>
      </c>
      <c r="PVV24" t="e">
        <f t="shared" si="179"/>
        <v>#NUM!</v>
      </c>
      <c r="PVW24" t="e">
        <f t="shared" si="179"/>
        <v>#VALUE!</v>
      </c>
      <c r="PVX24">
        <f t="shared" si="179"/>
        <v>0</v>
      </c>
      <c r="PVY24" t="e">
        <f t="shared" si="179"/>
        <v>#NUM!</v>
      </c>
      <c r="PVZ24" t="e">
        <f t="shared" si="179"/>
        <v>#NUM!</v>
      </c>
      <c r="PWA24" t="e">
        <f t="shared" si="179"/>
        <v>#VALUE!</v>
      </c>
      <c r="PWB24">
        <f t="shared" si="179"/>
        <v>0</v>
      </c>
      <c r="PWC24" t="e">
        <f t="shared" si="179"/>
        <v>#NUM!</v>
      </c>
      <c r="PWD24" t="e">
        <f t="shared" si="179"/>
        <v>#NUM!</v>
      </c>
      <c r="PWE24" t="e">
        <f t="shared" si="179"/>
        <v>#VALUE!</v>
      </c>
      <c r="PWF24">
        <f t="shared" si="179"/>
        <v>0</v>
      </c>
      <c r="PWG24" t="e">
        <f t="shared" si="179"/>
        <v>#NUM!</v>
      </c>
      <c r="PWH24" t="e">
        <f t="shared" si="179"/>
        <v>#NUM!</v>
      </c>
      <c r="PWI24" t="e">
        <f t="shared" si="179"/>
        <v>#VALUE!</v>
      </c>
      <c r="PWJ24">
        <f t="shared" si="179"/>
        <v>0</v>
      </c>
      <c r="PWK24" t="e">
        <f t="shared" si="179"/>
        <v>#NUM!</v>
      </c>
      <c r="PWL24" t="e">
        <f t="shared" si="179"/>
        <v>#NUM!</v>
      </c>
      <c r="PWM24" t="e">
        <f t="shared" si="179"/>
        <v>#VALUE!</v>
      </c>
      <c r="PWN24">
        <f t="shared" si="179"/>
        <v>0</v>
      </c>
      <c r="PWO24" t="e">
        <f t="shared" si="179"/>
        <v>#NUM!</v>
      </c>
      <c r="PWP24" t="e">
        <f t="shared" si="179"/>
        <v>#NUM!</v>
      </c>
      <c r="PWQ24" t="e">
        <f t="shared" si="179"/>
        <v>#VALUE!</v>
      </c>
      <c r="PWR24">
        <f t="shared" si="179"/>
        <v>0</v>
      </c>
      <c r="PWS24" t="e">
        <f t="shared" si="179"/>
        <v>#NUM!</v>
      </c>
      <c r="PWT24" t="e">
        <f t="shared" si="179"/>
        <v>#NUM!</v>
      </c>
      <c r="PWU24" t="e">
        <f t="shared" si="179"/>
        <v>#VALUE!</v>
      </c>
      <c r="PWV24">
        <f t="shared" si="179"/>
        <v>0</v>
      </c>
      <c r="PWW24" t="e">
        <f t="shared" si="179"/>
        <v>#NUM!</v>
      </c>
      <c r="PWX24" t="e">
        <f t="shared" si="179"/>
        <v>#NUM!</v>
      </c>
      <c r="PWY24" t="e">
        <f t="shared" si="179"/>
        <v>#VALUE!</v>
      </c>
      <c r="PWZ24">
        <f t="shared" si="179"/>
        <v>0</v>
      </c>
      <c r="PXA24" t="e">
        <f t="shared" si="179"/>
        <v>#NUM!</v>
      </c>
      <c r="PXB24" t="e">
        <f t="shared" si="179"/>
        <v>#NUM!</v>
      </c>
      <c r="PXC24" t="e">
        <f t="shared" si="179"/>
        <v>#VALUE!</v>
      </c>
      <c r="PXD24">
        <f t="shared" si="179"/>
        <v>0</v>
      </c>
      <c r="PXE24" t="e">
        <f t="shared" si="179"/>
        <v>#NUM!</v>
      </c>
      <c r="PXF24" t="e">
        <f t="shared" si="179"/>
        <v>#NUM!</v>
      </c>
      <c r="PXG24" t="e">
        <f t="shared" si="179"/>
        <v>#VALUE!</v>
      </c>
      <c r="PXH24">
        <f t="shared" si="179"/>
        <v>0</v>
      </c>
      <c r="PXI24" t="e">
        <f t="shared" si="179"/>
        <v>#NUM!</v>
      </c>
      <c r="PXJ24" t="e">
        <f t="shared" si="179"/>
        <v>#NUM!</v>
      </c>
      <c r="PXK24" t="e">
        <f t="shared" si="179"/>
        <v>#VALUE!</v>
      </c>
      <c r="PXL24">
        <f t="shared" si="179"/>
        <v>0</v>
      </c>
      <c r="PXM24" t="e">
        <f t="shared" si="179"/>
        <v>#NUM!</v>
      </c>
      <c r="PXN24" t="e">
        <f t="shared" si="179"/>
        <v>#NUM!</v>
      </c>
      <c r="PXO24" t="e">
        <f t="shared" si="179"/>
        <v>#VALUE!</v>
      </c>
      <c r="PXP24">
        <f t="shared" si="179"/>
        <v>0</v>
      </c>
      <c r="PXQ24" t="e">
        <f t="shared" si="179"/>
        <v>#NUM!</v>
      </c>
      <c r="PXR24" t="e">
        <f t="shared" si="179"/>
        <v>#NUM!</v>
      </c>
      <c r="PXS24" t="e">
        <f t="shared" si="179"/>
        <v>#VALUE!</v>
      </c>
      <c r="PXT24">
        <f t="shared" si="179"/>
        <v>0</v>
      </c>
      <c r="PXU24" t="e">
        <f t="shared" si="179"/>
        <v>#NUM!</v>
      </c>
      <c r="PXV24" t="e">
        <f t="shared" si="179"/>
        <v>#NUM!</v>
      </c>
      <c r="PXW24" t="e">
        <f t="shared" si="179"/>
        <v>#VALUE!</v>
      </c>
      <c r="PXX24">
        <f t="shared" si="179"/>
        <v>0</v>
      </c>
      <c r="PXY24" t="e">
        <f t="shared" ref="PXY24:QAJ24" si="180">PXU24/0.45</f>
        <v>#NUM!</v>
      </c>
      <c r="PXZ24" t="e">
        <f t="shared" si="180"/>
        <v>#NUM!</v>
      </c>
      <c r="PYA24" t="e">
        <f t="shared" si="180"/>
        <v>#VALUE!</v>
      </c>
      <c r="PYB24">
        <f t="shared" si="180"/>
        <v>0</v>
      </c>
      <c r="PYC24" t="e">
        <f t="shared" si="180"/>
        <v>#NUM!</v>
      </c>
      <c r="PYD24" t="e">
        <f t="shared" si="180"/>
        <v>#NUM!</v>
      </c>
      <c r="PYE24" t="e">
        <f t="shared" si="180"/>
        <v>#VALUE!</v>
      </c>
      <c r="PYF24">
        <f t="shared" si="180"/>
        <v>0</v>
      </c>
      <c r="PYG24" t="e">
        <f t="shared" si="180"/>
        <v>#NUM!</v>
      </c>
      <c r="PYH24" t="e">
        <f t="shared" si="180"/>
        <v>#NUM!</v>
      </c>
      <c r="PYI24" t="e">
        <f t="shared" si="180"/>
        <v>#VALUE!</v>
      </c>
      <c r="PYJ24">
        <f t="shared" si="180"/>
        <v>0</v>
      </c>
      <c r="PYK24" t="e">
        <f t="shared" si="180"/>
        <v>#NUM!</v>
      </c>
      <c r="PYL24" t="e">
        <f t="shared" si="180"/>
        <v>#NUM!</v>
      </c>
      <c r="PYM24" t="e">
        <f t="shared" si="180"/>
        <v>#VALUE!</v>
      </c>
      <c r="PYN24">
        <f t="shared" si="180"/>
        <v>0</v>
      </c>
      <c r="PYO24" t="e">
        <f t="shared" si="180"/>
        <v>#NUM!</v>
      </c>
      <c r="PYP24" t="e">
        <f t="shared" si="180"/>
        <v>#NUM!</v>
      </c>
      <c r="PYQ24" t="e">
        <f t="shared" si="180"/>
        <v>#VALUE!</v>
      </c>
      <c r="PYR24">
        <f t="shared" si="180"/>
        <v>0</v>
      </c>
      <c r="PYS24" t="e">
        <f t="shared" si="180"/>
        <v>#NUM!</v>
      </c>
      <c r="PYT24" t="e">
        <f t="shared" si="180"/>
        <v>#NUM!</v>
      </c>
      <c r="PYU24" t="e">
        <f t="shared" si="180"/>
        <v>#VALUE!</v>
      </c>
      <c r="PYV24">
        <f t="shared" si="180"/>
        <v>0</v>
      </c>
      <c r="PYW24" t="e">
        <f t="shared" si="180"/>
        <v>#NUM!</v>
      </c>
      <c r="PYX24" t="e">
        <f t="shared" si="180"/>
        <v>#NUM!</v>
      </c>
      <c r="PYY24" t="e">
        <f t="shared" si="180"/>
        <v>#VALUE!</v>
      </c>
      <c r="PYZ24">
        <f t="shared" si="180"/>
        <v>0</v>
      </c>
      <c r="PZA24" t="e">
        <f t="shared" si="180"/>
        <v>#NUM!</v>
      </c>
      <c r="PZB24" t="e">
        <f t="shared" si="180"/>
        <v>#NUM!</v>
      </c>
      <c r="PZC24" t="e">
        <f t="shared" si="180"/>
        <v>#VALUE!</v>
      </c>
      <c r="PZD24">
        <f t="shared" si="180"/>
        <v>0</v>
      </c>
      <c r="PZE24" t="e">
        <f t="shared" si="180"/>
        <v>#NUM!</v>
      </c>
      <c r="PZF24" t="e">
        <f t="shared" si="180"/>
        <v>#NUM!</v>
      </c>
      <c r="PZG24" t="e">
        <f t="shared" si="180"/>
        <v>#VALUE!</v>
      </c>
      <c r="PZH24">
        <f t="shared" si="180"/>
        <v>0</v>
      </c>
      <c r="PZI24" t="e">
        <f t="shared" si="180"/>
        <v>#NUM!</v>
      </c>
      <c r="PZJ24" t="e">
        <f t="shared" si="180"/>
        <v>#NUM!</v>
      </c>
      <c r="PZK24" t="e">
        <f t="shared" si="180"/>
        <v>#VALUE!</v>
      </c>
      <c r="PZL24">
        <f t="shared" si="180"/>
        <v>0</v>
      </c>
      <c r="PZM24" t="e">
        <f t="shared" si="180"/>
        <v>#NUM!</v>
      </c>
      <c r="PZN24" t="e">
        <f t="shared" si="180"/>
        <v>#NUM!</v>
      </c>
      <c r="PZO24" t="e">
        <f t="shared" si="180"/>
        <v>#VALUE!</v>
      </c>
      <c r="PZP24">
        <f t="shared" si="180"/>
        <v>0</v>
      </c>
      <c r="PZQ24" t="e">
        <f t="shared" si="180"/>
        <v>#NUM!</v>
      </c>
      <c r="PZR24" t="e">
        <f t="shared" si="180"/>
        <v>#NUM!</v>
      </c>
      <c r="PZS24" t="e">
        <f t="shared" si="180"/>
        <v>#VALUE!</v>
      </c>
      <c r="PZT24">
        <f t="shared" si="180"/>
        <v>0</v>
      </c>
      <c r="PZU24" t="e">
        <f t="shared" si="180"/>
        <v>#NUM!</v>
      </c>
      <c r="PZV24" t="e">
        <f t="shared" si="180"/>
        <v>#NUM!</v>
      </c>
      <c r="PZW24" t="e">
        <f t="shared" si="180"/>
        <v>#VALUE!</v>
      </c>
      <c r="PZX24">
        <f t="shared" si="180"/>
        <v>0</v>
      </c>
      <c r="PZY24" t="e">
        <f t="shared" si="180"/>
        <v>#NUM!</v>
      </c>
      <c r="PZZ24" t="e">
        <f t="shared" si="180"/>
        <v>#NUM!</v>
      </c>
      <c r="QAA24" t="e">
        <f t="shared" si="180"/>
        <v>#VALUE!</v>
      </c>
      <c r="QAB24">
        <f t="shared" si="180"/>
        <v>0</v>
      </c>
      <c r="QAC24" t="e">
        <f t="shared" si="180"/>
        <v>#NUM!</v>
      </c>
      <c r="QAD24" t="e">
        <f t="shared" si="180"/>
        <v>#NUM!</v>
      </c>
      <c r="QAE24" t="e">
        <f t="shared" si="180"/>
        <v>#VALUE!</v>
      </c>
      <c r="QAF24">
        <f t="shared" si="180"/>
        <v>0</v>
      </c>
      <c r="QAG24" t="e">
        <f t="shared" si="180"/>
        <v>#NUM!</v>
      </c>
      <c r="QAH24" t="e">
        <f t="shared" si="180"/>
        <v>#NUM!</v>
      </c>
      <c r="QAI24" t="e">
        <f t="shared" si="180"/>
        <v>#VALUE!</v>
      </c>
      <c r="QAJ24">
        <f t="shared" si="180"/>
        <v>0</v>
      </c>
      <c r="QAK24" t="e">
        <f t="shared" ref="QAK24:QCV24" si="181">QAG24/0.45</f>
        <v>#NUM!</v>
      </c>
      <c r="QAL24" t="e">
        <f t="shared" si="181"/>
        <v>#NUM!</v>
      </c>
      <c r="QAM24" t="e">
        <f t="shared" si="181"/>
        <v>#VALUE!</v>
      </c>
      <c r="QAN24">
        <f t="shared" si="181"/>
        <v>0</v>
      </c>
      <c r="QAO24" t="e">
        <f t="shared" si="181"/>
        <v>#NUM!</v>
      </c>
      <c r="QAP24" t="e">
        <f t="shared" si="181"/>
        <v>#NUM!</v>
      </c>
      <c r="QAQ24" t="e">
        <f t="shared" si="181"/>
        <v>#VALUE!</v>
      </c>
      <c r="QAR24">
        <f t="shared" si="181"/>
        <v>0</v>
      </c>
      <c r="QAS24" t="e">
        <f t="shared" si="181"/>
        <v>#NUM!</v>
      </c>
      <c r="QAT24" t="e">
        <f t="shared" si="181"/>
        <v>#NUM!</v>
      </c>
      <c r="QAU24" t="e">
        <f t="shared" si="181"/>
        <v>#VALUE!</v>
      </c>
      <c r="QAV24">
        <f t="shared" si="181"/>
        <v>0</v>
      </c>
      <c r="QAW24" t="e">
        <f t="shared" si="181"/>
        <v>#NUM!</v>
      </c>
      <c r="QAX24" t="e">
        <f t="shared" si="181"/>
        <v>#NUM!</v>
      </c>
      <c r="QAY24" t="e">
        <f t="shared" si="181"/>
        <v>#VALUE!</v>
      </c>
      <c r="QAZ24">
        <f t="shared" si="181"/>
        <v>0</v>
      </c>
      <c r="QBA24" t="e">
        <f t="shared" si="181"/>
        <v>#NUM!</v>
      </c>
      <c r="QBB24" t="e">
        <f t="shared" si="181"/>
        <v>#NUM!</v>
      </c>
      <c r="QBC24" t="e">
        <f t="shared" si="181"/>
        <v>#VALUE!</v>
      </c>
      <c r="QBD24">
        <f t="shared" si="181"/>
        <v>0</v>
      </c>
      <c r="QBE24" t="e">
        <f t="shared" si="181"/>
        <v>#NUM!</v>
      </c>
      <c r="QBF24" t="e">
        <f t="shared" si="181"/>
        <v>#NUM!</v>
      </c>
      <c r="QBG24" t="e">
        <f t="shared" si="181"/>
        <v>#VALUE!</v>
      </c>
      <c r="QBH24">
        <f t="shared" si="181"/>
        <v>0</v>
      </c>
      <c r="QBI24" t="e">
        <f t="shared" si="181"/>
        <v>#NUM!</v>
      </c>
      <c r="QBJ24" t="e">
        <f t="shared" si="181"/>
        <v>#NUM!</v>
      </c>
      <c r="QBK24" t="e">
        <f t="shared" si="181"/>
        <v>#VALUE!</v>
      </c>
      <c r="QBL24">
        <f t="shared" si="181"/>
        <v>0</v>
      </c>
      <c r="QBM24" t="e">
        <f t="shared" si="181"/>
        <v>#NUM!</v>
      </c>
      <c r="QBN24" t="e">
        <f t="shared" si="181"/>
        <v>#NUM!</v>
      </c>
      <c r="QBO24" t="e">
        <f t="shared" si="181"/>
        <v>#VALUE!</v>
      </c>
      <c r="QBP24">
        <f t="shared" si="181"/>
        <v>0</v>
      </c>
      <c r="QBQ24" t="e">
        <f t="shared" si="181"/>
        <v>#NUM!</v>
      </c>
      <c r="QBR24" t="e">
        <f t="shared" si="181"/>
        <v>#NUM!</v>
      </c>
      <c r="QBS24" t="e">
        <f t="shared" si="181"/>
        <v>#VALUE!</v>
      </c>
      <c r="QBT24">
        <f t="shared" si="181"/>
        <v>0</v>
      </c>
      <c r="QBU24" t="e">
        <f t="shared" si="181"/>
        <v>#NUM!</v>
      </c>
      <c r="QBV24" t="e">
        <f t="shared" si="181"/>
        <v>#NUM!</v>
      </c>
      <c r="QBW24" t="e">
        <f t="shared" si="181"/>
        <v>#VALUE!</v>
      </c>
      <c r="QBX24">
        <f t="shared" si="181"/>
        <v>0</v>
      </c>
      <c r="QBY24" t="e">
        <f t="shared" si="181"/>
        <v>#NUM!</v>
      </c>
      <c r="QBZ24" t="e">
        <f t="shared" si="181"/>
        <v>#NUM!</v>
      </c>
      <c r="QCA24" t="e">
        <f t="shared" si="181"/>
        <v>#VALUE!</v>
      </c>
      <c r="QCB24">
        <f t="shared" si="181"/>
        <v>0</v>
      </c>
      <c r="QCC24" t="e">
        <f t="shared" si="181"/>
        <v>#NUM!</v>
      </c>
      <c r="QCD24" t="e">
        <f t="shared" si="181"/>
        <v>#NUM!</v>
      </c>
      <c r="QCE24" t="e">
        <f t="shared" si="181"/>
        <v>#VALUE!</v>
      </c>
      <c r="QCF24">
        <f t="shared" si="181"/>
        <v>0</v>
      </c>
      <c r="QCG24" t="e">
        <f t="shared" si="181"/>
        <v>#NUM!</v>
      </c>
      <c r="QCH24" t="e">
        <f t="shared" si="181"/>
        <v>#NUM!</v>
      </c>
      <c r="QCI24" t="e">
        <f t="shared" si="181"/>
        <v>#VALUE!</v>
      </c>
      <c r="QCJ24">
        <f t="shared" si="181"/>
        <v>0</v>
      </c>
      <c r="QCK24" t="e">
        <f t="shared" si="181"/>
        <v>#NUM!</v>
      </c>
      <c r="QCL24" t="e">
        <f t="shared" si="181"/>
        <v>#NUM!</v>
      </c>
      <c r="QCM24" t="e">
        <f t="shared" si="181"/>
        <v>#VALUE!</v>
      </c>
      <c r="QCN24">
        <f t="shared" si="181"/>
        <v>0</v>
      </c>
      <c r="QCO24" t="e">
        <f t="shared" si="181"/>
        <v>#NUM!</v>
      </c>
      <c r="QCP24" t="e">
        <f t="shared" si="181"/>
        <v>#NUM!</v>
      </c>
      <c r="QCQ24" t="e">
        <f t="shared" si="181"/>
        <v>#VALUE!</v>
      </c>
      <c r="QCR24">
        <f t="shared" si="181"/>
        <v>0</v>
      </c>
      <c r="QCS24" t="e">
        <f t="shared" si="181"/>
        <v>#NUM!</v>
      </c>
      <c r="QCT24" t="e">
        <f t="shared" si="181"/>
        <v>#NUM!</v>
      </c>
      <c r="QCU24" t="e">
        <f t="shared" si="181"/>
        <v>#VALUE!</v>
      </c>
      <c r="QCV24">
        <f t="shared" si="181"/>
        <v>0</v>
      </c>
      <c r="QCW24" t="e">
        <f t="shared" ref="QCW24:QFH24" si="182">QCS24/0.45</f>
        <v>#NUM!</v>
      </c>
      <c r="QCX24" t="e">
        <f t="shared" si="182"/>
        <v>#NUM!</v>
      </c>
      <c r="QCY24" t="e">
        <f t="shared" si="182"/>
        <v>#VALUE!</v>
      </c>
      <c r="QCZ24">
        <f t="shared" si="182"/>
        <v>0</v>
      </c>
      <c r="QDA24" t="e">
        <f t="shared" si="182"/>
        <v>#NUM!</v>
      </c>
      <c r="QDB24" t="e">
        <f t="shared" si="182"/>
        <v>#NUM!</v>
      </c>
      <c r="QDC24" t="e">
        <f t="shared" si="182"/>
        <v>#VALUE!</v>
      </c>
      <c r="QDD24">
        <f t="shared" si="182"/>
        <v>0</v>
      </c>
      <c r="QDE24" t="e">
        <f t="shared" si="182"/>
        <v>#NUM!</v>
      </c>
      <c r="QDF24" t="e">
        <f t="shared" si="182"/>
        <v>#NUM!</v>
      </c>
      <c r="QDG24" t="e">
        <f t="shared" si="182"/>
        <v>#VALUE!</v>
      </c>
      <c r="QDH24">
        <f t="shared" si="182"/>
        <v>0</v>
      </c>
      <c r="QDI24" t="e">
        <f t="shared" si="182"/>
        <v>#NUM!</v>
      </c>
      <c r="QDJ24" t="e">
        <f t="shared" si="182"/>
        <v>#NUM!</v>
      </c>
      <c r="QDK24" t="e">
        <f t="shared" si="182"/>
        <v>#VALUE!</v>
      </c>
      <c r="QDL24">
        <f t="shared" si="182"/>
        <v>0</v>
      </c>
      <c r="QDM24" t="e">
        <f t="shared" si="182"/>
        <v>#NUM!</v>
      </c>
      <c r="QDN24" t="e">
        <f t="shared" si="182"/>
        <v>#NUM!</v>
      </c>
      <c r="QDO24" t="e">
        <f t="shared" si="182"/>
        <v>#VALUE!</v>
      </c>
      <c r="QDP24">
        <f t="shared" si="182"/>
        <v>0</v>
      </c>
      <c r="QDQ24" t="e">
        <f t="shared" si="182"/>
        <v>#NUM!</v>
      </c>
      <c r="QDR24" t="e">
        <f t="shared" si="182"/>
        <v>#NUM!</v>
      </c>
      <c r="QDS24" t="e">
        <f t="shared" si="182"/>
        <v>#VALUE!</v>
      </c>
      <c r="QDT24">
        <f t="shared" si="182"/>
        <v>0</v>
      </c>
      <c r="QDU24" t="e">
        <f t="shared" si="182"/>
        <v>#NUM!</v>
      </c>
      <c r="QDV24" t="e">
        <f t="shared" si="182"/>
        <v>#NUM!</v>
      </c>
      <c r="QDW24" t="e">
        <f t="shared" si="182"/>
        <v>#VALUE!</v>
      </c>
      <c r="QDX24">
        <f t="shared" si="182"/>
        <v>0</v>
      </c>
      <c r="QDY24" t="e">
        <f t="shared" si="182"/>
        <v>#NUM!</v>
      </c>
      <c r="QDZ24" t="e">
        <f t="shared" si="182"/>
        <v>#NUM!</v>
      </c>
      <c r="QEA24" t="e">
        <f t="shared" si="182"/>
        <v>#VALUE!</v>
      </c>
      <c r="QEB24">
        <f t="shared" si="182"/>
        <v>0</v>
      </c>
      <c r="QEC24" t="e">
        <f t="shared" si="182"/>
        <v>#NUM!</v>
      </c>
      <c r="QED24" t="e">
        <f t="shared" si="182"/>
        <v>#NUM!</v>
      </c>
      <c r="QEE24" t="e">
        <f t="shared" si="182"/>
        <v>#VALUE!</v>
      </c>
      <c r="QEF24">
        <f t="shared" si="182"/>
        <v>0</v>
      </c>
      <c r="QEG24" t="e">
        <f t="shared" si="182"/>
        <v>#NUM!</v>
      </c>
      <c r="QEH24" t="e">
        <f t="shared" si="182"/>
        <v>#NUM!</v>
      </c>
      <c r="QEI24" t="e">
        <f t="shared" si="182"/>
        <v>#VALUE!</v>
      </c>
      <c r="QEJ24">
        <f t="shared" si="182"/>
        <v>0</v>
      </c>
      <c r="QEK24" t="e">
        <f t="shared" si="182"/>
        <v>#NUM!</v>
      </c>
      <c r="QEL24" t="e">
        <f t="shared" si="182"/>
        <v>#NUM!</v>
      </c>
      <c r="QEM24" t="e">
        <f t="shared" si="182"/>
        <v>#VALUE!</v>
      </c>
      <c r="QEN24">
        <f t="shared" si="182"/>
        <v>0</v>
      </c>
      <c r="QEO24" t="e">
        <f t="shared" si="182"/>
        <v>#NUM!</v>
      </c>
      <c r="QEP24" t="e">
        <f t="shared" si="182"/>
        <v>#NUM!</v>
      </c>
      <c r="QEQ24" t="e">
        <f t="shared" si="182"/>
        <v>#VALUE!</v>
      </c>
      <c r="QER24">
        <f t="shared" si="182"/>
        <v>0</v>
      </c>
      <c r="QES24" t="e">
        <f t="shared" si="182"/>
        <v>#NUM!</v>
      </c>
      <c r="QET24" t="e">
        <f t="shared" si="182"/>
        <v>#NUM!</v>
      </c>
      <c r="QEU24" t="e">
        <f t="shared" si="182"/>
        <v>#VALUE!</v>
      </c>
      <c r="QEV24">
        <f t="shared" si="182"/>
        <v>0</v>
      </c>
      <c r="QEW24" t="e">
        <f t="shared" si="182"/>
        <v>#NUM!</v>
      </c>
      <c r="QEX24" t="e">
        <f t="shared" si="182"/>
        <v>#NUM!</v>
      </c>
      <c r="QEY24" t="e">
        <f t="shared" si="182"/>
        <v>#VALUE!</v>
      </c>
      <c r="QEZ24">
        <f t="shared" si="182"/>
        <v>0</v>
      </c>
      <c r="QFA24" t="e">
        <f t="shared" si="182"/>
        <v>#NUM!</v>
      </c>
      <c r="QFB24" t="e">
        <f t="shared" si="182"/>
        <v>#NUM!</v>
      </c>
      <c r="QFC24" t="e">
        <f t="shared" si="182"/>
        <v>#VALUE!</v>
      </c>
      <c r="QFD24">
        <f t="shared" si="182"/>
        <v>0</v>
      </c>
      <c r="QFE24" t="e">
        <f t="shared" si="182"/>
        <v>#NUM!</v>
      </c>
      <c r="QFF24" t="e">
        <f t="shared" si="182"/>
        <v>#NUM!</v>
      </c>
      <c r="QFG24" t="e">
        <f t="shared" si="182"/>
        <v>#VALUE!</v>
      </c>
      <c r="QFH24">
        <f t="shared" si="182"/>
        <v>0</v>
      </c>
      <c r="QFI24" t="e">
        <f t="shared" ref="QFI24:QHT24" si="183">QFE24/0.45</f>
        <v>#NUM!</v>
      </c>
      <c r="QFJ24" t="e">
        <f t="shared" si="183"/>
        <v>#NUM!</v>
      </c>
      <c r="QFK24" t="e">
        <f t="shared" si="183"/>
        <v>#VALUE!</v>
      </c>
      <c r="QFL24">
        <f t="shared" si="183"/>
        <v>0</v>
      </c>
      <c r="QFM24" t="e">
        <f t="shared" si="183"/>
        <v>#NUM!</v>
      </c>
      <c r="QFN24" t="e">
        <f t="shared" si="183"/>
        <v>#NUM!</v>
      </c>
      <c r="QFO24" t="e">
        <f t="shared" si="183"/>
        <v>#VALUE!</v>
      </c>
      <c r="QFP24">
        <f t="shared" si="183"/>
        <v>0</v>
      </c>
      <c r="QFQ24" t="e">
        <f t="shared" si="183"/>
        <v>#NUM!</v>
      </c>
      <c r="QFR24" t="e">
        <f t="shared" si="183"/>
        <v>#NUM!</v>
      </c>
      <c r="QFS24" t="e">
        <f t="shared" si="183"/>
        <v>#VALUE!</v>
      </c>
      <c r="QFT24">
        <f t="shared" si="183"/>
        <v>0</v>
      </c>
      <c r="QFU24" t="e">
        <f t="shared" si="183"/>
        <v>#NUM!</v>
      </c>
      <c r="QFV24" t="e">
        <f t="shared" si="183"/>
        <v>#NUM!</v>
      </c>
      <c r="QFW24" t="e">
        <f t="shared" si="183"/>
        <v>#VALUE!</v>
      </c>
      <c r="QFX24">
        <f t="shared" si="183"/>
        <v>0</v>
      </c>
      <c r="QFY24" t="e">
        <f t="shared" si="183"/>
        <v>#NUM!</v>
      </c>
      <c r="QFZ24" t="e">
        <f t="shared" si="183"/>
        <v>#NUM!</v>
      </c>
      <c r="QGA24" t="e">
        <f t="shared" si="183"/>
        <v>#VALUE!</v>
      </c>
      <c r="QGB24">
        <f t="shared" si="183"/>
        <v>0</v>
      </c>
      <c r="QGC24" t="e">
        <f t="shared" si="183"/>
        <v>#NUM!</v>
      </c>
      <c r="QGD24" t="e">
        <f t="shared" si="183"/>
        <v>#NUM!</v>
      </c>
      <c r="QGE24" t="e">
        <f t="shared" si="183"/>
        <v>#VALUE!</v>
      </c>
      <c r="QGF24">
        <f t="shared" si="183"/>
        <v>0</v>
      </c>
      <c r="QGG24" t="e">
        <f t="shared" si="183"/>
        <v>#NUM!</v>
      </c>
      <c r="QGH24" t="e">
        <f t="shared" si="183"/>
        <v>#NUM!</v>
      </c>
      <c r="QGI24" t="e">
        <f t="shared" si="183"/>
        <v>#VALUE!</v>
      </c>
      <c r="QGJ24">
        <f t="shared" si="183"/>
        <v>0</v>
      </c>
      <c r="QGK24" t="e">
        <f t="shared" si="183"/>
        <v>#NUM!</v>
      </c>
      <c r="QGL24" t="e">
        <f t="shared" si="183"/>
        <v>#NUM!</v>
      </c>
      <c r="QGM24" t="e">
        <f t="shared" si="183"/>
        <v>#VALUE!</v>
      </c>
      <c r="QGN24">
        <f t="shared" si="183"/>
        <v>0</v>
      </c>
      <c r="QGO24" t="e">
        <f t="shared" si="183"/>
        <v>#NUM!</v>
      </c>
      <c r="QGP24" t="e">
        <f t="shared" si="183"/>
        <v>#NUM!</v>
      </c>
      <c r="QGQ24" t="e">
        <f t="shared" si="183"/>
        <v>#VALUE!</v>
      </c>
      <c r="QGR24">
        <f t="shared" si="183"/>
        <v>0</v>
      </c>
      <c r="QGS24" t="e">
        <f t="shared" si="183"/>
        <v>#NUM!</v>
      </c>
      <c r="QGT24" t="e">
        <f t="shared" si="183"/>
        <v>#NUM!</v>
      </c>
      <c r="QGU24" t="e">
        <f t="shared" si="183"/>
        <v>#VALUE!</v>
      </c>
      <c r="QGV24">
        <f t="shared" si="183"/>
        <v>0</v>
      </c>
      <c r="QGW24" t="e">
        <f t="shared" si="183"/>
        <v>#NUM!</v>
      </c>
      <c r="QGX24" t="e">
        <f t="shared" si="183"/>
        <v>#NUM!</v>
      </c>
      <c r="QGY24" t="e">
        <f t="shared" si="183"/>
        <v>#VALUE!</v>
      </c>
      <c r="QGZ24">
        <f t="shared" si="183"/>
        <v>0</v>
      </c>
      <c r="QHA24" t="e">
        <f t="shared" si="183"/>
        <v>#NUM!</v>
      </c>
      <c r="QHB24" t="e">
        <f t="shared" si="183"/>
        <v>#NUM!</v>
      </c>
      <c r="QHC24" t="e">
        <f t="shared" si="183"/>
        <v>#VALUE!</v>
      </c>
      <c r="QHD24">
        <f t="shared" si="183"/>
        <v>0</v>
      </c>
      <c r="QHE24" t="e">
        <f t="shared" si="183"/>
        <v>#NUM!</v>
      </c>
      <c r="QHF24" t="e">
        <f t="shared" si="183"/>
        <v>#NUM!</v>
      </c>
      <c r="QHG24" t="e">
        <f t="shared" si="183"/>
        <v>#VALUE!</v>
      </c>
      <c r="QHH24">
        <f t="shared" si="183"/>
        <v>0</v>
      </c>
      <c r="QHI24" t="e">
        <f t="shared" si="183"/>
        <v>#NUM!</v>
      </c>
      <c r="QHJ24" t="e">
        <f t="shared" si="183"/>
        <v>#NUM!</v>
      </c>
      <c r="QHK24" t="e">
        <f t="shared" si="183"/>
        <v>#VALUE!</v>
      </c>
      <c r="QHL24">
        <f t="shared" si="183"/>
        <v>0</v>
      </c>
      <c r="QHM24" t="e">
        <f t="shared" si="183"/>
        <v>#NUM!</v>
      </c>
      <c r="QHN24" t="e">
        <f t="shared" si="183"/>
        <v>#NUM!</v>
      </c>
      <c r="QHO24" t="e">
        <f t="shared" si="183"/>
        <v>#VALUE!</v>
      </c>
      <c r="QHP24">
        <f t="shared" si="183"/>
        <v>0</v>
      </c>
      <c r="QHQ24" t="e">
        <f t="shared" si="183"/>
        <v>#NUM!</v>
      </c>
      <c r="QHR24" t="e">
        <f t="shared" si="183"/>
        <v>#NUM!</v>
      </c>
      <c r="QHS24" t="e">
        <f t="shared" si="183"/>
        <v>#VALUE!</v>
      </c>
      <c r="QHT24">
        <f t="shared" si="183"/>
        <v>0</v>
      </c>
      <c r="QHU24" t="e">
        <f t="shared" ref="QHU24:QKF24" si="184">QHQ24/0.45</f>
        <v>#NUM!</v>
      </c>
      <c r="QHV24" t="e">
        <f t="shared" si="184"/>
        <v>#NUM!</v>
      </c>
      <c r="QHW24" t="e">
        <f t="shared" si="184"/>
        <v>#VALUE!</v>
      </c>
      <c r="QHX24">
        <f t="shared" si="184"/>
        <v>0</v>
      </c>
      <c r="QHY24" t="e">
        <f t="shared" si="184"/>
        <v>#NUM!</v>
      </c>
      <c r="QHZ24" t="e">
        <f t="shared" si="184"/>
        <v>#NUM!</v>
      </c>
      <c r="QIA24" t="e">
        <f t="shared" si="184"/>
        <v>#VALUE!</v>
      </c>
      <c r="QIB24">
        <f t="shared" si="184"/>
        <v>0</v>
      </c>
      <c r="QIC24" t="e">
        <f t="shared" si="184"/>
        <v>#NUM!</v>
      </c>
      <c r="QID24" t="e">
        <f t="shared" si="184"/>
        <v>#NUM!</v>
      </c>
      <c r="QIE24" t="e">
        <f t="shared" si="184"/>
        <v>#VALUE!</v>
      </c>
      <c r="QIF24">
        <f t="shared" si="184"/>
        <v>0</v>
      </c>
      <c r="QIG24" t="e">
        <f t="shared" si="184"/>
        <v>#NUM!</v>
      </c>
      <c r="QIH24" t="e">
        <f t="shared" si="184"/>
        <v>#NUM!</v>
      </c>
      <c r="QII24" t="e">
        <f t="shared" si="184"/>
        <v>#VALUE!</v>
      </c>
      <c r="QIJ24">
        <f t="shared" si="184"/>
        <v>0</v>
      </c>
      <c r="QIK24" t="e">
        <f t="shared" si="184"/>
        <v>#NUM!</v>
      </c>
      <c r="QIL24" t="e">
        <f t="shared" si="184"/>
        <v>#NUM!</v>
      </c>
      <c r="QIM24" t="e">
        <f t="shared" si="184"/>
        <v>#VALUE!</v>
      </c>
      <c r="QIN24">
        <f t="shared" si="184"/>
        <v>0</v>
      </c>
      <c r="QIO24" t="e">
        <f t="shared" si="184"/>
        <v>#NUM!</v>
      </c>
      <c r="QIP24" t="e">
        <f t="shared" si="184"/>
        <v>#NUM!</v>
      </c>
      <c r="QIQ24" t="e">
        <f t="shared" si="184"/>
        <v>#VALUE!</v>
      </c>
      <c r="QIR24">
        <f t="shared" si="184"/>
        <v>0</v>
      </c>
      <c r="QIS24" t="e">
        <f t="shared" si="184"/>
        <v>#NUM!</v>
      </c>
      <c r="QIT24" t="e">
        <f t="shared" si="184"/>
        <v>#NUM!</v>
      </c>
      <c r="QIU24" t="e">
        <f t="shared" si="184"/>
        <v>#VALUE!</v>
      </c>
      <c r="QIV24">
        <f t="shared" si="184"/>
        <v>0</v>
      </c>
      <c r="QIW24" t="e">
        <f t="shared" si="184"/>
        <v>#NUM!</v>
      </c>
      <c r="QIX24" t="e">
        <f t="shared" si="184"/>
        <v>#NUM!</v>
      </c>
      <c r="QIY24" t="e">
        <f t="shared" si="184"/>
        <v>#VALUE!</v>
      </c>
      <c r="QIZ24">
        <f t="shared" si="184"/>
        <v>0</v>
      </c>
      <c r="QJA24" t="e">
        <f t="shared" si="184"/>
        <v>#NUM!</v>
      </c>
      <c r="QJB24" t="e">
        <f t="shared" si="184"/>
        <v>#NUM!</v>
      </c>
      <c r="QJC24" t="e">
        <f t="shared" si="184"/>
        <v>#VALUE!</v>
      </c>
      <c r="QJD24">
        <f t="shared" si="184"/>
        <v>0</v>
      </c>
      <c r="QJE24" t="e">
        <f t="shared" si="184"/>
        <v>#NUM!</v>
      </c>
      <c r="QJF24" t="e">
        <f t="shared" si="184"/>
        <v>#NUM!</v>
      </c>
      <c r="QJG24" t="e">
        <f t="shared" si="184"/>
        <v>#VALUE!</v>
      </c>
      <c r="QJH24">
        <f t="shared" si="184"/>
        <v>0</v>
      </c>
      <c r="QJI24" t="e">
        <f t="shared" si="184"/>
        <v>#NUM!</v>
      </c>
      <c r="QJJ24" t="e">
        <f t="shared" si="184"/>
        <v>#NUM!</v>
      </c>
      <c r="QJK24" t="e">
        <f t="shared" si="184"/>
        <v>#VALUE!</v>
      </c>
      <c r="QJL24">
        <f t="shared" si="184"/>
        <v>0</v>
      </c>
      <c r="QJM24" t="e">
        <f t="shared" si="184"/>
        <v>#NUM!</v>
      </c>
      <c r="QJN24" t="e">
        <f t="shared" si="184"/>
        <v>#NUM!</v>
      </c>
      <c r="QJO24" t="e">
        <f t="shared" si="184"/>
        <v>#VALUE!</v>
      </c>
      <c r="QJP24">
        <f t="shared" si="184"/>
        <v>0</v>
      </c>
      <c r="QJQ24" t="e">
        <f t="shared" si="184"/>
        <v>#NUM!</v>
      </c>
      <c r="QJR24" t="e">
        <f t="shared" si="184"/>
        <v>#NUM!</v>
      </c>
      <c r="QJS24" t="e">
        <f t="shared" si="184"/>
        <v>#VALUE!</v>
      </c>
      <c r="QJT24">
        <f t="shared" si="184"/>
        <v>0</v>
      </c>
      <c r="QJU24" t="e">
        <f t="shared" si="184"/>
        <v>#NUM!</v>
      </c>
      <c r="QJV24" t="e">
        <f t="shared" si="184"/>
        <v>#NUM!</v>
      </c>
      <c r="QJW24" t="e">
        <f t="shared" si="184"/>
        <v>#VALUE!</v>
      </c>
      <c r="QJX24">
        <f t="shared" si="184"/>
        <v>0</v>
      </c>
      <c r="QJY24" t="e">
        <f t="shared" si="184"/>
        <v>#NUM!</v>
      </c>
      <c r="QJZ24" t="e">
        <f t="shared" si="184"/>
        <v>#NUM!</v>
      </c>
      <c r="QKA24" t="e">
        <f t="shared" si="184"/>
        <v>#VALUE!</v>
      </c>
      <c r="QKB24">
        <f t="shared" si="184"/>
        <v>0</v>
      </c>
      <c r="QKC24" t="e">
        <f t="shared" si="184"/>
        <v>#NUM!</v>
      </c>
      <c r="QKD24" t="e">
        <f t="shared" si="184"/>
        <v>#NUM!</v>
      </c>
      <c r="QKE24" t="e">
        <f t="shared" si="184"/>
        <v>#VALUE!</v>
      </c>
      <c r="QKF24">
        <f t="shared" si="184"/>
        <v>0</v>
      </c>
      <c r="QKG24" t="e">
        <f t="shared" ref="QKG24:QMR24" si="185">QKC24/0.45</f>
        <v>#NUM!</v>
      </c>
      <c r="QKH24" t="e">
        <f t="shared" si="185"/>
        <v>#NUM!</v>
      </c>
      <c r="QKI24" t="e">
        <f t="shared" si="185"/>
        <v>#VALUE!</v>
      </c>
      <c r="QKJ24">
        <f t="shared" si="185"/>
        <v>0</v>
      </c>
      <c r="QKK24" t="e">
        <f t="shared" si="185"/>
        <v>#NUM!</v>
      </c>
      <c r="QKL24" t="e">
        <f t="shared" si="185"/>
        <v>#NUM!</v>
      </c>
      <c r="QKM24" t="e">
        <f t="shared" si="185"/>
        <v>#VALUE!</v>
      </c>
      <c r="QKN24">
        <f t="shared" si="185"/>
        <v>0</v>
      </c>
      <c r="QKO24" t="e">
        <f t="shared" si="185"/>
        <v>#NUM!</v>
      </c>
      <c r="QKP24" t="e">
        <f t="shared" si="185"/>
        <v>#NUM!</v>
      </c>
      <c r="QKQ24" t="e">
        <f t="shared" si="185"/>
        <v>#VALUE!</v>
      </c>
      <c r="QKR24">
        <f t="shared" si="185"/>
        <v>0</v>
      </c>
      <c r="QKS24" t="e">
        <f t="shared" si="185"/>
        <v>#NUM!</v>
      </c>
      <c r="QKT24" t="e">
        <f t="shared" si="185"/>
        <v>#NUM!</v>
      </c>
      <c r="QKU24" t="e">
        <f t="shared" si="185"/>
        <v>#VALUE!</v>
      </c>
      <c r="QKV24">
        <f t="shared" si="185"/>
        <v>0</v>
      </c>
      <c r="QKW24" t="e">
        <f t="shared" si="185"/>
        <v>#NUM!</v>
      </c>
      <c r="QKX24" t="e">
        <f t="shared" si="185"/>
        <v>#NUM!</v>
      </c>
      <c r="QKY24" t="e">
        <f t="shared" si="185"/>
        <v>#VALUE!</v>
      </c>
      <c r="QKZ24">
        <f t="shared" si="185"/>
        <v>0</v>
      </c>
      <c r="QLA24" t="e">
        <f t="shared" si="185"/>
        <v>#NUM!</v>
      </c>
      <c r="QLB24" t="e">
        <f t="shared" si="185"/>
        <v>#NUM!</v>
      </c>
      <c r="QLC24" t="e">
        <f t="shared" si="185"/>
        <v>#VALUE!</v>
      </c>
      <c r="QLD24">
        <f t="shared" si="185"/>
        <v>0</v>
      </c>
      <c r="QLE24" t="e">
        <f t="shared" si="185"/>
        <v>#NUM!</v>
      </c>
      <c r="QLF24" t="e">
        <f t="shared" si="185"/>
        <v>#NUM!</v>
      </c>
      <c r="QLG24" t="e">
        <f t="shared" si="185"/>
        <v>#VALUE!</v>
      </c>
      <c r="QLH24">
        <f t="shared" si="185"/>
        <v>0</v>
      </c>
      <c r="QLI24" t="e">
        <f t="shared" si="185"/>
        <v>#NUM!</v>
      </c>
      <c r="QLJ24" t="e">
        <f t="shared" si="185"/>
        <v>#NUM!</v>
      </c>
      <c r="QLK24" t="e">
        <f t="shared" si="185"/>
        <v>#VALUE!</v>
      </c>
      <c r="QLL24">
        <f t="shared" si="185"/>
        <v>0</v>
      </c>
      <c r="QLM24" t="e">
        <f t="shared" si="185"/>
        <v>#NUM!</v>
      </c>
      <c r="QLN24" t="e">
        <f t="shared" si="185"/>
        <v>#NUM!</v>
      </c>
      <c r="QLO24" t="e">
        <f t="shared" si="185"/>
        <v>#VALUE!</v>
      </c>
      <c r="QLP24">
        <f t="shared" si="185"/>
        <v>0</v>
      </c>
      <c r="QLQ24" t="e">
        <f t="shared" si="185"/>
        <v>#NUM!</v>
      </c>
      <c r="QLR24" t="e">
        <f t="shared" si="185"/>
        <v>#NUM!</v>
      </c>
      <c r="QLS24" t="e">
        <f t="shared" si="185"/>
        <v>#VALUE!</v>
      </c>
      <c r="QLT24">
        <f t="shared" si="185"/>
        <v>0</v>
      </c>
      <c r="QLU24" t="e">
        <f t="shared" si="185"/>
        <v>#NUM!</v>
      </c>
      <c r="QLV24" t="e">
        <f t="shared" si="185"/>
        <v>#NUM!</v>
      </c>
      <c r="QLW24" t="e">
        <f t="shared" si="185"/>
        <v>#VALUE!</v>
      </c>
      <c r="QLX24">
        <f t="shared" si="185"/>
        <v>0</v>
      </c>
      <c r="QLY24" t="e">
        <f t="shared" si="185"/>
        <v>#NUM!</v>
      </c>
      <c r="QLZ24" t="e">
        <f t="shared" si="185"/>
        <v>#NUM!</v>
      </c>
      <c r="QMA24" t="e">
        <f t="shared" si="185"/>
        <v>#VALUE!</v>
      </c>
      <c r="QMB24">
        <f t="shared" si="185"/>
        <v>0</v>
      </c>
      <c r="QMC24" t="e">
        <f t="shared" si="185"/>
        <v>#NUM!</v>
      </c>
      <c r="QMD24" t="e">
        <f t="shared" si="185"/>
        <v>#NUM!</v>
      </c>
      <c r="QME24" t="e">
        <f t="shared" si="185"/>
        <v>#VALUE!</v>
      </c>
      <c r="QMF24">
        <f t="shared" si="185"/>
        <v>0</v>
      </c>
      <c r="QMG24" t="e">
        <f t="shared" si="185"/>
        <v>#NUM!</v>
      </c>
      <c r="QMH24" t="e">
        <f t="shared" si="185"/>
        <v>#NUM!</v>
      </c>
      <c r="QMI24" t="e">
        <f t="shared" si="185"/>
        <v>#VALUE!</v>
      </c>
      <c r="QMJ24">
        <f t="shared" si="185"/>
        <v>0</v>
      </c>
      <c r="QMK24" t="e">
        <f t="shared" si="185"/>
        <v>#NUM!</v>
      </c>
      <c r="QML24" t="e">
        <f t="shared" si="185"/>
        <v>#NUM!</v>
      </c>
      <c r="QMM24" t="e">
        <f t="shared" si="185"/>
        <v>#VALUE!</v>
      </c>
      <c r="QMN24">
        <f t="shared" si="185"/>
        <v>0</v>
      </c>
      <c r="QMO24" t="e">
        <f t="shared" si="185"/>
        <v>#NUM!</v>
      </c>
      <c r="QMP24" t="e">
        <f t="shared" si="185"/>
        <v>#NUM!</v>
      </c>
      <c r="QMQ24" t="e">
        <f t="shared" si="185"/>
        <v>#VALUE!</v>
      </c>
      <c r="QMR24">
        <f t="shared" si="185"/>
        <v>0</v>
      </c>
      <c r="QMS24" t="e">
        <f t="shared" ref="QMS24:QPD24" si="186">QMO24/0.45</f>
        <v>#NUM!</v>
      </c>
      <c r="QMT24" t="e">
        <f t="shared" si="186"/>
        <v>#NUM!</v>
      </c>
      <c r="QMU24" t="e">
        <f t="shared" si="186"/>
        <v>#VALUE!</v>
      </c>
      <c r="QMV24">
        <f t="shared" si="186"/>
        <v>0</v>
      </c>
      <c r="QMW24" t="e">
        <f t="shared" si="186"/>
        <v>#NUM!</v>
      </c>
      <c r="QMX24" t="e">
        <f t="shared" si="186"/>
        <v>#NUM!</v>
      </c>
      <c r="QMY24" t="e">
        <f t="shared" si="186"/>
        <v>#VALUE!</v>
      </c>
      <c r="QMZ24">
        <f t="shared" si="186"/>
        <v>0</v>
      </c>
      <c r="QNA24" t="e">
        <f t="shared" si="186"/>
        <v>#NUM!</v>
      </c>
      <c r="QNB24" t="e">
        <f t="shared" si="186"/>
        <v>#NUM!</v>
      </c>
      <c r="QNC24" t="e">
        <f t="shared" si="186"/>
        <v>#VALUE!</v>
      </c>
      <c r="QND24">
        <f t="shared" si="186"/>
        <v>0</v>
      </c>
      <c r="QNE24" t="e">
        <f t="shared" si="186"/>
        <v>#NUM!</v>
      </c>
      <c r="QNF24" t="e">
        <f t="shared" si="186"/>
        <v>#NUM!</v>
      </c>
      <c r="QNG24" t="e">
        <f t="shared" si="186"/>
        <v>#VALUE!</v>
      </c>
      <c r="QNH24">
        <f t="shared" si="186"/>
        <v>0</v>
      </c>
      <c r="QNI24" t="e">
        <f t="shared" si="186"/>
        <v>#NUM!</v>
      </c>
      <c r="QNJ24" t="e">
        <f t="shared" si="186"/>
        <v>#NUM!</v>
      </c>
      <c r="QNK24" t="e">
        <f t="shared" si="186"/>
        <v>#VALUE!</v>
      </c>
      <c r="QNL24">
        <f t="shared" si="186"/>
        <v>0</v>
      </c>
      <c r="QNM24" t="e">
        <f t="shared" si="186"/>
        <v>#NUM!</v>
      </c>
      <c r="QNN24" t="e">
        <f t="shared" si="186"/>
        <v>#NUM!</v>
      </c>
      <c r="QNO24" t="e">
        <f t="shared" si="186"/>
        <v>#VALUE!</v>
      </c>
      <c r="QNP24">
        <f t="shared" si="186"/>
        <v>0</v>
      </c>
      <c r="QNQ24" t="e">
        <f t="shared" si="186"/>
        <v>#NUM!</v>
      </c>
      <c r="QNR24" t="e">
        <f t="shared" si="186"/>
        <v>#NUM!</v>
      </c>
      <c r="QNS24" t="e">
        <f t="shared" si="186"/>
        <v>#VALUE!</v>
      </c>
      <c r="QNT24">
        <f t="shared" si="186"/>
        <v>0</v>
      </c>
      <c r="QNU24" t="e">
        <f t="shared" si="186"/>
        <v>#NUM!</v>
      </c>
      <c r="QNV24" t="e">
        <f t="shared" si="186"/>
        <v>#NUM!</v>
      </c>
      <c r="QNW24" t="e">
        <f t="shared" si="186"/>
        <v>#VALUE!</v>
      </c>
      <c r="QNX24">
        <f t="shared" si="186"/>
        <v>0</v>
      </c>
      <c r="QNY24" t="e">
        <f t="shared" si="186"/>
        <v>#NUM!</v>
      </c>
      <c r="QNZ24" t="e">
        <f t="shared" si="186"/>
        <v>#NUM!</v>
      </c>
      <c r="QOA24" t="e">
        <f t="shared" si="186"/>
        <v>#VALUE!</v>
      </c>
      <c r="QOB24">
        <f t="shared" si="186"/>
        <v>0</v>
      </c>
      <c r="QOC24" t="e">
        <f t="shared" si="186"/>
        <v>#NUM!</v>
      </c>
      <c r="QOD24" t="e">
        <f t="shared" si="186"/>
        <v>#NUM!</v>
      </c>
      <c r="QOE24" t="e">
        <f t="shared" si="186"/>
        <v>#VALUE!</v>
      </c>
      <c r="QOF24">
        <f t="shared" si="186"/>
        <v>0</v>
      </c>
      <c r="QOG24" t="e">
        <f t="shared" si="186"/>
        <v>#NUM!</v>
      </c>
      <c r="QOH24" t="e">
        <f t="shared" si="186"/>
        <v>#NUM!</v>
      </c>
      <c r="QOI24" t="e">
        <f t="shared" si="186"/>
        <v>#VALUE!</v>
      </c>
      <c r="QOJ24">
        <f t="shared" si="186"/>
        <v>0</v>
      </c>
      <c r="QOK24" t="e">
        <f t="shared" si="186"/>
        <v>#NUM!</v>
      </c>
      <c r="QOL24" t="e">
        <f t="shared" si="186"/>
        <v>#NUM!</v>
      </c>
      <c r="QOM24" t="e">
        <f t="shared" si="186"/>
        <v>#VALUE!</v>
      </c>
      <c r="QON24">
        <f t="shared" si="186"/>
        <v>0</v>
      </c>
      <c r="QOO24" t="e">
        <f t="shared" si="186"/>
        <v>#NUM!</v>
      </c>
      <c r="QOP24" t="e">
        <f t="shared" si="186"/>
        <v>#NUM!</v>
      </c>
      <c r="QOQ24" t="e">
        <f t="shared" si="186"/>
        <v>#VALUE!</v>
      </c>
      <c r="QOR24">
        <f t="shared" si="186"/>
        <v>0</v>
      </c>
      <c r="QOS24" t="e">
        <f t="shared" si="186"/>
        <v>#NUM!</v>
      </c>
      <c r="QOT24" t="e">
        <f t="shared" si="186"/>
        <v>#NUM!</v>
      </c>
      <c r="QOU24" t="e">
        <f t="shared" si="186"/>
        <v>#VALUE!</v>
      </c>
      <c r="QOV24">
        <f t="shared" si="186"/>
        <v>0</v>
      </c>
      <c r="QOW24" t="e">
        <f t="shared" si="186"/>
        <v>#NUM!</v>
      </c>
      <c r="QOX24" t="e">
        <f t="shared" si="186"/>
        <v>#NUM!</v>
      </c>
      <c r="QOY24" t="e">
        <f t="shared" si="186"/>
        <v>#VALUE!</v>
      </c>
      <c r="QOZ24">
        <f t="shared" si="186"/>
        <v>0</v>
      </c>
      <c r="QPA24" t="e">
        <f t="shared" si="186"/>
        <v>#NUM!</v>
      </c>
      <c r="QPB24" t="e">
        <f t="shared" si="186"/>
        <v>#NUM!</v>
      </c>
      <c r="QPC24" t="e">
        <f t="shared" si="186"/>
        <v>#VALUE!</v>
      </c>
      <c r="QPD24">
        <f t="shared" si="186"/>
        <v>0</v>
      </c>
      <c r="QPE24" t="e">
        <f t="shared" ref="QPE24:QRP24" si="187">QPA24/0.45</f>
        <v>#NUM!</v>
      </c>
      <c r="QPF24" t="e">
        <f t="shared" si="187"/>
        <v>#NUM!</v>
      </c>
      <c r="QPG24" t="e">
        <f t="shared" si="187"/>
        <v>#VALUE!</v>
      </c>
      <c r="QPH24">
        <f t="shared" si="187"/>
        <v>0</v>
      </c>
      <c r="QPI24" t="e">
        <f t="shared" si="187"/>
        <v>#NUM!</v>
      </c>
      <c r="QPJ24" t="e">
        <f t="shared" si="187"/>
        <v>#NUM!</v>
      </c>
      <c r="QPK24" t="e">
        <f t="shared" si="187"/>
        <v>#VALUE!</v>
      </c>
      <c r="QPL24">
        <f t="shared" si="187"/>
        <v>0</v>
      </c>
      <c r="QPM24" t="e">
        <f t="shared" si="187"/>
        <v>#NUM!</v>
      </c>
      <c r="QPN24" t="e">
        <f t="shared" si="187"/>
        <v>#NUM!</v>
      </c>
      <c r="QPO24" t="e">
        <f t="shared" si="187"/>
        <v>#VALUE!</v>
      </c>
      <c r="QPP24">
        <f t="shared" si="187"/>
        <v>0</v>
      </c>
      <c r="QPQ24" t="e">
        <f t="shared" si="187"/>
        <v>#NUM!</v>
      </c>
      <c r="QPR24" t="e">
        <f t="shared" si="187"/>
        <v>#NUM!</v>
      </c>
      <c r="QPS24" t="e">
        <f t="shared" si="187"/>
        <v>#VALUE!</v>
      </c>
      <c r="QPT24">
        <f t="shared" si="187"/>
        <v>0</v>
      </c>
      <c r="QPU24" t="e">
        <f t="shared" si="187"/>
        <v>#NUM!</v>
      </c>
      <c r="QPV24" t="e">
        <f t="shared" si="187"/>
        <v>#NUM!</v>
      </c>
      <c r="QPW24" t="e">
        <f t="shared" si="187"/>
        <v>#VALUE!</v>
      </c>
      <c r="QPX24">
        <f t="shared" si="187"/>
        <v>0</v>
      </c>
      <c r="QPY24" t="e">
        <f t="shared" si="187"/>
        <v>#NUM!</v>
      </c>
      <c r="QPZ24" t="e">
        <f t="shared" si="187"/>
        <v>#NUM!</v>
      </c>
      <c r="QQA24" t="e">
        <f t="shared" si="187"/>
        <v>#VALUE!</v>
      </c>
      <c r="QQB24">
        <f t="shared" si="187"/>
        <v>0</v>
      </c>
      <c r="QQC24" t="e">
        <f t="shared" si="187"/>
        <v>#NUM!</v>
      </c>
      <c r="QQD24" t="e">
        <f t="shared" si="187"/>
        <v>#NUM!</v>
      </c>
      <c r="QQE24" t="e">
        <f t="shared" si="187"/>
        <v>#VALUE!</v>
      </c>
      <c r="QQF24">
        <f t="shared" si="187"/>
        <v>0</v>
      </c>
      <c r="QQG24" t="e">
        <f t="shared" si="187"/>
        <v>#NUM!</v>
      </c>
      <c r="QQH24" t="e">
        <f t="shared" si="187"/>
        <v>#NUM!</v>
      </c>
      <c r="QQI24" t="e">
        <f t="shared" si="187"/>
        <v>#VALUE!</v>
      </c>
      <c r="QQJ24">
        <f t="shared" si="187"/>
        <v>0</v>
      </c>
      <c r="QQK24" t="e">
        <f t="shared" si="187"/>
        <v>#NUM!</v>
      </c>
      <c r="QQL24" t="e">
        <f t="shared" si="187"/>
        <v>#NUM!</v>
      </c>
      <c r="QQM24" t="e">
        <f t="shared" si="187"/>
        <v>#VALUE!</v>
      </c>
      <c r="QQN24">
        <f t="shared" si="187"/>
        <v>0</v>
      </c>
      <c r="QQO24" t="e">
        <f t="shared" si="187"/>
        <v>#NUM!</v>
      </c>
      <c r="QQP24" t="e">
        <f t="shared" si="187"/>
        <v>#NUM!</v>
      </c>
      <c r="QQQ24" t="e">
        <f t="shared" si="187"/>
        <v>#VALUE!</v>
      </c>
      <c r="QQR24">
        <f t="shared" si="187"/>
        <v>0</v>
      </c>
      <c r="QQS24" t="e">
        <f t="shared" si="187"/>
        <v>#NUM!</v>
      </c>
      <c r="QQT24" t="e">
        <f t="shared" si="187"/>
        <v>#NUM!</v>
      </c>
      <c r="QQU24" t="e">
        <f t="shared" si="187"/>
        <v>#VALUE!</v>
      </c>
      <c r="QQV24">
        <f t="shared" si="187"/>
        <v>0</v>
      </c>
      <c r="QQW24" t="e">
        <f t="shared" si="187"/>
        <v>#NUM!</v>
      </c>
      <c r="QQX24" t="e">
        <f t="shared" si="187"/>
        <v>#NUM!</v>
      </c>
      <c r="QQY24" t="e">
        <f t="shared" si="187"/>
        <v>#VALUE!</v>
      </c>
      <c r="QQZ24">
        <f t="shared" si="187"/>
        <v>0</v>
      </c>
      <c r="QRA24" t="e">
        <f t="shared" si="187"/>
        <v>#NUM!</v>
      </c>
      <c r="QRB24" t="e">
        <f t="shared" si="187"/>
        <v>#NUM!</v>
      </c>
      <c r="QRC24" t="e">
        <f t="shared" si="187"/>
        <v>#VALUE!</v>
      </c>
      <c r="QRD24">
        <f t="shared" si="187"/>
        <v>0</v>
      </c>
      <c r="QRE24" t="e">
        <f t="shared" si="187"/>
        <v>#NUM!</v>
      </c>
      <c r="QRF24" t="e">
        <f t="shared" si="187"/>
        <v>#NUM!</v>
      </c>
      <c r="QRG24" t="e">
        <f t="shared" si="187"/>
        <v>#VALUE!</v>
      </c>
      <c r="QRH24">
        <f t="shared" si="187"/>
        <v>0</v>
      </c>
      <c r="QRI24" t="e">
        <f t="shared" si="187"/>
        <v>#NUM!</v>
      </c>
      <c r="QRJ24" t="e">
        <f t="shared" si="187"/>
        <v>#NUM!</v>
      </c>
      <c r="QRK24" t="e">
        <f t="shared" si="187"/>
        <v>#VALUE!</v>
      </c>
      <c r="QRL24">
        <f t="shared" si="187"/>
        <v>0</v>
      </c>
      <c r="QRM24" t="e">
        <f t="shared" si="187"/>
        <v>#NUM!</v>
      </c>
      <c r="QRN24" t="e">
        <f t="shared" si="187"/>
        <v>#NUM!</v>
      </c>
      <c r="QRO24" t="e">
        <f t="shared" si="187"/>
        <v>#VALUE!</v>
      </c>
      <c r="QRP24">
        <f t="shared" si="187"/>
        <v>0</v>
      </c>
      <c r="QRQ24" t="e">
        <f t="shared" ref="QRQ24:QUB24" si="188">QRM24/0.45</f>
        <v>#NUM!</v>
      </c>
      <c r="QRR24" t="e">
        <f t="shared" si="188"/>
        <v>#NUM!</v>
      </c>
      <c r="QRS24" t="e">
        <f t="shared" si="188"/>
        <v>#VALUE!</v>
      </c>
      <c r="QRT24">
        <f t="shared" si="188"/>
        <v>0</v>
      </c>
      <c r="QRU24" t="e">
        <f t="shared" si="188"/>
        <v>#NUM!</v>
      </c>
      <c r="QRV24" t="e">
        <f t="shared" si="188"/>
        <v>#NUM!</v>
      </c>
      <c r="QRW24" t="e">
        <f t="shared" si="188"/>
        <v>#VALUE!</v>
      </c>
      <c r="QRX24">
        <f t="shared" si="188"/>
        <v>0</v>
      </c>
      <c r="QRY24" t="e">
        <f t="shared" si="188"/>
        <v>#NUM!</v>
      </c>
      <c r="QRZ24" t="e">
        <f t="shared" si="188"/>
        <v>#NUM!</v>
      </c>
      <c r="QSA24" t="e">
        <f t="shared" si="188"/>
        <v>#VALUE!</v>
      </c>
      <c r="QSB24">
        <f t="shared" si="188"/>
        <v>0</v>
      </c>
      <c r="QSC24" t="e">
        <f t="shared" si="188"/>
        <v>#NUM!</v>
      </c>
      <c r="QSD24" t="e">
        <f t="shared" si="188"/>
        <v>#NUM!</v>
      </c>
      <c r="QSE24" t="e">
        <f t="shared" si="188"/>
        <v>#VALUE!</v>
      </c>
      <c r="QSF24">
        <f t="shared" si="188"/>
        <v>0</v>
      </c>
      <c r="QSG24" t="e">
        <f t="shared" si="188"/>
        <v>#NUM!</v>
      </c>
      <c r="QSH24" t="e">
        <f t="shared" si="188"/>
        <v>#NUM!</v>
      </c>
      <c r="QSI24" t="e">
        <f t="shared" si="188"/>
        <v>#VALUE!</v>
      </c>
      <c r="QSJ24">
        <f t="shared" si="188"/>
        <v>0</v>
      </c>
      <c r="QSK24" t="e">
        <f t="shared" si="188"/>
        <v>#NUM!</v>
      </c>
      <c r="QSL24" t="e">
        <f t="shared" si="188"/>
        <v>#NUM!</v>
      </c>
      <c r="QSM24" t="e">
        <f t="shared" si="188"/>
        <v>#VALUE!</v>
      </c>
      <c r="QSN24">
        <f t="shared" si="188"/>
        <v>0</v>
      </c>
      <c r="QSO24" t="e">
        <f t="shared" si="188"/>
        <v>#NUM!</v>
      </c>
      <c r="QSP24" t="e">
        <f t="shared" si="188"/>
        <v>#NUM!</v>
      </c>
      <c r="QSQ24" t="e">
        <f t="shared" si="188"/>
        <v>#VALUE!</v>
      </c>
      <c r="QSR24">
        <f t="shared" si="188"/>
        <v>0</v>
      </c>
      <c r="QSS24" t="e">
        <f t="shared" si="188"/>
        <v>#NUM!</v>
      </c>
      <c r="QST24" t="e">
        <f t="shared" si="188"/>
        <v>#NUM!</v>
      </c>
      <c r="QSU24" t="e">
        <f t="shared" si="188"/>
        <v>#VALUE!</v>
      </c>
      <c r="QSV24">
        <f t="shared" si="188"/>
        <v>0</v>
      </c>
      <c r="QSW24" t="e">
        <f t="shared" si="188"/>
        <v>#NUM!</v>
      </c>
      <c r="QSX24" t="e">
        <f t="shared" si="188"/>
        <v>#NUM!</v>
      </c>
      <c r="QSY24" t="e">
        <f t="shared" si="188"/>
        <v>#VALUE!</v>
      </c>
      <c r="QSZ24">
        <f t="shared" si="188"/>
        <v>0</v>
      </c>
      <c r="QTA24" t="e">
        <f t="shared" si="188"/>
        <v>#NUM!</v>
      </c>
      <c r="QTB24" t="e">
        <f t="shared" si="188"/>
        <v>#NUM!</v>
      </c>
      <c r="QTC24" t="e">
        <f t="shared" si="188"/>
        <v>#VALUE!</v>
      </c>
      <c r="QTD24">
        <f t="shared" si="188"/>
        <v>0</v>
      </c>
      <c r="QTE24" t="e">
        <f t="shared" si="188"/>
        <v>#NUM!</v>
      </c>
      <c r="QTF24" t="e">
        <f t="shared" si="188"/>
        <v>#NUM!</v>
      </c>
      <c r="QTG24" t="e">
        <f t="shared" si="188"/>
        <v>#VALUE!</v>
      </c>
      <c r="QTH24">
        <f t="shared" si="188"/>
        <v>0</v>
      </c>
      <c r="QTI24" t="e">
        <f t="shared" si="188"/>
        <v>#NUM!</v>
      </c>
      <c r="QTJ24" t="e">
        <f t="shared" si="188"/>
        <v>#NUM!</v>
      </c>
      <c r="QTK24" t="e">
        <f t="shared" si="188"/>
        <v>#VALUE!</v>
      </c>
      <c r="QTL24">
        <f t="shared" si="188"/>
        <v>0</v>
      </c>
      <c r="QTM24" t="e">
        <f t="shared" si="188"/>
        <v>#NUM!</v>
      </c>
      <c r="QTN24" t="e">
        <f t="shared" si="188"/>
        <v>#NUM!</v>
      </c>
      <c r="QTO24" t="e">
        <f t="shared" si="188"/>
        <v>#VALUE!</v>
      </c>
      <c r="QTP24">
        <f t="shared" si="188"/>
        <v>0</v>
      </c>
      <c r="QTQ24" t="e">
        <f t="shared" si="188"/>
        <v>#NUM!</v>
      </c>
      <c r="QTR24" t="e">
        <f t="shared" si="188"/>
        <v>#NUM!</v>
      </c>
      <c r="QTS24" t="e">
        <f t="shared" si="188"/>
        <v>#VALUE!</v>
      </c>
      <c r="QTT24">
        <f t="shared" si="188"/>
        <v>0</v>
      </c>
      <c r="QTU24" t="e">
        <f t="shared" si="188"/>
        <v>#NUM!</v>
      </c>
      <c r="QTV24" t="e">
        <f t="shared" si="188"/>
        <v>#NUM!</v>
      </c>
      <c r="QTW24" t="e">
        <f t="shared" si="188"/>
        <v>#VALUE!</v>
      </c>
      <c r="QTX24">
        <f t="shared" si="188"/>
        <v>0</v>
      </c>
      <c r="QTY24" t="e">
        <f t="shared" si="188"/>
        <v>#NUM!</v>
      </c>
      <c r="QTZ24" t="e">
        <f t="shared" si="188"/>
        <v>#NUM!</v>
      </c>
      <c r="QUA24" t="e">
        <f t="shared" si="188"/>
        <v>#VALUE!</v>
      </c>
      <c r="QUB24">
        <f t="shared" si="188"/>
        <v>0</v>
      </c>
      <c r="QUC24" t="e">
        <f t="shared" ref="QUC24:QWN24" si="189">QTY24/0.45</f>
        <v>#NUM!</v>
      </c>
      <c r="QUD24" t="e">
        <f t="shared" si="189"/>
        <v>#NUM!</v>
      </c>
      <c r="QUE24" t="e">
        <f t="shared" si="189"/>
        <v>#VALUE!</v>
      </c>
      <c r="QUF24">
        <f t="shared" si="189"/>
        <v>0</v>
      </c>
      <c r="QUG24" t="e">
        <f t="shared" si="189"/>
        <v>#NUM!</v>
      </c>
      <c r="QUH24" t="e">
        <f t="shared" si="189"/>
        <v>#NUM!</v>
      </c>
      <c r="QUI24" t="e">
        <f t="shared" si="189"/>
        <v>#VALUE!</v>
      </c>
      <c r="QUJ24">
        <f t="shared" si="189"/>
        <v>0</v>
      </c>
      <c r="QUK24" t="e">
        <f t="shared" si="189"/>
        <v>#NUM!</v>
      </c>
      <c r="QUL24" t="e">
        <f t="shared" si="189"/>
        <v>#NUM!</v>
      </c>
      <c r="QUM24" t="e">
        <f t="shared" si="189"/>
        <v>#VALUE!</v>
      </c>
      <c r="QUN24">
        <f t="shared" si="189"/>
        <v>0</v>
      </c>
      <c r="QUO24" t="e">
        <f t="shared" si="189"/>
        <v>#NUM!</v>
      </c>
      <c r="QUP24" t="e">
        <f t="shared" si="189"/>
        <v>#NUM!</v>
      </c>
      <c r="QUQ24" t="e">
        <f t="shared" si="189"/>
        <v>#VALUE!</v>
      </c>
      <c r="QUR24">
        <f t="shared" si="189"/>
        <v>0</v>
      </c>
      <c r="QUS24" t="e">
        <f t="shared" si="189"/>
        <v>#NUM!</v>
      </c>
      <c r="QUT24" t="e">
        <f t="shared" si="189"/>
        <v>#NUM!</v>
      </c>
      <c r="QUU24" t="e">
        <f t="shared" si="189"/>
        <v>#VALUE!</v>
      </c>
      <c r="QUV24">
        <f t="shared" si="189"/>
        <v>0</v>
      </c>
      <c r="QUW24" t="e">
        <f t="shared" si="189"/>
        <v>#NUM!</v>
      </c>
      <c r="QUX24" t="e">
        <f t="shared" si="189"/>
        <v>#NUM!</v>
      </c>
      <c r="QUY24" t="e">
        <f t="shared" si="189"/>
        <v>#VALUE!</v>
      </c>
      <c r="QUZ24">
        <f t="shared" si="189"/>
        <v>0</v>
      </c>
      <c r="QVA24" t="e">
        <f t="shared" si="189"/>
        <v>#NUM!</v>
      </c>
      <c r="QVB24" t="e">
        <f t="shared" si="189"/>
        <v>#NUM!</v>
      </c>
      <c r="QVC24" t="e">
        <f t="shared" si="189"/>
        <v>#VALUE!</v>
      </c>
      <c r="QVD24">
        <f t="shared" si="189"/>
        <v>0</v>
      </c>
      <c r="QVE24" t="e">
        <f t="shared" si="189"/>
        <v>#NUM!</v>
      </c>
      <c r="QVF24" t="e">
        <f t="shared" si="189"/>
        <v>#NUM!</v>
      </c>
      <c r="QVG24" t="e">
        <f t="shared" si="189"/>
        <v>#VALUE!</v>
      </c>
      <c r="QVH24">
        <f t="shared" si="189"/>
        <v>0</v>
      </c>
      <c r="QVI24" t="e">
        <f t="shared" si="189"/>
        <v>#NUM!</v>
      </c>
      <c r="QVJ24" t="e">
        <f t="shared" si="189"/>
        <v>#NUM!</v>
      </c>
      <c r="QVK24" t="e">
        <f t="shared" si="189"/>
        <v>#VALUE!</v>
      </c>
      <c r="QVL24">
        <f t="shared" si="189"/>
        <v>0</v>
      </c>
      <c r="QVM24" t="e">
        <f t="shared" si="189"/>
        <v>#NUM!</v>
      </c>
      <c r="QVN24" t="e">
        <f t="shared" si="189"/>
        <v>#NUM!</v>
      </c>
      <c r="QVO24" t="e">
        <f t="shared" si="189"/>
        <v>#VALUE!</v>
      </c>
      <c r="QVP24">
        <f t="shared" si="189"/>
        <v>0</v>
      </c>
      <c r="QVQ24" t="e">
        <f t="shared" si="189"/>
        <v>#NUM!</v>
      </c>
      <c r="QVR24" t="e">
        <f t="shared" si="189"/>
        <v>#NUM!</v>
      </c>
      <c r="QVS24" t="e">
        <f t="shared" si="189"/>
        <v>#VALUE!</v>
      </c>
      <c r="QVT24">
        <f t="shared" si="189"/>
        <v>0</v>
      </c>
      <c r="QVU24" t="e">
        <f t="shared" si="189"/>
        <v>#NUM!</v>
      </c>
      <c r="QVV24" t="e">
        <f t="shared" si="189"/>
        <v>#NUM!</v>
      </c>
      <c r="QVW24" t="e">
        <f t="shared" si="189"/>
        <v>#VALUE!</v>
      </c>
      <c r="QVX24">
        <f t="shared" si="189"/>
        <v>0</v>
      </c>
      <c r="QVY24" t="e">
        <f t="shared" si="189"/>
        <v>#NUM!</v>
      </c>
      <c r="QVZ24" t="e">
        <f t="shared" si="189"/>
        <v>#NUM!</v>
      </c>
      <c r="QWA24" t="e">
        <f t="shared" si="189"/>
        <v>#VALUE!</v>
      </c>
      <c r="QWB24">
        <f t="shared" si="189"/>
        <v>0</v>
      </c>
      <c r="QWC24" t="e">
        <f t="shared" si="189"/>
        <v>#NUM!</v>
      </c>
      <c r="QWD24" t="e">
        <f t="shared" si="189"/>
        <v>#NUM!</v>
      </c>
      <c r="QWE24" t="e">
        <f t="shared" si="189"/>
        <v>#VALUE!</v>
      </c>
      <c r="QWF24">
        <f t="shared" si="189"/>
        <v>0</v>
      </c>
      <c r="QWG24" t="e">
        <f t="shared" si="189"/>
        <v>#NUM!</v>
      </c>
      <c r="QWH24" t="e">
        <f t="shared" si="189"/>
        <v>#NUM!</v>
      </c>
      <c r="QWI24" t="e">
        <f t="shared" si="189"/>
        <v>#VALUE!</v>
      </c>
      <c r="QWJ24">
        <f t="shared" si="189"/>
        <v>0</v>
      </c>
      <c r="QWK24" t="e">
        <f t="shared" si="189"/>
        <v>#NUM!</v>
      </c>
      <c r="QWL24" t="e">
        <f t="shared" si="189"/>
        <v>#NUM!</v>
      </c>
      <c r="QWM24" t="e">
        <f t="shared" si="189"/>
        <v>#VALUE!</v>
      </c>
      <c r="QWN24">
        <f t="shared" si="189"/>
        <v>0</v>
      </c>
      <c r="QWO24" t="e">
        <f t="shared" ref="QWO24:QYZ24" si="190">QWK24/0.45</f>
        <v>#NUM!</v>
      </c>
      <c r="QWP24" t="e">
        <f t="shared" si="190"/>
        <v>#NUM!</v>
      </c>
      <c r="QWQ24" t="e">
        <f t="shared" si="190"/>
        <v>#VALUE!</v>
      </c>
      <c r="QWR24">
        <f t="shared" si="190"/>
        <v>0</v>
      </c>
      <c r="QWS24" t="e">
        <f t="shared" si="190"/>
        <v>#NUM!</v>
      </c>
      <c r="QWT24" t="e">
        <f t="shared" si="190"/>
        <v>#NUM!</v>
      </c>
      <c r="QWU24" t="e">
        <f t="shared" si="190"/>
        <v>#VALUE!</v>
      </c>
      <c r="QWV24">
        <f t="shared" si="190"/>
        <v>0</v>
      </c>
      <c r="QWW24" t="e">
        <f t="shared" si="190"/>
        <v>#NUM!</v>
      </c>
      <c r="QWX24" t="e">
        <f t="shared" si="190"/>
        <v>#NUM!</v>
      </c>
      <c r="QWY24" t="e">
        <f t="shared" si="190"/>
        <v>#VALUE!</v>
      </c>
      <c r="QWZ24">
        <f t="shared" si="190"/>
        <v>0</v>
      </c>
      <c r="QXA24" t="e">
        <f t="shared" si="190"/>
        <v>#NUM!</v>
      </c>
      <c r="QXB24" t="e">
        <f t="shared" si="190"/>
        <v>#NUM!</v>
      </c>
      <c r="QXC24" t="e">
        <f t="shared" si="190"/>
        <v>#VALUE!</v>
      </c>
      <c r="QXD24">
        <f t="shared" si="190"/>
        <v>0</v>
      </c>
      <c r="QXE24" t="e">
        <f t="shared" si="190"/>
        <v>#NUM!</v>
      </c>
      <c r="QXF24" t="e">
        <f t="shared" si="190"/>
        <v>#NUM!</v>
      </c>
      <c r="QXG24" t="e">
        <f t="shared" si="190"/>
        <v>#VALUE!</v>
      </c>
      <c r="QXH24">
        <f t="shared" si="190"/>
        <v>0</v>
      </c>
      <c r="QXI24" t="e">
        <f t="shared" si="190"/>
        <v>#NUM!</v>
      </c>
      <c r="QXJ24" t="e">
        <f t="shared" si="190"/>
        <v>#NUM!</v>
      </c>
      <c r="QXK24" t="e">
        <f t="shared" si="190"/>
        <v>#VALUE!</v>
      </c>
      <c r="QXL24">
        <f t="shared" si="190"/>
        <v>0</v>
      </c>
      <c r="QXM24" t="e">
        <f t="shared" si="190"/>
        <v>#NUM!</v>
      </c>
      <c r="QXN24" t="e">
        <f t="shared" si="190"/>
        <v>#NUM!</v>
      </c>
      <c r="QXO24" t="e">
        <f t="shared" si="190"/>
        <v>#VALUE!</v>
      </c>
      <c r="QXP24">
        <f t="shared" si="190"/>
        <v>0</v>
      </c>
      <c r="QXQ24" t="e">
        <f t="shared" si="190"/>
        <v>#NUM!</v>
      </c>
      <c r="QXR24" t="e">
        <f t="shared" si="190"/>
        <v>#NUM!</v>
      </c>
      <c r="QXS24" t="e">
        <f t="shared" si="190"/>
        <v>#VALUE!</v>
      </c>
      <c r="QXT24">
        <f t="shared" si="190"/>
        <v>0</v>
      </c>
      <c r="QXU24" t="e">
        <f t="shared" si="190"/>
        <v>#NUM!</v>
      </c>
      <c r="QXV24" t="e">
        <f t="shared" si="190"/>
        <v>#NUM!</v>
      </c>
      <c r="QXW24" t="e">
        <f t="shared" si="190"/>
        <v>#VALUE!</v>
      </c>
      <c r="QXX24">
        <f t="shared" si="190"/>
        <v>0</v>
      </c>
      <c r="QXY24" t="e">
        <f t="shared" si="190"/>
        <v>#NUM!</v>
      </c>
      <c r="QXZ24" t="e">
        <f t="shared" si="190"/>
        <v>#NUM!</v>
      </c>
      <c r="QYA24" t="e">
        <f t="shared" si="190"/>
        <v>#VALUE!</v>
      </c>
      <c r="QYB24">
        <f t="shared" si="190"/>
        <v>0</v>
      </c>
      <c r="QYC24" t="e">
        <f t="shared" si="190"/>
        <v>#NUM!</v>
      </c>
      <c r="QYD24" t="e">
        <f t="shared" si="190"/>
        <v>#NUM!</v>
      </c>
      <c r="QYE24" t="e">
        <f t="shared" si="190"/>
        <v>#VALUE!</v>
      </c>
      <c r="QYF24">
        <f t="shared" si="190"/>
        <v>0</v>
      </c>
      <c r="QYG24" t="e">
        <f t="shared" si="190"/>
        <v>#NUM!</v>
      </c>
      <c r="QYH24" t="e">
        <f t="shared" si="190"/>
        <v>#NUM!</v>
      </c>
      <c r="QYI24" t="e">
        <f t="shared" si="190"/>
        <v>#VALUE!</v>
      </c>
      <c r="QYJ24">
        <f t="shared" si="190"/>
        <v>0</v>
      </c>
      <c r="QYK24" t="e">
        <f t="shared" si="190"/>
        <v>#NUM!</v>
      </c>
      <c r="QYL24" t="e">
        <f t="shared" si="190"/>
        <v>#NUM!</v>
      </c>
      <c r="QYM24" t="e">
        <f t="shared" si="190"/>
        <v>#VALUE!</v>
      </c>
      <c r="QYN24">
        <f t="shared" si="190"/>
        <v>0</v>
      </c>
      <c r="QYO24" t="e">
        <f t="shared" si="190"/>
        <v>#NUM!</v>
      </c>
      <c r="QYP24" t="e">
        <f t="shared" si="190"/>
        <v>#NUM!</v>
      </c>
      <c r="QYQ24" t="e">
        <f t="shared" si="190"/>
        <v>#VALUE!</v>
      </c>
      <c r="QYR24">
        <f t="shared" si="190"/>
        <v>0</v>
      </c>
      <c r="QYS24" t="e">
        <f t="shared" si="190"/>
        <v>#NUM!</v>
      </c>
      <c r="QYT24" t="e">
        <f t="shared" si="190"/>
        <v>#NUM!</v>
      </c>
      <c r="QYU24" t="e">
        <f t="shared" si="190"/>
        <v>#VALUE!</v>
      </c>
      <c r="QYV24">
        <f t="shared" si="190"/>
        <v>0</v>
      </c>
      <c r="QYW24" t="e">
        <f t="shared" si="190"/>
        <v>#NUM!</v>
      </c>
      <c r="QYX24" t="e">
        <f t="shared" si="190"/>
        <v>#NUM!</v>
      </c>
      <c r="QYY24" t="e">
        <f t="shared" si="190"/>
        <v>#VALUE!</v>
      </c>
      <c r="QYZ24">
        <f t="shared" si="190"/>
        <v>0</v>
      </c>
      <c r="QZA24" t="e">
        <f t="shared" ref="QZA24:RBL24" si="191">QYW24/0.45</f>
        <v>#NUM!</v>
      </c>
      <c r="QZB24" t="e">
        <f t="shared" si="191"/>
        <v>#NUM!</v>
      </c>
      <c r="QZC24" t="e">
        <f t="shared" si="191"/>
        <v>#VALUE!</v>
      </c>
      <c r="QZD24">
        <f t="shared" si="191"/>
        <v>0</v>
      </c>
      <c r="QZE24" t="e">
        <f t="shared" si="191"/>
        <v>#NUM!</v>
      </c>
      <c r="QZF24" t="e">
        <f t="shared" si="191"/>
        <v>#NUM!</v>
      </c>
      <c r="QZG24" t="e">
        <f t="shared" si="191"/>
        <v>#VALUE!</v>
      </c>
      <c r="QZH24">
        <f t="shared" si="191"/>
        <v>0</v>
      </c>
      <c r="QZI24" t="e">
        <f t="shared" si="191"/>
        <v>#NUM!</v>
      </c>
      <c r="QZJ24" t="e">
        <f t="shared" si="191"/>
        <v>#NUM!</v>
      </c>
      <c r="QZK24" t="e">
        <f t="shared" si="191"/>
        <v>#VALUE!</v>
      </c>
      <c r="QZL24">
        <f t="shared" si="191"/>
        <v>0</v>
      </c>
      <c r="QZM24" t="e">
        <f t="shared" si="191"/>
        <v>#NUM!</v>
      </c>
      <c r="QZN24" t="e">
        <f t="shared" si="191"/>
        <v>#NUM!</v>
      </c>
      <c r="QZO24" t="e">
        <f t="shared" si="191"/>
        <v>#VALUE!</v>
      </c>
      <c r="QZP24">
        <f t="shared" si="191"/>
        <v>0</v>
      </c>
      <c r="QZQ24" t="e">
        <f t="shared" si="191"/>
        <v>#NUM!</v>
      </c>
      <c r="QZR24" t="e">
        <f t="shared" si="191"/>
        <v>#NUM!</v>
      </c>
      <c r="QZS24" t="e">
        <f t="shared" si="191"/>
        <v>#VALUE!</v>
      </c>
      <c r="QZT24">
        <f t="shared" si="191"/>
        <v>0</v>
      </c>
      <c r="QZU24" t="e">
        <f t="shared" si="191"/>
        <v>#NUM!</v>
      </c>
      <c r="QZV24" t="e">
        <f t="shared" si="191"/>
        <v>#NUM!</v>
      </c>
      <c r="QZW24" t="e">
        <f t="shared" si="191"/>
        <v>#VALUE!</v>
      </c>
      <c r="QZX24">
        <f t="shared" si="191"/>
        <v>0</v>
      </c>
      <c r="QZY24" t="e">
        <f t="shared" si="191"/>
        <v>#NUM!</v>
      </c>
      <c r="QZZ24" t="e">
        <f t="shared" si="191"/>
        <v>#NUM!</v>
      </c>
      <c r="RAA24" t="e">
        <f t="shared" si="191"/>
        <v>#VALUE!</v>
      </c>
      <c r="RAB24">
        <f t="shared" si="191"/>
        <v>0</v>
      </c>
      <c r="RAC24" t="e">
        <f t="shared" si="191"/>
        <v>#NUM!</v>
      </c>
      <c r="RAD24" t="e">
        <f t="shared" si="191"/>
        <v>#NUM!</v>
      </c>
      <c r="RAE24" t="e">
        <f t="shared" si="191"/>
        <v>#VALUE!</v>
      </c>
      <c r="RAF24">
        <f t="shared" si="191"/>
        <v>0</v>
      </c>
      <c r="RAG24" t="e">
        <f t="shared" si="191"/>
        <v>#NUM!</v>
      </c>
      <c r="RAH24" t="e">
        <f t="shared" si="191"/>
        <v>#NUM!</v>
      </c>
      <c r="RAI24" t="e">
        <f t="shared" si="191"/>
        <v>#VALUE!</v>
      </c>
      <c r="RAJ24">
        <f t="shared" si="191"/>
        <v>0</v>
      </c>
      <c r="RAK24" t="e">
        <f t="shared" si="191"/>
        <v>#NUM!</v>
      </c>
      <c r="RAL24" t="e">
        <f t="shared" si="191"/>
        <v>#NUM!</v>
      </c>
      <c r="RAM24" t="e">
        <f t="shared" si="191"/>
        <v>#VALUE!</v>
      </c>
      <c r="RAN24">
        <f t="shared" si="191"/>
        <v>0</v>
      </c>
      <c r="RAO24" t="e">
        <f t="shared" si="191"/>
        <v>#NUM!</v>
      </c>
      <c r="RAP24" t="e">
        <f t="shared" si="191"/>
        <v>#NUM!</v>
      </c>
      <c r="RAQ24" t="e">
        <f t="shared" si="191"/>
        <v>#VALUE!</v>
      </c>
      <c r="RAR24">
        <f t="shared" si="191"/>
        <v>0</v>
      </c>
      <c r="RAS24" t="e">
        <f t="shared" si="191"/>
        <v>#NUM!</v>
      </c>
      <c r="RAT24" t="e">
        <f t="shared" si="191"/>
        <v>#NUM!</v>
      </c>
      <c r="RAU24" t="e">
        <f t="shared" si="191"/>
        <v>#VALUE!</v>
      </c>
      <c r="RAV24">
        <f t="shared" si="191"/>
        <v>0</v>
      </c>
      <c r="RAW24" t="e">
        <f t="shared" si="191"/>
        <v>#NUM!</v>
      </c>
      <c r="RAX24" t="e">
        <f t="shared" si="191"/>
        <v>#NUM!</v>
      </c>
      <c r="RAY24" t="e">
        <f t="shared" si="191"/>
        <v>#VALUE!</v>
      </c>
      <c r="RAZ24">
        <f t="shared" si="191"/>
        <v>0</v>
      </c>
      <c r="RBA24" t="e">
        <f t="shared" si="191"/>
        <v>#NUM!</v>
      </c>
      <c r="RBB24" t="e">
        <f t="shared" si="191"/>
        <v>#NUM!</v>
      </c>
      <c r="RBC24" t="e">
        <f t="shared" si="191"/>
        <v>#VALUE!</v>
      </c>
      <c r="RBD24">
        <f t="shared" si="191"/>
        <v>0</v>
      </c>
      <c r="RBE24" t="e">
        <f t="shared" si="191"/>
        <v>#NUM!</v>
      </c>
      <c r="RBF24" t="e">
        <f t="shared" si="191"/>
        <v>#NUM!</v>
      </c>
      <c r="RBG24" t="e">
        <f t="shared" si="191"/>
        <v>#VALUE!</v>
      </c>
      <c r="RBH24">
        <f t="shared" si="191"/>
        <v>0</v>
      </c>
      <c r="RBI24" t="e">
        <f t="shared" si="191"/>
        <v>#NUM!</v>
      </c>
      <c r="RBJ24" t="e">
        <f t="shared" si="191"/>
        <v>#NUM!</v>
      </c>
      <c r="RBK24" t="e">
        <f t="shared" si="191"/>
        <v>#VALUE!</v>
      </c>
      <c r="RBL24">
        <f t="shared" si="191"/>
        <v>0</v>
      </c>
      <c r="RBM24" t="e">
        <f t="shared" ref="RBM24:RDX24" si="192">RBI24/0.45</f>
        <v>#NUM!</v>
      </c>
      <c r="RBN24" t="e">
        <f t="shared" si="192"/>
        <v>#NUM!</v>
      </c>
      <c r="RBO24" t="e">
        <f t="shared" si="192"/>
        <v>#VALUE!</v>
      </c>
      <c r="RBP24">
        <f t="shared" si="192"/>
        <v>0</v>
      </c>
      <c r="RBQ24" t="e">
        <f t="shared" si="192"/>
        <v>#NUM!</v>
      </c>
      <c r="RBR24" t="e">
        <f t="shared" si="192"/>
        <v>#NUM!</v>
      </c>
      <c r="RBS24" t="e">
        <f t="shared" si="192"/>
        <v>#VALUE!</v>
      </c>
      <c r="RBT24">
        <f t="shared" si="192"/>
        <v>0</v>
      </c>
      <c r="RBU24" t="e">
        <f t="shared" si="192"/>
        <v>#NUM!</v>
      </c>
      <c r="RBV24" t="e">
        <f t="shared" si="192"/>
        <v>#NUM!</v>
      </c>
      <c r="RBW24" t="e">
        <f t="shared" si="192"/>
        <v>#VALUE!</v>
      </c>
      <c r="RBX24">
        <f t="shared" si="192"/>
        <v>0</v>
      </c>
      <c r="RBY24" t="e">
        <f t="shared" si="192"/>
        <v>#NUM!</v>
      </c>
      <c r="RBZ24" t="e">
        <f t="shared" si="192"/>
        <v>#NUM!</v>
      </c>
      <c r="RCA24" t="e">
        <f t="shared" si="192"/>
        <v>#VALUE!</v>
      </c>
      <c r="RCB24">
        <f t="shared" si="192"/>
        <v>0</v>
      </c>
      <c r="RCC24" t="e">
        <f t="shared" si="192"/>
        <v>#NUM!</v>
      </c>
      <c r="RCD24" t="e">
        <f t="shared" si="192"/>
        <v>#NUM!</v>
      </c>
      <c r="RCE24" t="e">
        <f t="shared" si="192"/>
        <v>#VALUE!</v>
      </c>
      <c r="RCF24">
        <f t="shared" si="192"/>
        <v>0</v>
      </c>
      <c r="RCG24" t="e">
        <f t="shared" si="192"/>
        <v>#NUM!</v>
      </c>
      <c r="RCH24" t="e">
        <f t="shared" si="192"/>
        <v>#NUM!</v>
      </c>
      <c r="RCI24" t="e">
        <f t="shared" si="192"/>
        <v>#VALUE!</v>
      </c>
      <c r="RCJ24">
        <f t="shared" si="192"/>
        <v>0</v>
      </c>
      <c r="RCK24" t="e">
        <f t="shared" si="192"/>
        <v>#NUM!</v>
      </c>
      <c r="RCL24" t="e">
        <f t="shared" si="192"/>
        <v>#NUM!</v>
      </c>
      <c r="RCM24" t="e">
        <f t="shared" si="192"/>
        <v>#VALUE!</v>
      </c>
      <c r="RCN24">
        <f t="shared" si="192"/>
        <v>0</v>
      </c>
      <c r="RCO24" t="e">
        <f t="shared" si="192"/>
        <v>#NUM!</v>
      </c>
      <c r="RCP24" t="e">
        <f t="shared" si="192"/>
        <v>#NUM!</v>
      </c>
      <c r="RCQ24" t="e">
        <f t="shared" si="192"/>
        <v>#VALUE!</v>
      </c>
      <c r="RCR24">
        <f t="shared" si="192"/>
        <v>0</v>
      </c>
      <c r="RCS24" t="e">
        <f t="shared" si="192"/>
        <v>#NUM!</v>
      </c>
      <c r="RCT24" t="e">
        <f t="shared" si="192"/>
        <v>#NUM!</v>
      </c>
      <c r="RCU24" t="e">
        <f t="shared" si="192"/>
        <v>#VALUE!</v>
      </c>
      <c r="RCV24">
        <f t="shared" si="192"/>
        <v>0</v>
      </c>
      <c r="RCW24" t="e">
        <f t="shared" si="192"/>
        <v>#NUM!</v>
      </c>
      <c r="RCX24" t="e">
        <f t="shared" si="192"/>
        <v>#NUM!</v>
      </c>
      <c r="RCY24" t="e">
        <f t="shared" si="192"/>
        <v>#VALUE!</v>
      </c>
      <c r="RCZ24">
        <f t="shared" si="192"/>
        <v>0</v>
      </c>
      <c r="RDA24" t="e">
        <f t="shared" si="192"/>
        <v>#NUM!</v>
      </c>
      <c r="RDB24" t="e">
        <f t="shared" si="192"/>
        <v>#NUM!</v>
      </c>
      <c r="RDC24" t="e">
        <f t="shared" si="192"/>
        <v>#VALUE!</v>
      </c>
      <c r="RDD24">
        <f t="shared" si="192"/>
        <v>0</v>
      </c>
      <c r="RDE24" t="e">
        <f t="shared" si="192"/>
        <v>#NUM!</v>
      </c>
      <c r="RDF24" t="e">
        <f t="shared" si="192"/>
        <v>#NUM!</v>
      </c>
      <c r="RDG24" t="e">
        <f t="shared" si="192"/>
        <v>#VALUE!</v>
      </c>
      <c r="RDH24">
        <f t="shared" si="192"/>
        <v>0</v>
      </c>
      <c r="RDI24" t="e">
        <f t="shared" si="192"/>
        <v>#NUM!</v>
      </c>
      <c r="RDJ24" t="e">
        <f t="shared" si="192"/>
        <v>#NUM!</v>
      </c>
      <c r="RDK24" t="e">
        <f t="shared" si="192"/>
        <v>#VALUE!</v>
      </c>
      <c r="RDL24">
        <f t="shared" si="192"/>
        <v>0</v>
      </c>
      <c r="RDM24" t="e">
        <f t="shared" si="192"/>
        <v>#NUM!</v>
      </c>
      <c r="RDN24" t="e">
        <f t="shared" si="192"/>
        <v>#NUM!</v>
      </c>
      <c r="RDO24" t="e">
        <f t="shared" si="192"/>
        <v>#VALUE!</v>
      </c>
      <c r="RDP24">
        <f t="shared" si="192"/>
        <v>0</v>
      </c>
      <c r="RDQ24" t="e">
        <f t="shared" si="192"/>
        <v>#NUM!</v>
      </c>
      <c r="RDR24" t="e">
        <f t="shared" si="192"/>
        <v>#NUM!</v>
      </c>
      <c r="RDS24" t="e">
        <f t="shared" si="192"/>
        <v>#VALUE!</v>
      </c>
      <c r="RDT24">
        <f t="shared" si="192"/>
        <v>0</v>
      </c>
      <c r="RDU24" t="e">
        <f t="shared" si="192"/>
        <v>#NUM!</v>
      </c>
      <c r="RDV24" t="e">
        <f t="shared" si="192"/>
        <v>#NUM!</v>
      </c>
      <c r="RDW24" t="e">
        <f t="shared" si="192"/>
        <v>#VALUE!</v>
      </c>
      <c r="RDX24">
        <f t="shared" si="192"/>
        <v>0</v>
      </c>
      <c r="RDY24" t="e">
        <f t="shared" ref="RDY24:RGJ24" si="193">RDU24/0.45</f>
        <v>#NUM!</v>
      </c>
      <c r="RDZ24" t="e">
        <f t="shared" si="193"/>
        <v>#NUM!</v>
      </c>
      <c r="REA24" t="e">
        <f t="shared" si="193"/>
        <v>#VALUE!</v>
      </c>
      <c r="REB24">
        <f t="shared" si="193"/>
        <v>0</v>
      </c>
      <c r="REC24" t="e">
        <f t="shared" si="193"/>
        <v>#NUM!</v>
      </c>
      <c r="RED24" t="e">
        <f t="shared" si="193"/>
        <v>#NUM!</v>
      </c>
      <c r="REE24" t="e">
        <f t="shared" si="193"/>
        <v>#VALUE!</v>
      </c>
      <c r="REF24">
        <f t="shared" si="193"/>
        <v>0</v>
      </c>
      <c r="REG24" t="e">
        <f t="shared" si="193"/>
        <v>#NUM!</v>
      </c>
      <c r="REH24" t="e">
        <f t="shared" si="193"/>
        <v>#NUM!</v>
      </c>
      <c r="REI24" t="e">
        <f t="shared" si="193"/>
        <v>#VALUE!</v>
      </c>
      <c r="REJ24">
        <f t="shared" si="193"/>
        <v>0</v>
      </c>
      <c r="REK24" t="e">
        <f t="shared" si="193"/>
        <v>#NUM!</v>
      </c>
      <c r="REL24" t="e">
        <f t="shared" si="193"/>
        <v>#NUM!</v>
      </c>
      <c r="REM24" t="e">
        <f t="shared" si="193"/>
        <v>#VALUE!</v>
      </c>
      <c r="REN24">
        <f t="shared" si="193"/>
        <v>0</v>
      </c>
      <c r="REO24" t="e">
        <f t="shared" si="193"/>
        <v>#NUM!</v>
      </c>
      <c r="REP24" t="e">
        <f t="shared" si="193"/>
        <v>#NUM!</v>
      </c>
      <c r="REQ24" t="e">
        <f t="shared" si="193"/>
        <v>#VALUE!</v>
      </c>
      <c r="RER24">
        <f t="shared" si="193"/>
        <v>0</v>
      </c>
      <c r="RES24" t="e">
        <f t="shared" si="193"/>
        <v>#NUM!</v>
      </c>
      <c r="RET24" t="e">
        <f t="shared" si="193"/>
        <v>#NUM!</v>
      </c>
      <c r="REU24" t="e">
        <f t="shared" si="193"/>
        <v>#VALUE!</v>
      </c>
      <c r="REV24">
        <f t="shared" si="193"/>
        <v>0</v>
      </c>
      <c r="REW24" t="e">
        <f t="shared" si="193"/>
        <v>#NUM!</v>
      </c>
      <c r="REX24" t="e">
        <f t="shared" si="193"/>
        <v>#NUM!</v>
      </c>
      <c r="REY24" t="e">
        <f t="shared" si="193"/>
        <v>#VALUE!</v>
      </c>
      <c r="REZ24">
        <f t="shared" si="193"/>
        <v>0</v>
      </c>
      <c r="RFA24" t="e">
        <f t="shared" si="193"/>
        <v>#NUM!</v>
      </c>
      <c r="RFB24" t="e">
        <f t="shared" si="193"/>
        <v>#NUM!</v>
      </c>
      <c r="RFC24" t="e">
        <f t="shared" si="193"/>
        <v>#VALUE!</v>
      </c>
      <c r="RFD24">
        <f t="shared" si="193"/>
        <v>0</v>
      </c>
      <c r="RFE24" t="e">
        <f t="shared" si="193"/>
        <v>#NUM!</v>
      </c>
      <c r="RFF24" t="e">
        <f t="shared" si="193"/>
        <v>#NUM!</v>
      </c>
      <c r="RFG24" t="e">
        <f t="shared" si="193"/>
        <v>#VALUE!</v>
      </c>
      <c r="RFH24">
        <f t="shared" si="193"/>
        <v>0</v>
      </c>
      <c r="RFI24" t="e">
        <f t="shared" si="193"/>
        <v>#NUM!</v>
      </c>
      <c r="RFJ24" t="e">
        <f t="shared" si="193"/>
        <v>#NUM!</v>
      </c>
      <c r="RFK24" t="e">
        <f t="shared" si="193"/>
        <v>#VALUE!</v>
      </c>
      <c r="RFL24">
        <f t="shared" si="193"/>
        <v>0</v>
      </c>
      <c r="RFM24" t="e">
        <f t="shared" si="193"/>
        <v>#NUM!</v>
      </c>
      <c r="RFN24" t="e">
        <f t="shared" si="193"/>
        <v>#NUM!</v>
      </c>
      <c r="RFO24" t="e">
        <f t="shared" si="193"/>
        <v>#VALUE!</v>
      </c>
      <c r="RFP24">
        <f t="shared" si="193"/>
        <v>0</v>
      </c>
      <c r="RFQ24" t="e">
        <f t="shared" si="193"/>
        <v>#NUM!</v>
      </c>
      <c r="RFR24" t="e">
        <f t="shared" si="193"/>
        <v>#NUM!</v>
      </c>
      <c r="RFS24" t="e">
        <f t="shared" si="193"/>
        <v>#VALUE!</v>
      </c>
      <c r="RFT24">
        <f t="shared" si="193"/>
        <v>0</v>
      </c>
      <c r="RFU24" t="e">
        <f t="shared" si="193"/>
        <v>#NUM!</v>
      </c>
      <c r="RFV24" t="e">
        <f t="shared" si="193"/>
        <v>#NUM!</v>
      </c>
      <c r="RFW24" t="e">
        <f t="shared" si="193"/>
        <v>#VALUE!</v>
      </c>
      <c r="RFX24">
        <f t="shared" si="193"/>
        <v>0</v>
      </c>
      <c r="RFY24" t="e">
        <f t="shared" si="193"/>
        <v>#NUM!</v>
      </c>
      <c r="RFZ24" t="e">
        <f t="shared" si="193"/>
        <v>#NUM!</v>
      </c>
      <c r="RGA24" t="e">
        <f t="shared" si="193"/>
        <v>#VALUE!</v>
      </c>
      <c r="RGB24">
        <f t="shared" si="193"/>
        <v>0</v>
      </c>
      <c r="RGC24" t="e">
        <f t="shared" si="193"/>
        <v>#NUM!</v>
      </c>
      <c r="RGD24" t="e">
        <f t="shared" si="193"/>
        <v>#NUM!</v>
      </c>
      <c r="RGE24" t="e">
        <f t="shared" si="193"/>
        <v>#VALUE!</v>
      </c>
      <c r="RGF24">
        <f t="shared" si="193"/>
        <v>0</v>
      </c>
      <c r="RGG24" t="e">
        <f t="shared" si="193"/>
        <v>#NUM!</v>
      </c>
      <c r="RGH24" t="e">
        <f t="shared" si="193"/>
        <v>#NUM!</v>
      </c>
      <c r="RGI24" t="e">
        <f t="shared" si="193"/>
        <v>#VALUE!</v>
      </c>
      <c r="RGJ24">
        <f t="shared" si="193"/>
        <v>0</v>
      </c>
      <c r="RGK24" t="e">
        <f t="shared" ref="RGK24:RIV24" si="194">RGG24/0.45</f>
        <v>#NUM!</v>
      </c>
      <c r="RGL24" t="e">
        <f t="shared" si="194"/>
        <v>#NUM!</v>
      </c>
      <c r="RGM24" t="e">
        <f t="shared" si="194"/>
        <v>#VALUE!</v>
      </c>
      <c r="RGN24">
        <f t="shared" si="194"/>
        <v>0</v>
      </c>
      <c r="RGO24" t="e">
        <f t="shared" si="194"/>
        <v>#NUM!</v>
      </c>
      <c r="RGP24" t="e">
        <f t="shared" si="194"/>
        <v>#NUM!</v>
      </c>
      <c r="RGQ24" t="e">
        <f t="shared" si="194"/>
        <v>#VALUE!</v>
      </c>
      <c r="RGR24">
        <f t="shared" si="194"/>
        <v>0</v>
      </c>
      <c r="RGS24" t="e">
        <f t="shared" si="194"/>
        <v>#NUM!</v>
      </c>
      <c r="RGT24" t="e">
        <f t="shared" si="194"/>
        <v>#NUM!</v>
      </c>
      <c r="RGU24" t="e">
        <f t="shared" si="194"/>
        <v>#VALUE!</v>
      </c>
      <c r="RGV24">
        <f t="shared" si="194"/>
        <v>0</v>
      </c>
      <c r="RGW24" t="e">
        <f t="shared" si="194"/>
        <v>#NUM!</v>
      </c>
      <c r="RGX24" t="e">
        <f t="shared" si="194"/>
        <v>#NUM!</v>
      </c>
      <c r="RGY24" t="e">
        <f t="shared" si="194"/>
        <v>#VALUE!</v>
      </c>
      <c r="RGZ24">
        <f t="shared" si="194"/>
        <v>0</v>
      </c>
      <c r="RHA24" t="e">
        <f t="shared" si="194"/>
        <v>#NUM!</v>
      </c>
      <c r="RHB24" t="e">
        <f t="shared" si="194"/>
        <v>#NUM!</v>
      </c>
      <c r="RHC24" t="e">
        <f t="shared" si="194"/>
        <v>#VALUE!</v>
      </c>
      <c r="RHD24">
        <f t="shared" si="194"/>
        <v>0</v>
      </c>
      <c r="RHE24" t="e">
        <f t="shared" si="194"/>
        <v>#NUM!</v>
      </c>
      <c r="RHF24" t="e">
        <f t="shared" si="194"/>
        <v>#NUM!</v>
      </c>
      <c r="RHG24" t="e">
        <f t="shared" si="194"/>
        <v>#VALUE!</v>
      </c>
      <c r="RHH24">
        <f t="shared" si="194"/>
        <v>0</v>
      </c>
      <c r="RHI24" t="e">
        <f t="shared" si="194"/>
        <v>#NUM!</v>
      </c>
      <c r="RHJ24" t="e">
        <f t="shared" si="194"/>
        <v>#NUM!</v>
      </c>
      <c r="RHK24" t="e">
        <f t="shared" si="194"/>
        <v>#VALUE!</v>
      </c>
      <c r="RHL24">
        <f t="shared" si="194"/>
        <v>0</v>
      </c>
      <c r="RHM24" t="e">
        <f t="shared" si="194"/>
        <v>#NUM!</v>
      </c>
      <c r="RHN24" t="e">
        <f t="shared" si="194"/>
        <v>#NUM!</v>
      </c>
      <c r="RHO24" t="e">
        <f t="shared" si="194"/>
        <v>#VALUE!</v>
      </c>
      <c r="RHP24">
        <f t="shared" si="194"/>
        <v>0</v>
      </c>
      <c r="RHQ24" t="e">
        <f t="shared" si="194"/>
        <v>#NUM!</v>
      </c>
      <c r="RHR24" t="e">
        <f t="shared" si="194"/>
        <v>#NUM!</v>
      </c>
      <c r="RHS24" t="e">
        <f t="shared" si="194"/>
        <v>#VALUE!</v>
      </c>
      <c r="RHT24">
        <f t="shared" si="194"/>
        <v>0</v>
      </c>
      <c r="RHU24" t="e">
        <f t="shared" si="194"/>
        <v>#NUM!</v>
      </c>
      <c r="RHV24" t="e">
        <f t="shared" si="194"/>
        <v>#NUM!</v>
      </c>
      <c r="RHW24" t="e">
        <f t="shared" si="194"/>
        <v>#VALUE!</v>
      </c>
      <c r="RHX24">
        <f t="shared" si="194"/>
        <v>0</v>
      </c>
      <c r="RHY24" t="e">
        <f t="shared" si="194"/>
        <v>#NUM!</v>
      </c>
      <c r="RHZ24" t="e">
        <f t="shared" si="194"/>
        <v>#NUM!</v>
      </c>
      <c r="RIA24" t="e">
        <f t="shared" si="194"/>
        <v>#VALUE!</v>
      </c>
      <c r="RIB24">
        <f t="shared" si="194"/>
        <v>0</v>
      </c>
      <c r="RIC24" t="e">
        <f t="shared" si="194"/>
        <v>#NUM!</v>
      </c>
      <c r="RID24" t="e">
        <f t="shared" si="194"/>
        <v>#NUM!</v>
      </c>
      <c r="RIE24" t="e">
        <f t="shared" si="194"/>
        <v>#VALUE!</v>
      </c>
      <c r="RIF24">
        <f t="shared" si="194"/>
        <v>0</v>
      </c>
      <c r="RIG24" t="e">
        <f t="shared" si="194"/>
        <v>#NUM!</v>
      </c>
      <c r="RIH24" t="e">
        <f t="shared" si="194"/>
        <v>#NUM!</v>
      </c>
      <c r="RII24" t="e">
        <f t="shared" si="194"/>
        <v>#VALUE!</v>
      </c>
      <c r="RIJ24">
        <f t="shared" si="194"/>
        <v>0</v>
      </c>
      <c r="RIK24" t="e">
        <f t="shared" si="194"/>
        <v>#NUM!</v>
      </c>
      <c r="RIL24" t="e">
        <f t="shared" si="194"/>
        <v>#NUM!</v>
      </c>
      <c r="RIM24" t="e">
        <f t="shared" si="194"/>
        <v>#VALUE!</v>
      </c>
      <c r="RIN24">
        <f t="shared" si="194"/>
        <v>0</v>
      </c>
      <c r="RIO24" t="e">
        <f t="shared" si="194"/>
        <v>#NUM!</v>
      </c>
      <c r="RIP24" t="e">
        <f t="shared" si="194"/>
        <v>#NUM!</v>
      </c>
      <c r="RIQ24" t="e">
        <f t="shared" si="194"/>
        <v>#VALUE!</v>
      </c>
      <c r="RIR24">
        <f t="shared" si="194"/>
        <v>0</v>
      </c>
      <c r="RIS24" t="e">
        <f t="shared" si="194"/>
        <v>#NUM!</v>
      </c>
      <c r="RIT24" t="e">
        <f t="shared" si="194"/>
        <v>#NUM!</v>
      </c>
      <c r="RIU24" t="e">
        <f t="shared" si="194"/>
        <v>#VALUE!</v>
      </c>
      <c r="RIV24">
        <f t="shared" si="194"/>
        <v>0</v>
      </c>
      <c r="RIW24" t="e">
        <f t="shared" ref="RIW24:RLH24" si="195">RIS24/0.45</f>
        <v>#NUM!</v>
      </c>
      <c r="RIX24" t="e">
        <f t="shared" si="195"/>
        <v>#NUM!</v>
      </c>
      <c r="RIY24" t="e">
        <f t="shared" si="195"/>
        <v>#VALUE!</v>
      </c>
      <c r="RIZ24">
        <f t="shared" si="195"/>
        <v>0</v>
      </c>
      <c r="RJA24" t="e">
        <f t="shared" si="195"/>
        <v>#NUM!</v>
      </c>
      <c r="RJB24" t="e">
        <f t="shared" si="195"/>
        <v>#NUM!</v>
      </c>
      <c r="RJC24" t="e">
        <f t="shared" si="195"/>
        <v>#VALUE!</v>
      </c>
      <c r="RJD24">
        <f t="shared" si="195"/>
        <v>0</v>
      </c>
      <c r="RJE24" t="e">
        <f t="shared" si="195"/>
        <v>#NUM!</v>
      </c>
      <c r="RJF24" t="e">
        <f t="shared" si="195"/>
        <v>#NUM!</v>
      </c>
      <c r="RJG24" t="e">
        <f t="shared" si="195"/>
        <v>#VALUE!</v>
      </c>
      <c r="RJH24">
        <f t="shared" si="195"/>
        <v>0</v>
      </c>
      <c r="RJI24" t="e">
        <f t="shared" si="195"/>
        <v>#NUM!</v>
      </c>
      <c r="RJJ24" t="e">
        <f t="shared" si="195"/>
        <v>#NUM!</v>
      </c>
      <c r="RJK24" t="e">
        <f t="shared" si="195"/>
        <v>#VALUE!</v>
      </c>
      <c r="RJL24">
        <f t="shared" si="195"/>
        <v>0</v>
      </c>
      <c r="RJM24" t="e">
        <f t="shared" si="195"/>
        <v>#NUM!</v>
      </c>
      <c r="RJN24" t="e">
        <f t="shared" si="195"/>
        <v>#NUM!</v>
      </c>
      <c r="RJO24" t="e">
        <f t="shared" si="195"/>
        <v>#VALUE!</v>
      </c>
      <c r="RJP24">
        <f t="shared" si="195"/>
        <v>0</v>
      </c>
      <c r="RJQ24" t="e">
        <f t="shared" si="195"/>
        <v>#NUM!</v>
      </c>
      <c r="RJR24" t="e">
        <f t="shared" si="195"/>
        <v>#NUM!</v>
      </c>
      <c r="RJS24" t="e">
        <f t="shared" si="195"/>
        <v>#VALUE!</v>
      </c>
      <c r="RJT24">
        <f t="shared" si="195"/>
        <v>0</v>
      </c>
      <c r="RJU24" t="e">
        <f t="shared" si="195"/>
        <v>#NUM!</v>
      </c>
      <c r="RJV24" t="e">
        <f t="shared" si="195"/>
        <v>#NUM!</v>
      </c>
      <c r="RJW24" t="e">
        <f t="shared" si="195"/>
        <v>#VALUE!</v>
      </c>
      <c r="RJX24">
        <f t="shared" si="195"/>
        <v>0</v>
      </c>
      <c r="RJY24" t="e">
        <f t="shared" si="195"/>
        <v>#NUM!</v>
      </c>
      <c r="RJZ24" t="e">
        <f t="shared" si="195"/>
        <v>#NUM!</v>
      </c>
      <c r="RKA24" t="e">
        <f t="shared" si="195"/>
        <v>#VALUE!</v>
      </c>
      <c r="RKB24">
        <f t="shared" si="195"/>
        <v>0</v>
      </c>
      <c r="RKC24" t="e">
        <f t="shared" si="195"/>
        <v>#NUM!</v>
      </c>
      <c r="RKD24" t="e">
        <f t="shared" si="195"/>
        <v>#NUM!</v>
      </c>
      <c r="RKE24" t="e">
        <f t="shared" si="195"/>
        <v>#VALUE!</v>
      </c>
      <c r="RKF24">
        <f t="shared" si="195"/>
        <v>0</v>
      </c>
      <c r="RKG24" t="e">
        <f t="shared" si="195"/>
        <v>#NUM!</v>
      </c>
      <c r="RKH24" t="e">
        <f t="shared" si="195"/>
        <v>#NUM!</v>
      </c>
      <c r="RKI24" t="e">
        <f t="shared" si="195"/>
        <v>#VALUE!</v>
      </c>
      <c r="RKJ24">
        <f t="shared" si="195"/>
        <v>0</v>
      </c>
      <c r="RKK24" t="e">
        <f t="shared" si="195"/>
        <v>#NUM!</v>
      </c>
      <c r="RKL24" t="e">
        <f t="shared" si="195"/>
        <v>#NUM!</v>
      </c>
      <c r="RKM24" t="e">
        <f t="shared" si="195"/>
        <v>#VALUE!</v>
      </c>
      <c r="RKN24">
        <f t="shared" si="195"/>
        <v>0</v>
      </c>
      <c r="RKO24" t="e">
        <f t="shared" si="195"/>
        <v>#NUM!</v>
      </c>
      <c r="RKP24" t="e">
        <f t="shared" si="195"/>
        <v>#NUM!</v>
      </c>
      <c r="RKQ24" t="e">
        <f t="shared" si="195"/>
        <v>#VALUE!</v>
      </c>
      <c r="RKR24">
        <f t="shared" si="195"/>
        <v>0</v>
      </c>
      <c r="RKS24" t="e">
        <f t="shared" si="195"/>
        <v>#NUM!</v>
      </c>
      <c r="RKT24" t="e">
        <f t="shared" si="195"/>
        <v>#NUM!</v>
      </c>
      <c r="RKU24" t="e">
        <f t="shared" si="195"/>
        <v>#VALUE!</v>
      </c>
      <c r="RKV24">
        <f t="shared" si="195"/>
        <v>0</v>
      </c>
      <c r="RKW24" t="e">
        <f t="shared" si="195"/>
        <v>#NUM!</v>
      </c>
      <c r="RKX24" t="e">
        <f t="shared" si="195"/>
        <v>#NUM!</v>
      </c>
      <c r="RKY24" t="e">
        <f t="shared" si="195"/>
        <v>#VALUE!</v>
      </c>
      <c r="RKZ24">
        <f t="shared" si="195"/>
        <v>0</v>
      </c>
      <c r="RLA24" t="e">
        <f t="shared" si="195"/>
        <v>#NUM!</v>
      </c>
      <c r="RLB24" t="e">
        <f t="shared" si="195"/>
        <v>#NUM!</v>
      </c>
      <c r="RLC24" t="e">
        <f t="shared" si="195"/>
        <v>#VALUE!</v>
      </c>
      <c r="RLD24">
        <f t="shared" si="195"/>
        <v>0</v>
      </c>
      <c r="RLE24" t="e">
        <f t="shared" si="195"/>
        <v>#NUM!</v>
      </c>
      <c r="RLF24" t="e">
        <f t="shared" si="195"/>
        <v>#NUM!</v>
      </c>
      <c r="RLG24" t="e">
        <f t="shared" si="195"/>
        <v>#VALUE!</v>
      </c>
      <c r="RLH24">
        <f t="shared" si="195"/>
        <v>0</v>
      </c>
      <c r="RLI24" t="e">
        <f t="shared" ref="RLI24:RNT24" si="196">RLE24/0.45</f>
        <v>#NUM!</v>
      </c>
      <c r="RLJ24" t="e">
        <f t="shared" si="196"/>
        <v>#NUM!</v>
      </c>
      <c r="RLK24" t="e">
        <f t="shared" si="196"/>
        <v>#VALUE!</v>
      </c>
      <c r="RLL24">
        <f t="shared" si="196"/>
        <v>0</v>
      </c>
      <c r="RLM24" t="e">
        <f t="shared" si="196"/>
        <v>#NUM!</v>
      </c>
      <c r="RLN24" t="e">
        <f t="shared" si="196"/>
        <v>#NUM!</v>
      </c>
      <c r="RLO24" t="e">
        <f t="shared" si="196"/>
        <v>#VALUE!</v>
      </c>
      <c r="RLP24">
        <f t="shared" si="196"/>
        <v>0</v>
      </c>
      <c r="RLQ24" t="e">
        <f t="shared" si="196"/>
        <v>#NUM!</v>
      </c>
      <c r="RLR24" t="e">
        <f t="shared" si="196"/>
        <v>#NUM!</v>
      </c>
      <c r="RLS24" t="e">
        <f t="shared" si="196"/>
        <v>#VALUE!</v>
      </c>
      <c r="RLT24">
        <f t="shared" si="196"/>
        <v>0</v>
      </c>
      <c r="RLU24" t="e">
        <f t="shared" si="196"/>
        <v>#NUM!</v>
      </c>
      <c r="RLV24" t="e">
        <f t="shared" si="196"/>
        <v>#NUM!</v>
      </c>
      <c r="RLW24" t="e">
        <f t="shared" si="196"/>
        <v>#VALUE!</v>
      </c>
      <c r="RLX24">
        <f t="shared" si="196"/>
        <v>0</v>
      </c>
      <c r="RLY24" t="e">
        <f t="shared" si="196"/>
        <v>#NUM!</v>
      </c>
      <c r="RLZ24" t="e">
        <f t="shared" si="196"/>
        <v>#NUM!</v>
      </c>
      <c r="RMA24" t="e">
        <f t="shared" si="196"/>
        <v>#VALUE!</v>
      </c>
      <c r="RMB24">
        <f t="shared" si="196"/>
        <v>0</v>
      </c>
      <c r="RMC24" t="e">
        <f t="shared" si="196"/>
        <v>#NUM!</v>
      </c>
      <c r="RMD24" t="e">
        <f t="shared" si="196"/>
        <v>#NUM!</v>
      </c>
      <c r="RME24" t="e">
        <f t="shared" si="196"/>
        <v>#VALUE!</v>
      </c>
      <c r="RMF24">
        <f t="shared" si="196"/>
        <v>0</v>
      </c>
      <c r="RMG24" t="e">
        <f t="shared" si="196"/>
        <v>#NUM!</v>
      </c>
      <c r="RMH24" t="e">
        <f t="shared" si="196"/>
        <v>#NUM!</v>
      </c>
      <c r="RMI24" t="e">
        <f t="shared" si="196"/>
        <v>#VALUE!</v>
      </c>
      <c r="RMJ24">
        <f t="shared" si="196"/>
        <v>0</v>
      </c>
      <c r="RMK24" t="e">
        <f t="shared" si="196"/>
        <v>#NUM!</v>
      </c>
      <c r="RML24" t="e">
        <f t="shared" si="196"/>
        <v>#NUM!</v>
      </c>
      <c r="RMM24" t="e">
        <f t="shared" si="196"/>
        <v>#VALUE!</v>
      </c>
      <c r="RMN24">
        <f t="shared" si="196"/>
        <v>0</v>
      </c>
      <c r="RMO24" t="e">
        <f t="shared" si="196"/>
        <v>#NUM!</v>
      </c>
      <c r="RMP24" t="e">
        <f t="shared" si="196"/>
        <v>#NUM!</v>
      </c>
      <c r="RMQ24" t="e">
        <f t="shared" si="196"/>
        <v>#VALUE!</v>
      </c>
      <c r="RMR24">
        <f t="shared" si="196"/>
        <v>0</v>
      </c>
      <c r="RMS24" t="e">
        <f t="shared" si="196"/>
        <v>#NUM!</v>
      </c>
      <c r="RMT24" t="e">
        <f t="shared" si="196"/>
        <v>#NUM!</v>
      </c>
      <c r="RMU24" t="e">
        <f t="shared" si="196"/>
        <v>#VALUE!</v>
      </c>
      <c r="RMV24">
        <f t="shared" si="196"/>
        <v>0</v>
      </c>
      <c r="RMW24" t="e">
        <f t="shared" si="196"/>
        <v>#NUM!</v>
      </c>
      <c r="RMX24" t="e">
        <f t="shared" si="196"/>
        <v>#NUM!</v>
      </c>
      <c r="RMY24" t="e">
        <f t="shared" si="196"/>
        <v>#VALUE!</v>
      </c>
      <c r="RMZ24">
        <f t="shared" si="196"/>
        <v>0</v>
      </c>
      <c r="RNA24" t="e">
        <f t="shared" si="196"/>
        <v>#NUM!</v>
      </c>
      <c r="RNB24" t="e">
        <f t="shared" si="196"/>
        <v>#NUM!</v>
      </c>
      <c r="RNC24" t="e">
        <f t="shared" si="196"/>
        <v>#VALUE!</v>
      </c>
      <c r="RND24">
        <f t="shared" si="196"/>
        <v>0</v>
      </c>
      <c r="RNE24" t="e">
        <f t="shared" si="196"/>
        <v>#NUM!</v>
      </c>
      <c r="RNF24" t="e">
        <f t="shared" si="196"/>
        <v>#NUM!</v>
      </c>
      <c r="RNG24" t="e">
        <f t="shared" si="196"/>
        <v>#VALUE!</v>
      </c>
      <c r="RNH24">
        <f t="shared" si="196"/>
        <v>0</v>
      </c>
      <c r="RNI24" t="e">
        <f t="shared" si="196"/>
        <v>#NUM!</v>
      </c>
      <c r="RNJ24" t="e">
        <f t="shared" si="196"/>
        <v>#NUM!</v>
      </c>
      <c r="RNK24" t="e">
        <f t="shared" si="196"/>
        <v>#VALUE!</v>
      </c>
      <c r="RNL24">
        <f t="shared" si="196"/>
        <v>0</v>
      </c>
      <c r="RNM24" t="e">
        <f t="shared" si="196"/>
        <v>#NUM!</v>
      </c>
      <c r="RNN24" t="e">
        <f t="shared" si="196"/>
        <v>#NUM!</v>
      </c>
      <c r="RNO24" t="e">
        <f t="shared" si="196"/>
        <v>#VALUE!</v>
      </c>
      <c r="RNP24">
        <f t="shared" si="196"/>
        <v>0</v>
      </c>
      <c r="RNQ24" t="e">
        <f t="shared" si="196"/>
        <v>#NUM!</v>
      </c>
      <c r="RNR24" t="e">
        <f t="shared" si="196"/>
        <v>#NUM!</v>
      </c>
      <c r="RNS24" t="e">
        <f t="shared" si="196"/>
        <v>#VALUE!</v>
      </c>
      <c r="RNT24">
        <f t="shared" si="196"/>
        <v>0</v>
      </c>
      <c r="RNU24" t="e">
        <f t="shared" ref="RNU24:RQF24" si="197">RNQ24/0.45</f>
        <v>#NUM!</v>
      </c>
      <c r="RNV24" t="e">
        <f t="shared" si="197"/>
        <v>#NUM!</v>
      </c>
      <c r="RNW24" t="e">
        <f t="shared" si="197"/>
        <v>#VALUE!</v>
      </c>
      <c r="RNX24">
        <f t="shared" si="197"/>
        <v>0</v>
      </c>
      <c r="RNY24" t="e">
        <f t="shared" si="197"/>
        <v>#NUM!</v>
      </c>
      <c r="RNZ24" t="e">
        <f t="shared" si="197"/>
        <v>#NUM!</v>
      </c>
      <c r="ROA24" t="e">
        <f t="shared" si="197"/>
        <v>#VALUE!</v>
      </c>
      <c r="ROB24">
        <f t="shared" si="197"/>
        <v>0</v>
      </c>
      <c r="ROC24" t="e">
        <f t="shared" si="197"/>
        <v>#NUM!</v>
      </c>
      <c r="ROD24" t="e">
        <f t="shared" si="197"/>
        <v>#NUM!</v>
      </c>
      <c r="ROE24" t="e">
        <f t="shared" si="197"/>
        <v>#VALUE!</v>
      </c>
      <c r="ROF24">
        <f t="shared" si="197"/>
        <v>0</v>
      </c>
      <c r="ROG24" t="e">
        <f t="shared" si="197"/>
        <v>#NUM!</v>
      </c>
      <c r="ROH24" t="e">
        <f t="shared" si="197"/>
        <v>#NUM!</v>
      </c>
      <c r="ROI24" t="e">
        <f t="shared" si="197"/>
        <v>#VALUE!</v>
      </c>
      <c r="ROJ24">
        <f t="shared" si="197"/>
        <v>0</v>
      </c>
      <c r="ROK24" t="e">
        <f t="shared" si="197"/>
        <v>#NUM!</v>
      </c>
      <c r="ROL24" t="e">
        <f t="shared" si="197"/>
        <v>#NUM!</v>
      </c>
      <c r="ROM24" t="e">
        <f t="shared" si="197"/>
        <v>#VALUE!</v>
      </c>
      <c r="RON24">
        <f t="shared" si="197"/>
        <v>0</v>
      </c>
      <c r="ROO24" t="e">
        <f t="shared" si="197"/>
        <v>#NUM!</v>
      </c>
      <c r="ROP24" t="e">
        <f t="shared" si="197"/>
        <v>#NUM!</v>
      </c>
      <c r="ROQ24" t="e">
        <f t="shared" si="197"/>
        <v>#VALUE!</v>
      </c>
      <c r="ROR24">
        <f t="shared" si="197"/>
        <v>0</v>
      </c>
      <c r="ROS24" t="e">
        <f t="shared" si="197"/>
        <v>#NUM!</v>
      </c>
      <c r="ROT24" t="e">
        <f t="shared" si="197"/>
        <v>#NUM!</v>
      </c>
      <c r="ROU24" t="e">
        <f t="shared" si="197"/>
        <v>#VALUE!</v>
      </c>
      <c r="ROV24">
        <f t="shared" si="197"/>
        <v>0</v>
      </c>
      <c r="ROW24" t="e">
        <f t="shared" si="197"/>
        <v>#NUM!</v>
      </c>
      <c r="ROX24" t="e">
        <f t="shared" si="197"/>
        <v>#NUM!</v>
      </c>
      <c r="ROY24" t="e">
        <f t="shared" si="197"/>
        <v>#VALUE!</v>
      </c>
      <c r="ROZ24">
        <f t="shared" si="197"/>
        <v>0</v>
      </c>
      <c r="RPA24" t="e">
        <f t="shared" si="197"/>
        <v>#NUM!</v>
      </c>
      <c r="RPB24" t="e">
        <f t="shared" si="197"/>
        <v>#NUM!</v>
      </c>
      <c r="RPC24" t="e">
        <f t="shared" si="197"/>
        <v>#VALUE!</v>
      </c>
      <c r="RPD24">
        <f t="shared" si="197"/>
        <v>0</v>
      </c>
      <c r="RPE24" t="e">
        <f t="shared" si="197"/>
        <v>#NUM!</v>
      </c>
      <c r="RPF24" t="e">
        <f t="shared" si="197"/>
        <v>#NUM!</v>
      </c>
      <c r="RPG24" t="e">
        <f t="shared" si="197"/>
        <v>#VALUE!</v>
      </c>
      <c r="RPH24">
        <f t="shared" si="197"/>
        <v>0</v>
      </c>
      <c r="RPI24" t="e">
        <f t="shared" si="197"/>
        <v>#NUM!</v>
      </c>
      <c r="RPJ24" t="e">
        <f t="shared" si="197"/>
        <v>#NUM!</v>
      </c>
      <c r="RPK24" t="e">
        <f t="shared" si="197"/>
        <v>#VALUE!</v>
      </c>
      <c r="RPL24">
        <f t="shared" si="197"/>
        <v>0</v>
      </c>
      <c r="RPM24" t="e">
        <f t="shared" si="197"/>
        <v>#NUM!</v>
      </c>
      <c r="RPN24" t="e">
        <f t="shared" si="197"/>
        <v>#NUM!</v>
      </c>
      <c r="RPO24" t="e">
        <f t="shared" si="197"/>
        <v>#VALUE!</v>
      </c>
      <c r="RPP24">
        <f t="shared" si="197"/>
        <v>0</v>
      </c>
      <c r="RPQ24" t="e">
        <f t="shared" si="197"/>
        <v>#NUM!</v>
      </c>
      <c r="RPR24" t="e">
        <f t="shared" si="197"/>
        <v>#NUM!</v>
      </c>
      <c r="RPS24" t="e">
        <f t="shared" si="197"/>
        <v>#VALUE!</v>
      </c>
      <c r="RPT24">
        <f t="shared" si="197"/>
        <v>0</v>
      </c>
      <c r="RPU24" t="e">
        <f t="shared" si="197"/>
        <v>#NUM!</v>
      </c>
      <c r="RPV24" t="e">
        <f t="shared" si="197"/>
        <v>#NUM!</v>
      </c>
      <c r="RPW24" t="e">
        <f t="shared" si="197"/>
        <v>#VALUE!</v>
      </c>
      <c r="RPX24">
        <f t="shared" si="197"/>
        <v>0</v>
      </c>
      <c r="RPY24" t="e">
        <f t="shared" si="197"/>
        <v>#NUM!</v>
      </c>
      <c r="RPZ24" t="e">
        <f t="shared" si="197"/>
        <v>#NUM!</v>
      </c>
      <c r="RQA24" t="e">
        <f t="shared" si="197"/>
        <v>#VALUE!</v>
      </c>
      <c r="RQB24">
        <f t="shared" si="197"/>
        <v>0</v>
      </c>
      <c r="RQC24" t="e">
        <f t="shared" si="197"/>
        <v>#NUM!</v>
      </c>
      <c r="RQD24" t="e">
        <f t="shared" si="197"/>
        <v>#NUM!</v>
      </c>
      <c r="RQE24" t="e">
        <f t="shared" si="197"/>
        <v>#VALUE!</v>
      </c>
      <c r="RQF24">
        <f t="shared" si="197"/>
        <v>0</v>
      </c>
      <c r="RQG24" t="e">
        <f t="shared" ref="RQG24:RSR24" si="198">RQC24/0.45</f>
        <v>#NUM!</v>
      </c>
      <c r="RQH24" t="e">
        <f t="shared" si="198"/>
        <v>#NUM!</v>
      </c>
      <c r="RQI24" t="e">
        <f t="shared" si="198"/>
        <v>#VALUE!</v>
      </c>
      <c r="RQJ24">
        <f t="shared" si="198"/>
        <v>0</v>
      </c>
      <c r="RQK24" t="e">
        <f t="shared" si="198"/>
        <v>#NUM!</v>
      </c>
      <c r="RQL24" t="e">
        <f t="shared" si="198"/>
        <v>#NUM!</v>
      </c>
      <c r="RQM24" t="e">
        <f t="shared" si="198"/>
        <v>#VALUE!</v>
      </c>
      <c r="RQN24">
        <f t="shared" si="198"/>
        <v>0</v>
      </c>
      <c r="RQO24" t="e">
        <f t="shared" si="198"/>
        <v>#NUM!</v>
      </c>
      <c r="RQP24" t="e">
        <f t="shared" si="198"/>
        <v>#NUM!</v>
      </c>
      <c r="RQQ24" t="e">
        <f t="shared" si="198"/>
        <v>#VALUE!</v>
      </c>
      <c r="RQR24">
        <f t="shared" si="198"/>
        <v>0</v>
      </c>
      <c r="RQS24" t="e">
        <f t="shared" si="198"/>
        <v>#NUM!</v>
      </c>
      <c r="RQT24" t="e">
        <f t="shared" si="198"/>
        <v>#NUM!</v>
      </c>
      <c r="RQU24" t="e">
        <f t="shared" si="198"/>
        <v>#VALUE!</v>
      </c>
      <c r="RQV24">
        <f t="shared" si="198"/>
        <v>0</v>
      </c>
      <c r="RQW24" t="e">
        <f t="shared" si="198"/>
        <v>#NUM!</v>
      </c>
      <c r="RQX24" t="e">
        <f t="shared" si="198"/>
        <v>#NUM!</v>
      </c>
      <c r="RQY24" t="e">
        <f t="shared" si="198"/>
        <v>#VALUE!</v>
      </c>
      <c r="RQZ24">
        <f t="shared" si="198"/>
        <v>0</v>
      </c>
      <c r="RRA24" t="e">
        <f t="shared" si="198"/>
        <v>#NUM!</v>
      </c>
      <c r="RRB24" t="e">
        <f t="shared" si="198"/>
        <v>#NUM!</v>
      </c>
      <c r="RRC24" t="e">
        <f t="shared" si="198"/>
        <v>#VALUE!</v>
      </c>
      <c r="RRD24">
        <f t="shared" si="198"/>
        <v>0</v>
      </c>
      <c r="RRE24" t="e">
        <f t="shared" si="198"/>
        <v>#NUM!</v>
      </c>
      <c r="RRF24" t="e">
        <f t="shared" si="198"/>
        <v>#NUM!</v>
      </c>
      <c r="RRG24" t="e">
        <f t="shared" si="198"/>
        <v>#VALUE!</v>
      </c>
      <c r="RRH24">
        <f t="shared" si="198"/>
        <v>0</v>
      </c>
      <c r="RRI24" t="e">
        <f t="shared" si="198"/>
        <v>#NUM!</v>
      </c>
      <c r="RRJ24" t="e">
        <f t="shared" si="198"/>
        <v>#NUM!</v>
      </c>
      <c r="RRK24" t="e">
        <f t="shared" si="198"/>
        <v>#VALUE!</v>
      </c>
      <c r="RRL24">
        <f t="shared" si="198"/>
        <v>0</v>
      </c>
      <c r="RRM24" t="e">
        <f t="shared" si="198"/>
        <v>#NUM!</v>
      </c>
      <c r="RRN24" t="e">
        <f t="shared" si="198"/>
        <v>#NUM!</v>
      </c>
      <c r="RRO24" t="e">
        <f t="shared" si="198"/>
        <v>#VALUE!</v>
      </c>
      <c r="RRP24">
        <f t="shared" si="198"/>
        <v>0</v>
      </c>
      <c r="RRQ24" t="e">
        <f t="shared" si="198"/>
        <v>#NUM!</v>
      </c>
      <c r="RRR24" t="e">
        <f t="shared" si="198"/>
        <v>#NUM!</v>
      </c>
      <c r="RRS24" t="e">
        <f t="shared" si="198"/>
        <v>#VALUE!</v>
      </c>
      <c r="RRT24">
        <f t="shared" si="198"/>
        <v>0</v>
      </c>
      <c r="RRU24" t="e">
        <f t="shared" si="198"/>
        <v>#NUM!</v>
      </c>
      <c r="RRV24" t="e">
        <f t="shared" si="198"/>
        <v>#NUM!</v>
      </c>
      <c r="RRW24" t="e">
        <f t="shared" si="198"/>
        <v>#VALUE!</v>
      </c>
      <c r="RRX24">
        <f t="shared" si="198"/>
        <v>0</v>
      </c>
      <c r="RRY24" t="e">
        <f t="shared" si="198"/>
        <v>#NUM!</v>
      </c>
      <c r="RRZ24" t="e">
        <f t="shared" si="198"/>
        <v>#NUM!</v>
      </c>
      <c r="RSA24" t="e">
        <f t="shared" si="198"/>
        <v>#VALUE!</v>
      </c>
      <c r="RSB24">
        <f t="shared" si="198"/>
        <v>0</v>
      </c>
      <c r="RSC24" t="e">
        <f t="shared" si="198"/>
        <v>#NUM!</v>
      </c>
      <c r="RSD24" t="e">
        <f t="shared" si="198"/>
        <v>#NUM!</v>
      </c>
      <c r="RSE24" t="e">
        <f t="shared" si="198"/>
        <v>#VALUE!</v>
      </c>
      <c r="RSF24">
        <f t="shared" si="198"/>
        <v>0</v>
      </c>
      <c r="RSG24" t="e">
        <f t="shared" si="198"/>
        <v>#NUM!</v>
      </c>
      <c r="RSH24" t="e">
        <f t="shared" si="198"/>
        <v>#NUM!</v>
      </c>
      <c r="RSI24" t="e">
        <f t="shared" si="198"/>
        <v>#VALUE!</v>
      </c>
      <c r="RSJ24">
        <f t="shared" si="198"/>
        <v>0</v>
      </c>
      <c r="RSK24" t="e">
        <f t="shared" si="198"/>
        <v>#NUM!</v>
      </c>
      <c r="RSL24" t="e">
        <f t="shared" si="198"/>
        <v>#NUM!</v>
      </c>
      <c r="RSM24" t="e">
        <f t="shared" si="198"/>
        <v>#VALUE!</v>
      </c>
      <c r="RSN24">
        <f t="shared" si="198"/>
        <v>0</v>
      </c>
      <c r="RSO24" t="e">
        <f t="shared" si="198"/>
        <v>#NUM!</v>
      </c>
      <c r="RSP24" t="e">
        <f t="shared" si="198"/>
        <v>#NUM!</v>
      </c>
      <c r="RSQ24" t="e">
        <f t="shared" si="198"/>
        <v>#VALUE!</v>
      </c>
      <c r="RSR24">
        <f t="shared" si="198"/>
        <v>0</v>
      </c>
      <c r="RSS24" t="e">
        <f t="shared" ref="RSS24:RVD24" si="199">RSO24/0.45</f>
        <v>#NUM!</v>
      </c>
      <c r="RST24" t="e">
        <f t="shared" si="199"/>
        <v>#NUM!</v>
      </c>
      <c r="RSU24" t="e">
        <f t="shared" si="199"/>
        <v>#VALUE!</v>
      </c>
      <c r="RSV24">
        <f t="shared" si="199"/>
        <v>0</v>
      </c>
      <c r="RSW24" t="e">
        <f t="shared" si="199"/>
        <v>#NUM!</v>
      </c>
      <c r="RSX24" t="e">
        <f t="shared" si="199"/>
        <v>#NUM!</v>
      </c>
      <c r="RSY24" t="e">
        <f t="shared" si="199"/>
        <v>#VALUE!</v>
      </c>
      <c r="RSZ24">
        <f t="shared" si="199"/>
        <v>0</v>
      </c>
      <c r="RTA24" t="e">
        <f t="shared" si="199"/>
        <v>#NUM!</v>
      </c>
      <c r="RTB24" t="e">
        <f t="shared" si="199"/>
        <v>#NUM!</v>
      </c>
      <c r="RTC24" t="e">
        <f t="shared" si="199"/>
        <v>#VALUE!</v>
      </c>
      <c r="RTD24">
        <f t="shared" si="199"/>
        <v>0</v>
      </c>
      <c r="RTE24" t="e">
        <f t="shared" si="199"/>
        <v>#NUM!</v>
      </c>
      <c r="RTF24" t="e">
        <f t="shared" si="199"/>
        <v>#NUM!</v>
      </c>
      <c r="RTG24" t="e">
        <f t="shared" si="199"/>
        <v>#VALUE!</v>
      </c>
      <c r="RTH24">
        <f t="shared" si="199"/>
        <v>0</v>
      </c>
      <c r="RTI24" t="e">
        <f t="shared" si="199"/>
        <v>#NUM!</v>
      </c>
      <c r="RTJ24" t="e">
        <f t="shared" si="199"/>
        <v>#NUM!</v>
      </c>
      <c r="RTK24" t="e">
        <f t="shared" si="199"/>
        <v>#VALUE!</v>
      </c>
      <c r="RTL24">
        <f t="shared" si="199"/>
        <v>0</v>
      </c>
      <c r="RTM24" t="e">
        <f t="shared" si="199"/>
        <v>#NUM!</v>
      </c>
      <c r="RTN24" t="e">
        <f t="shared" si="199"/>
        <v>#NUM!</v>
      </c>
      <c r="RTO24" t="e">
        <f t="shared" si="199"/>
        <v>#VALUE!</v>
      </c>
      <c r="RTP24">
        <f t="shared" si="199"/>
        <v>0</v>
      </c>
      <c r="RTQ24" t="e">
        <f t="shared" si="199"/>
        <v>#NUM!</v>
      </c>
      <c r="RTR24" t="e">
        <f t="shared" si="199"/>
        <v>#NUM!</v>
      </c>
      <c r="RTS24" t="e">
        <f t="shared" si="199"/>
        <v>#VALUE!</v>
      </c>
      <c r="RTT24">
        <f t="shared" si="199"/>
        <v>0</v>
      </c>
      <c r="RTU24" t="e">
        <f t="shared" si="199"/>
        <v>#NUM!</v>
      </c>
      <c r="RTV24" t="e">
        <f t="shared" si="199"/>
        <v>#NUM!</v>
      </c>
      <c r="RTW24" t="e">
        <f t="shared" si="199"/>
        <v>#VALUE!</v>
      </c>
      <c r="RTX24">
        <f t="shared" si="199"/>
        <v>0</v>
      </c>
      <c r="RTY24" t="e">
        <f t="shared" si="199"/>
        <v>#NUM!</v>
      </c>
      <c r="RTZ24" t="e">
        <f t="shared" si="199"/>
        <v>#NUM!</v>
      </c>
      <c r="RUA24" t="e">
        <f t="shared" si="199"/>
        <v>#VALUE!</v>
      </c>
      <c r="RUB24">
        <f t="shared" si="199"/>
        <v>0</v>
      </c>
      <c r="RUC24" t="e">
        <f t="shared" si="199"/>
        <v>#NUM!</v>
      </c>
      <c r="RUD24" t="e">
        <f t="shared" si="199"/>
        <v>#NUM!</v>
      </c>
      <c r="RUE24" t="e">
        <f t="shared" si="199"/>
        <v>#VALUE!</v>
      </c>
      <c r="RUF24">
        <f t="shared" si="199"/>
        <v>0</v>
      </c>
      <c r="RUG24" t="e">
        <f t="shared" si="199"/>
        <v>#NUM!</v>
      </c>
      <c r="RUH24" t="e">
        <f t="shared" si="199"/>
        <v>#NUM!</v>
      </c>
      <c r="RUI24" t="e">
        <f t="shared" si="199"/>
        <v>#VALUE!</v>
      </c>
      <c r="RUJ24">
        <f t="shared" si="199"/>
        <v>0</v>
      </c>
      <c r="RUK24" t="e">
        <f t="shared" si="199"/>
        <v>#NUM!</v>
      </c>
      <c r="RUL24" t="e">
        <f t="shared" si="199"/>
        <v>#NUM!</v>
      </c>
      <c r="RUM24" t="e">
        <f t="shared" si="199"/>
        <v>#VALUE!</v>
      </c>
      <c r="RUN24">
        <f t="shared" si="199"/>
        <v>0</v>
      </c>
      <c r="RUO24" t="e">
        <f t="shared" si="199"/>
        <v>#NUM!</v>
      </c>
      <c r="RUP24" t="e">
        <f t="shared" si="199"/>
        <v>#NUM!</v>
      </c>
      <c r="RUQ24" t="e">
        <f t="shared" si="199"/>
        <v>#VALUE!</v>
      </c>
      <c r="RUR24">
        <f t="shared" si="199"/>
        <v>0</v>
      </c>
      <c r="RUS24" t="e">
        <f t="shared" si="199"/>
        <v>#NUM!</v>
      </c>
      <c r="RUT24" t="e">
        <f t="shared" si="199"/>
        <v>#NUM!</v>
      </c>
      <c r="RUU24" t="e">
        <f t="shared" si="199"/>
        <v>#VALUE!</v>
      </c>
      <c r="RUV24">
        <f t="shared" si="199"/>
        <v>0</v>
      </c>
      <c r="RUW24" t="e">
        <f t="shared" si="199"/>
        <v>#NUM!</v>
      </c>
      <c r="RUX24" t="e">
        <f t="shared" si="199"/>
        <v>#NUM!</v>
      </c>
      <c r="RUY24" t="e">
        <f t="shared" si="199"/>
        <v>#VALUE!</v>
      </c>
      <c r="RUZ24">
        <f t="shared" si="199"/>
        <v>0</v>
      </c>
      <c r="RVA24" t="e">
        <f t="shared" si="199"/>
        <v>#NUM!</v>
      </c>
      <c r="RVB24" t="e">
        <f t="shared" si="199"/>
        <v>#NUM!</v>
      </c>
      <c r="RVC24" t="e">
        <f t="shared" si="199"/>
        <v>#VALUE!</v>
      </c>
      <c r="RVD24">
        <f t="shared" si="199"/>
        <v>0</v>
      </c>
      <c r="RVE24" t="e">
        <f t="shared" ref="RVE24:RXP24" si="200">RVA24/0.45</f>
        <v>#NUM!</v>
      </c>
      <c r="RVF24" t="e">
        <f t="shared" si="200"/>
        <v>#NUM!</v>
      </c>
      <c r="RVG24" t="e">
        <f t="shared" si="200"/>
        <v>#VALUE!</v>
      </c>
      <c r="RVH24">
        <f t="shared" si="200"/>
        <v>0</v>
      </c>
      <c r="RVI24" t="e">
        <f t="shared" si="200"/>
        <v>#NUM!</v>
      </c>
      <c r="RVJ24" t="e">
        <f t="shared" si="200"/>
        <v>#NUM!</v>
      </c>
      <c r="RVK24" t="e">
        <f t="shared" si="200"/>
        <v>#VALUE!</v>
      </c>
      <c r="RVL24">
        <f t="shared" si="200"/>
        <v>0</v>
      </c>
      <c r="RVM24" t="e">
        <f t="shared" si="200"/>
        <v>#NUM!</v>
      </c>
      <c r="RVN24" t="e">
        <f t="shared" si="200"/>
        <v>#NUM!</v>
      </c>
      <c r="RVO24" t="e">
        <f t="shared" si="200"/>
        <v>#VALUE!</v>
      </c>
      <c r="RVP24">
        <f t="shared" si="200"/>
        <v>0</v>
      </c>
      <c r="RVQ24" t="e">
        <f t="shared" si="200"/>
        <v>#NUM!</v>
      </c>
      <c r="RVR24" t="e">
        <f t="shared" si="200"/>
        <v>#NUM!</v>
      </c>
      <c r="RVS24" t="e">
        <f t="shared" si="200"/>
        <v>#VALUE!</v>
      </c>
      <c r="RVT24">
        <f t="shared" si="200"/>
        <v>0</v>
      </c>
      <c r="RVU24" t="e">
        <f t="shared" si="200"/>
        <v>#NUM!</v>
      </c>
      <c r="RVV24" t="e">
        <f t="shared" si="200"/>
        <v>#NUM!</v>
      </c>
      <c r="RVW24" t="e">
        <f t="shared" si="200"/>
        <v>#VALUE!</v>
      </c>
      <c r="RVX24">
        <f t="shared" si="200"/>
        <v>0</v>
      </c>
      <c r="RVY24" t="e">
        <f t="shared" si="200"/>
        <v>#NUM!</v>
      </c>
      <c r="RVZ24" t="e">
        <f t="shared" si="200"/>
        <v>#NUM!</v>
      </c>
      <c r="RWA24" t="e">
        <f t="shared" si="200"/>
        <v>#VALUE!</v>
      </c>
      <c r="RWB24">
        <f t="shared" si="200"/>
        <v>0</v>
      </c>
      <c r="RWC24" t="e">
        <f t="shared" si="200"/>
        <v>#NUM!</v>
      </c>
      <c r="RWD24" t="e">
        <f t="shared" si="200"/>
        <v>#NUM!</v>
      </c>
      <c r="RWE24" t="e">
        <f t="shared" si="200"/>
        <v>#VALUE!</v>
      </c>
      <c r="RWF24">
        <f t="shared" si="200"/>
        <v>0</v>
      </c>
      <c r="RWG24" t="e">
        <f t="shared" si="200"/>
        <v>#NUM!</v>
      </c>
      <c r="RWH24" t="e">
        <f t="shared" si="200"/>
        <v>#NUM!</v>
      </c>
      <c r="RWI24" t="e">
        <f t="shared" si="200"/>
        <v>#VALUE!</v>
      </c>
      <c r="RWJ24">
        <f t="shared" si="200"/>
        <v>0</v>
      </c>
      <c r="RWK24" t="e">
        <f t="shared" si="200"/>
        <v>#NUM!</v>
      </c>
      <c r="RWL24" t="e">
        <f t="shared" si="200"/>
        <v>#NUM!</v>
      </c>
      <c r="RWM24" t="e">
        <f t="shared" si="200"/>
        <v>#VALUE!</v>
      </c>
      <c r="RWN24">
        <f t="shared" si="200"/>
        <v>0</v>
      </c>
      <c r="RWO24" t="e">
        <f t="shared" si="200"/>
        <v>#NUM!</v>
      </c>
      <c r="RWP24" t="e">
        <f t="shared" si="200"/>
        <v>#NUM!</v>
      </c>
      <c r="RWQ24" t="e">
        <f t="shared" si="200"/>
        <v>#VALUE!</v>
      </c>
      <c r="RWR24">
        <f t="shared" si="200"/>
        <v>0</v>
      </c>
      <c r="RWS24" t="e">
        <f t="shared" si="200"/>
        <v>#NUM!</v>
      </c>
      <c r="RWT24" t="e">
        <f t="shared" si="200"/>
        <v>#NUM!</v>
      </c>
      <c r="RWU24" t="e">
        <f t="shared" si="200"/>
        <v>#VALUE!</v>
      </c>
      <c r="RWV24">
        <f t="shared" si="200"/>
        <v>0</v>
      </c>
      <c r="RWW24" t="e">
        <f t="shared" si="200"/>
        <v>#NUM!</v>
      </c>
      <c r="RWX24" t="e">
        <f t="shared" si="200"/>
        <v>#NUM!</v>
      </c>
      <c r="RWY24" t="e">
        <f t="shared" si="200"/>
        <v>#VALUE!</v>
      </c>
      <c r="RWZ24">
        <f t="shared" si="200"/>
        <v>0</v>
      </c>
      <c r="RXA24" t="e">
        <f t="shared" si="200"/>
        <v>#NUM!</v>
      </c>
      <c r="RXB24" t="e">
        <f t="shared" si="200"/>
        <v>#NUM!</v>
      </c>
      <c r="RXC24" t="e">
        <f t="shared" si="200"/>
        <v>#VALUE!</v>
      </c>
      <c r="RXD24">
        <f t="shared" si="200"/>
        <v>0</v>
      </c>
      <c r="RXE24" t="e">
        <f t="shared" si="200"/>
        <v>#NUM!</v>
      </c>
      <c r="RXF24" t="e">
        <f t="shared" si="200"/>
        <v>#NUM!</v>
      </c>
      <c r="RXG24" t="e">
        <f t="shared" si="200"/>
        <v>#VALUE!</v>
      </c>
      <c r="RXH24">
        <f t="shared" si="200"/>
        <v>0</v>
      </c>
      <c r="RXI24" t="e">
        <f t="shared" si="200"/>
        <v>#NUM!</v>
      </c>
      <c r="RXJ24" t="e">
        <f t="shared" si="200"/>
        <v>#NUM!</v>
      </c>
      <c r="RXK24" t="e">
        <f t="shared" si="200"/>
        <v>#VALUE!</v>
      </c>
      <c r="RXL24">
        <f t="shared" si="200"/>
        <v>0</v>
      </c>
      <c r="RXM24" t="e">
        <f t="shared" si="200"/>
        <v>#NUM!</v>
      </c>
      <c r="RXN24" t="e">
        <f t="shared" si="200"/>
        <v>#NUM!</v>
      </c>
      <c r="RXO24" t="e">
        <f t="shared" si="200"/>
        <v>#VALUE!</v>
      </c>
      <c r="RXP24">
        <f t="shared" si="200"/>
        <v>0</v>
      </c>
      <c r="RXQ24" t="e">
        <f t="shared" ref="RXQ24:SAB24" si="201">RXM24/0.45</f>
        <v>#NUM!</v>
      </c>
      <c r="RXR24" t="e">
        <f t="shared" si="201"/>
        <v>#NUM!</v>
      </c>
      <c r="RXS24" t="e">
        <f t="shared" si="201"/>
        <v>#VALUE!</v>
      </c>
      <c r="RXT24">
        <f t="shared" si="201"/>
        <v>0</v>
      </c>
      <c r="RXU24" t="e">
        <f t="shared" si="201"/>
        <v>#NUM!</v>
      </c>
      <c r="RXV24" t="e">
        <f t="shared" si="201"/>
        <v>#NUM!</v>
      </c>
      <c r="RXW24" t="e">
        <f t="shared" si="201"/>
        <v>#VALUE!</v>
      </c>
      <c r="RXX24">
        <f t="shared" si="201"/>
        <v>0</v>
      </c>
      <c r="RXY24" t="e">
        <f t="shared" si="201"/>
        <v>#NUM!</v>
      </c>
      <c r="RXZ24" t="e">
        <f t="shared" si="201"/>
        <v>#NUM!</v>
      </c>
      <c r="RYA24" t="e">
        <f t="shared" si="201"/>
        <v>#VALUE!</v>
      </c>
      <c r="RYB24">
        <f t="shared" si="201"/>
        <v>0</v>
      </c>
      <c r="RYC24" t="e">
        <f t="shared" si="201"/>
        <v>#NUM!</v>
      </c>
      <c r="RYD24" t="e">
        <f t="shared" si="201"/>
        <v>#NUM!</v>
      </c>
      <c r="RYE24" t="e">
        <f t="shared" si="201"/>
        <v>#VALUE!</v>
      </c>
      <c r="RYF24">
        <f t="shared" si="201"/>
        <v>0</v>
      </c>
      <c r="RYG24" t="e">
        <f t="shared" si="201"/>
        <v>#NUM!</v>
      </c>
      <c r="RYH24" t="e">
        <f t="shared" si="201"/>
        <v>#NUM!</v>
      </c>
      <c r="RYI24" t="e">
        <f t="shared" si="201"/>
        <v>#VALUE!</v>
      </c>
      <c r="RYJ24">
        <f t="shared" si="201"/>
        <v>0</v>
      </c>
      <c r="RYK24" t="e">
        <f t="shared" si="201"/>
        <v>#NUM!</v>
      </c>
      <c r="RYL24" t="e">
        <f t="shared" si="201"/>
        <v>#NUM!</v>
      </c>
      <c r="RYM24" t="e">
        <f t="shared" si="201"/>
        <v>#VALUE!</v>
      </c>
      <c r="RYN24">
        <f t="shared" si="201"/>
        <v>0</v>
      </c>
      <c r="RYO24" t="e">
        <f t="shared" si="201"/>
        <v>#NUM!</v>
      </c>
      <c r="RYP24" t="e">
        <f t="shared" si="201"/>
        <v>#NUM!</v>
      </c>
      <c r="RYQ24" t="e">
        <f t="shared" si="201"/>
        <v>#VALUE!</v>
      </c>
      <c r="RYR24">
        <f t="shared" si="201"/>
        <v>0</v>
      </c>
      <c r="RYS24" t="e">
        <f t="shared" si="201"/>
        <v>#NUM!</v>
      </c>
      <c r="RYT24" t="e">
        <f t="shared" si="201"/>
        <v>#NUM!</v>
      </c>
      <c r="RYU24" t="e">
        <f t="shared" si="201"/>
        <v>#VALUE!</v>
      </c>
      <c r="RYV24">
        <f t="shared" si="201"/>
        <v>0</v>
      </c>
      <c r="RYW24" t="e">
        <f t="shared" si="201"/>
        <v>#NUM!</v>
      </c>
      <c r="RYX24" t="e">
        <f t="shared" si="201"/>
        <v>#NUM!</v>
      </c>
      <c r="RYY24" t="e">
        <f t="shared" si="201"/>
        <v>#VALUE!</v>
      </c>
      <c r="RYZ24">
        <f t="shared" si="201"/>
        <v>0</v>
      </c>
      <c r="RZA24" t="e">
        <f t="shared" si="201"/>
        <v>#NUM!</v>
      </c>
      <c r="RZB24" t="e">
        <f t="shared" si="201"/>
        <v>#NUM!</v>
      </c>
      <c r="RZC24" t="e">
        <f t="shared" si="201"/>
        <v>#VALUE!</v>
      </c>
      <c r="RZD24">
        <f t="shared" si="201"/>
        <v>0</v>
      </c>
      <c r="RZE24" t="e">
        <f t="shared" si="201"/>
        <v>#NUM!</v>
      </c>
      <c r="RZF24" t="e">
        <f t="shared" si="201"/>
        <v>#NUM!</v>
      </c>
      <c r="RZG24" t="e">
        <f t="shared" si="201"/>
        <v>#VALUE!</v>
      </c>
      <c r="RZH24">
        <f t="shared" si="201"/>
        <v>0</v>
      </c>
      <c r="RZI24" t="e">
        <f t="shared" si="201"/>
        <v>#NUM!</v>
      </c>
      <c r="RZJ24" t="e">
        <f t="shared" si="201"/>
        <v>#NUM!</v>
      </c>
      <c r="RZK24" t="e">
        <f t="shared" si="201"/>
        <v>#VALUE!</v>
      </c>
      <c r="RZL24">
        <f t="shared" si="201"/>
        <v>0</v>
      </c>
      <c r="RZM24" t="e">
        <f t="shared" si="201"/>
        <v>#NUM!</v>
      </c>
      <c r="RZN24" t="e">
        <f t="shared" si="201"/>
        <v>#NUM!</v>
      </c>
      <c r="RZO24" t="e">
        <f t="shared" si="201"/>
        <v>#VALUE!</v>
      </c>
      <c r="RZP24">
        <f t="shared" si="201"/>
        <v>0</v>
      </c>
      <c r="RZQ24" t="e">
        <f t="shared" si="201"/>
        <v>#NUM!</v>
      </c>
      <c r="RZR24" t="e">
        <f t="shared" si="201"/>
        <v>#NUM!</v>
      </c>
      <c r="RZS24" t="e">
        <f t="shared" si="201"/>
        <v>#VALUE!</v>
      </c>
      <c r="RZT24">
        <f t="shared" si="201"/>
        <v>0</v>
      </c>
      <c r="RZU24" t="e">
        <f t="shared" si="201"/>
        <v>#NUM!</v>
      </c>
      <c r="RZV24" t="e">
        <f t="shared" si="201"/>
        <v>#NUM!</v>
      </c>
      <c r="RZW24" t="e">
        <f t="shared" si="201"/>
        <v>#VALUE!</v>
      </c>
      <c r="RZX24">
        <f t="shared" si="201"/>
        <v>0</v>
      </c>
      <c r="RZY24" t="e">
        <f t="shared" si="201"/>
        <v>#NUM!</v>
      </c>
      <c r="RZZ24" t="e">
        <f t="shared" si="201"/>
        <v>#NUM!</v>
      </c>
      <c r="SAA24" t="e">
        <f t="shared" si="201"/>
        <v>#VALUE!</v>
      </c>
      <c r="SAB24">
        <f t="shared" si="201"/>
        <v>0</v>
      </c>
      <c r="SAC24" t="e">
        <f t="shared" ref="SAC24:SCN24" si="202">RZY24/0.45</f>
        <v>#NUM!</v>
      </c>
      <c r="SAD24" t="e">
        <f t="shared" si="202"/>
        <v>#NUM!</v>
      </c>
      <c r="SAE24" t="e">
        <f t="shared" si="202"/>
        <v>#VALUE!</v>
      </c>
      <c r="SAF24">
        <f t="shared" si="202"/>
        <v>0</v>
      </c>
      <c r="SAG24" t="e">
        <f t="shared" si="202"/>
        <v>#NUM!</v>
      </c>
      <c r="SAH24" t="e">
        <f t="shared" si="202"/>
        <v>#NUM!</v>
      </c>
      <c r="SAI24" t="e">
        <f t="shared" si="202"/>
        <v>#VALUE!</v>
      </c>
      <c r="SAJ24">
        <f t="shared" si="202"/>
        <v>0</v>
      </c>
      <c r="SAK24" t="e">
        <f t="shared" si="202"/>
        <v>#NUM!</v>
      </c>
      <c r="SAL24" t="e">
        <f t="shared" si="202"/>
        <v>#NUM!</v>
      </c>
      <c r="SAM24" t="e">
        <f t="shared" si="202"/>
        <v>#VALUE!</v>
      </c>
      <c r="SAN24">
        <f t="shared" si="202"/>
        <v>0</v>
      </c>
      <c r="SAO24" t="e">
        <f t="shared" si="202"/>
        <v>#NUM!</v>
      </c>
      <c r="SAP24" t="e">
        <f t="shared" si="202"/>
        <v>#NUM!</v>
      </c>
      <c r="SAQ24" t="e">
        <f t="shared" si="202"/>
        <v>#VALUE!</v>
      </c>
      <c r="SAR24">
        <f t="shared" si="202"/>
        <v>0</v>
      </c>
      <c r="SAS24" t="e">
        <f t="shared" si="202"/>
        <v>#NUM!</v>
      </c>
      <c r="SAT24" t="e">
        <f t="shared" si="202"/>
        <v>#NUM!</v>
      </c>
      <c r="SAU24" t="e">
        <f t="shared" si="202"/>
        <v>#VALUE!</v>
      </c>
      <c r="SAV24">
        <f t="shared" si="202"/>
        <v>0</v>
      </c>
      <c r="SAW24" t="e">
        <f t="shared" si="202"/>
        <v>#NUM!</v>
      </c>
      <c r="SAX24" t="e">
        <f t="shared" si="202"/>
        <v>#NUM!</v>
      </c>
      <c r="SAY24" t="e">
        <f t="shared" si="202"/>
        <v>#VALUE!</v>
      </c>
      <c r="SAZ24">
        <f t="shared" si="202"/>
        <v>0</v>
      </c>
      <c r="SBA24" t="e">
        <f t="shared" si="202"/>
        <v>#NUM!</v>
      </c>
      <c r="SBB24" t="e">
        <f t="shared" si="202"/>
        <v>#NUM!</v>
      </c>
      <c r="SBC24" t="e">
        <f t="shared" si="202"/>
        <v>#VALUE!</v>
      </c>
      <c r="SBD24">
        <f t="shared" si="202"/>
        <v>0</v>
      </c>
      <c r="SBE24" t="e">
        <f t="shared" si="202"/>
        <v>#NUM!</v>
      </c>
      <c r="SBF24" t="e">
        <f t="shared" si="202"/>
        <v>#NUM!</v>
      </c>
      <c r="SBG24" t="e">
        <f t="shared" si="202"/>
        <v>#VALUE!</v>
      </c>
      <c r="SBH24">
        <f t="shared" si="202"/>
        <v>0</v>
      </c>
      <c r="SBI24" t="e">
        <f t="shared" si="202"/>
        <v>#NUM!</v>
      </c>
      <c r="SBJ24" t="e">
        <f t="shared" si="202"/>
        <v>#NUM!</v>
      </c>
      <c r="SBK24" t="e">
        <f t="shared" si="202"/>
        <v>#VALUE!</v>
      </c>
      <c r="SBL24">
        <f t="shared" si="202"/>
        <v>0</v>
      </c>
      <c r="SBM24" t="e">
        <f t="shared" si="202"/>
        <v>#NUM!</v>
      </c>
      <c r="SBN24" t="e">
        <f t="shared" si="202"/>
        <v>#NUM!</v>
      </c>
      <c r="SBO24" t="e">
        <f t="shared" si="202"/>
        <v>#VALUE!</v>
      </c>
      <c r="SBP24">
        <f t="shared" si="202"/>
        <v>0</v>
      </c>
      <c r="SBQ24" t="e">
        <f t="shared" si="202"/>
        <v>#NUM!</v>
      </c>
      <c r="SBR24" t="e">
        <f t="shared" si="202"/>
        <v>#NUM!</v>
      </c>
      <c r="SBS24" t="e">
        <f t="shared" si="202"/>
        <v>#VALUE!</v>
      </c>
      <c r="SBT24">
        <f t="shared" si="202"/>
        <v>0</v>
      </c>
      <c r="SBU24" t="e">
        <f t="shared" si="202"/>
        <v>#NUM!</v>
      </c>
      <c r="SBV24" t="e">
        <f t="shared" si="202"/>
        <v>#NUM!</v>
      </c>
      <c r="SBW24" t="e">
        <f t="shared" si="202"/>
        <v>#VALUE!</v>
      </c>
      <c r="SBX24">
        <f t="shared" si="202"/>
        <v>0</v>
      </c>
      <c r="SBY24" t="e">
        <f t="shared" si="202"/>
        <v>#NUM!</v>
      </c>
      <c r="SBZ24" t="e">
        <f t="shared" si="202"/>
        <v>#NUM!</v>
      </c>
      <c r="SCA24" t="e">
        <f t="shared" si="202"/>
        <v>#VALUE!</v>
      </c>
      <c r="SCB24">
        <f t="shared" si="202"/>
        <v>0</v>
      </c>
      <c r="SCC24" t="e">
        <f t="shared" si="202"/>
        <v>#NUM!</v>
      </c>
      <c r="SCD24" t="e">
        <f t="shared" si="202"/>
        <v>#NUM!</v>
      </c>
      <c r="SCE24" t="e">
        <f t="shared" si="202"/>
        <v>#VALUE!</v>
      </c>
      <c r="SCF24">
        <f t="shared" si="202"/>
        <v>0</v>
      </c>
      <c r="SCG24" t="e">
        <f t="shared" si="202"/>
        <v>#NUM!</v>
      </c>
      <c r="SCH24" t="e">
        <f t="shared" si="202"/>
        <v>#NUM!</v>
      </c>
      <c r="SCI24" t="e">
        <f t="shared" si="202"/>
        <v>#VALUE!</v>
      </c>
      <c r="SCJ24">
        <f t="shared" si="202"/>
        <v>0</v>
      </c>
      <c r="SCK24" t="e">
        <f t="shared" si="202"/>
        <v>#NUM!</v>
      </c>
      <c r="SCL24" t="e">
        <f t="shared" si="202"/>
        <v>#NUM!</v>
      </c>
      <c r="SCM24" t="e">
        <f t="shared" si="202"/>
        <v>#VALUE!</v>
      </c>
      <c r="SCN24">
        <f t="shared" si="202"/>
        <v>0</v>
      </c>
      <c r="SCO24" t="e">
        <f t="shared" ref="SCO24:SEZ24" si="203">SCK24/0.45</f>
        <v>#NUM!</v>
      </c>
      <c r="SCP24" t="e">
        <f t="shared" si="203"/>
        <v>#NUM!</v>
      </c>
      <c r="SCQ24" t="e">
        <f t="shared" si="203"/>
        <v>#VALUE!</v>
      </c>
      <c r="SCR24">
        <f t="shared" si="203"/>
        <v>0</v>
      </c>
      <c r="SCS24" t="e">
        <f t="shared" si="203"/>
        <v>#NUM!</v>
      </c>
      <c r="SCT24" t="e">
        <f t="shared" si="203"/>
        <v>#NUM!</v>
      </c>
      <c r="SCU24" t="e">
        <f t="shared" si="203"/>
        <v>#VALUE!</v>
      </c>
      <c r="SCV24">
        <f t="shared" si="203"/>
        <v>0</v>
      </c>
      <c r="SCW24" t="e">
        <f t="shared" si="203"/>
        <v>#NUM!</v>
      </c>
      <c r="SCX24" t="e">
        <f t="shared" si="203"/>
        <v>#NUM!</v>
      </c>
      <c r="SCY24" t="e">
        <f t="shared" si="203"/>
        <v>#VALUE!</v>
      </c>
      <c r="SCZ24">
        <f t="shared" si="203"/>
        <v>0</v>
      </c>
      <c r="SDA24" t="e">
        <f t="shared" si="203"/>
        <v>#NUM!</v>
      </c>
      <c r="SDB24" t="e">
        <f t="shared" si="203"/>
        <v>#NUM!</v>
      </c>
      <c r="SDC24" t="e">
        <f t="shared" si="203"/>
        <v>#VALUE!</v>
      </c>
      <c r="SDD24">
        <f t="shared" si="203"/>
        <v>0</v>
      </c>
      <c r="SDE24" t="e">
        <f t="shared" si="203"/>
        <v>#NUM!</v>
      </c>
      <c r="SDF24" t="e">
        <f t="shared" si="203"/>
        <v>#NUM!</v>
      </c>
      <c r="SDG24" t="e">
        <f t="shared" si="203"/>
        <v>#VALUE!</v>
      </c>
      <c r="SDH24">
        <f t="shared" si="203"/>
        <v>0</v>
      </c>
      <c r="SDI24" t="e">
        <f t="shared" si="203"/>
        <v>#NUM!</v>
      </c>
      <c r="SDJ24" t="e">
        <f t="shared" si="203"/>
        <v>#NUM!</v>
      </c>
      <c r="SDK24" t="e">
        <f t="shared" si="203"/>
        <v>#VALUE!</v>
      </c>
      <c r="SDL24">
        <f t="shared" si="203"/>
        <v>0</v>
      </c>
      <c r="SDM24" t="e">
        <f t="shared" si="203"/>
        <v>#NUM!</v>
      </c>
      <c r="SDN24" t="e">
        <f t="shared" si="203"/>
        <v>#NUM!</v>
      </c>
      <c r="SDO24" t="e">
        <f t="shared" si="203"/>
        <v>#VALUE!</v>
      </c>
      <c r="SDP24">
        <f t="shared" si="203"/>
        <v>0</v>
      </c>
      <c r="SDQ24" t="e">
        <f t="shared" si="203"/>
        <v>#NUM!</v>
      </c>
      <c r="SDR24" t="e">
        <f t="shared" si="203"/>
        <v>#NUM!</v>
      </c>
      <c r="SDS24" t="e">
        <f t="shared" si="203"/>
        <v>#VALUE!</v>
      </c>
      <c r="SDT24">
        <f t="shared" si="203"/>
        <v>0</v>
      </c>
      <c r="SDU24" t="e">
        <f t="shared" si="203"/>
        <v>#NUM!</v>
      </c>
      <c r="SDV24" t="e">
        <f t="shared" si="203"/>
        <v>#NUM!</v>
      </c>
      <c r="SDW24" t="e">
        <f t="shared" si="203"/>
        <v>#VALUE!</v>
      </c>
      <c r="SDX24">
        <f t="shared" si="203"/>
        <v>0</v>
      </c>
      <c r="SDY24" t="e">
        <f t="shared" si="203"/>
        <v>#NUM!</v>
      </c>
      <c r="SDZ24" t="e">
        <f t="shared" si="203"/>
        <v>#NUM!</v>
      </c>
      <c r="SEA24" t="e">
        <f t="shared" si="203"/>
        <v>#VALUE!</v>
      </c>
      <c r="SEB24">
        <f t="shared" si="203"/>
        <v>0</v>
      </c>
      <c r="SEC24" t="e">
        <f t="shared" si="203"/>
        <v>#NUM!</v>
      </c>
      <c r="SED24" t="e">
        <f t="shared" si="203"/>
        <v>#NUM!</v>
      </c>
      <c r="SEE24" t="e">
        <f t="shared" si="203"/>
        <v>#VALUE!</v>
      </c>
      <c r="SEF24">
        <f t="shared" si="203"/>
        <v>0</v>
      </c>
      <c r="SEG24" t="e">
        <f t="shared" si="203"/>
        <v>#NUM!</v>
      </c>
      <c r="SEH24" t="e">
        <f t="shared" si="203"/>
        <v>#NUM!</v>
      </c>
      <c r="SEI24" t="e">
        <f t="shared" si="203"/>
        <v>#VALUE!</v>
      </c>
      <c r="SEJ24">
        <f t="shared" si="203"/>
        <v>0</v>
      </c>
      <c r="SEK24" t="e">
        <f t="shared" si="203"/>
        <v>#NUM!</v>
      </c>
      <c r="SEL24" t="e">
        <f t="shared" si="203"/>
        <v>#NUM!</v>
      </c>
      <c r="SEM24" t="e">
        <f t="shared" si="203"/>
        <v>#VALUE!</v>
      </c>
      <c r="SEN24">
        <f t="shared" si="203"/>
        <v>0</v>
      </c>
      <c r="SEO24" t="e">
        <f t="shared" si="203"/>
        <v>#NUM!</v>
      </c>
      <c r="SEP24" t="e">
        <f t="shared" si="203"/>
        <v>#NUM!</v>
      </c>
      <c r="SEQ24" t="e">
        <f t="shared" si="203"/>
        <v>#VALUE!</v>
      </c>
      <c r="SER24">
        <f t="shared" si="203"/>
        <v>0</v>
      </c>
      <c r="SES24" t="e">
        <f t="shared" si="203"/>
        <v>#NUM!</v>
      </c>
      <c r="SET24" t="e">
        <f t="shared" si="203"/>
        <v>#NUM!</v>
      </c>
      <c r="SEU24" t="e">
        <f t="shared" si="203"/>
        <v>#VALUE!</v>
      </c>
      <c r="SEV24">
        <f t="shared" si="203"/>
        <v>0</v>
      </c>
      <c r="SEW24" t="e">
        <f t="shared" si="203"/>
        <v>#NUM!</v>
      </c>
      <c r="SEX24" t="e">
        <f t="shared" si="203"/>
        <v>#NUM!</v>
      </c>
      <c r="SEY24" t="e">
        <f t="shared" si="203"/>
        <v>#VALUE!</v>
      </c>
      <c r="SEZ24">
        <f t="shared" si="203"/>
        <v>0</v>
      </c>
      <c r="SFA24" t="e">
        <f t="shared" ref="SFA24:SHL24" si="204">SEW24/0.45</f>
        <v>#NUM!</v>
      </c>
      <c r="SFB24" t="e">
        <f t="shared" si="204"/>
        <v>#NUM!</v>
      </c>
      <c r="SFC24" t="e">
        <f t="shared" si="204"/>
        <v>#VALUE!</v>
      </c>
      <c r="SFD24">
        <f t="shared" si="204"/>
        <v>0</v>
      </c>
      <c r="SFE24" t="e">
        <f t="shared" si="204"/>
        <v>#NUM!</v>
      </c>
      <c r="SFF24" t="e">
        <f t="shared" si="204"/>
        <v>#NUM!</v>
      </c>
      <c r="SFG24" t="e">
        <f t="shared" si="204"/>
        <v>#VALUE!</v>
      </c>
      <c r="SFH24">
        <f t="shared" si="204"/>
        <v>0</v>
      </c>
      <c r="SFI24" t="e">
        <f t="shared" si="204"/>
        <v>#NUM!</v>
      </c>
      <c r="SFJ24" t="e">
        <f t="shared" si="204"/>
        <v>#NUM!</v>
      </c>
      <c r="SFK24" t="e">
        <f t="shared" si="204"/>
        <v>#VALUE!</v>
      </c>
      <c r="SFL24">
        <f t="shared" si="204"/>
        <v>0</v>
      </c>
      <c r="SFM24" t="e">
        <f t="shared" si="204"/>
        <v>#NUM!</v>
      </c>
      <c r="SFN24" t="e">
        <f t="shared" si="204"/>
        <v>#NUM!</v>
      </c>
      <c r="SFO24" t="e">
        <f t="shared" si="204"/>
        <v>#VALUE!</v>
      </c>
      <c r="SFP24">
        <f t="shared" si="204"/>
        <v>0</v>
      </c>
      <c r="SFQ24" t="e">
        <f t="shared" si="204"/>
        <v>#NUM!</v>
      </c>
      <c r="SFR24" t="e">
        <f t="shared" si="204"/>
        <v>#NUM!</v>
      </c>
      <c r="SFS24" t="e">
        <f t="shared" si="204"/>
        <v>#VALUE!</v>
      </c>
      <c r="SFT24">
        <f t="shared" si="204"/>
        <v>0</v>
      </c>
      <c r="SFU24" t="e">
        <f t="shared" si="204"/>
        <v>#NUM!</v>
      </c>
      <c r="SFV24" t="e">
        <f t="shared" si="204"/>
        <v>#NUM!</v>
      </c>
      <c r="SFW24" t="e">
        <f t="shared" si="204"/>
        <v>#VALUE!</v>
      </c>
      <c r="SFX24">
        <f t="shared" si="204"/>
        <v>0</v>
      </c>
      <c r="SFY24" t="e">
        <f t="shared" si="204"/>
        <v>#NUM!</v>
      </c>
      <c r="SFZ24" t="e">
        <f t="shared" si="204"/>
        <v>#NUM!</v>
      </c>
      <c r="SGA24" t="e">
        <f t="shared" si="204"/>
        <v>#VALUE!</v>
      </c>
      <c r="SGB24">
        <f t="shared" si="204"/>
        <v>0</v>
      </c>
      <c r="SGC24" t="e">
        <f t="shared" si="204"/>
        <v>#NUM!</v>
      </c>
      <c r="SGD24" t="e">
        <f t="shared" si="204"/>
        <v>#NUM!</v>
      </c>
      <c r="SGE24" t="e">
        <f t="shared" si="204"/>
        <v>#VALUE!</v>
      </c>
      <c r="SGF24">
        <f t="shared" si="204"/>
        <v>0</v>
      </c>
      <c r="SGG24" t="e">
        <f t="shared" si="204"/>
        <v>#NUM!</v>
      </c>
      <c r="SGH24" t="e">
        <f t="shared" si="204"/>
        <v>#NUM!</v>
      </c>
      <c r="SGI24" t="e">
        <f t="shared" si="204"/>
        <v>#VALUE!</v>
      </c>
      <c r="SGJ24">
        <f t="shared" si="204"/>
        <v>0</v>
      </c>
      <c r="SGK24" t="e">
        <f t="shared" si="204"/>
        <v>#NUM!</v>
      </c>
      <c r="SGL24" t="e">
        <f t="shared" si="204"/>
        <v>#NUM!</v>
      </c>
      <c r="SGM24" t="e">
        <f t="shared" si="204"/>
        <v>#VALUE!</v>
      </c>
      <c r="SGN24">
        <f t="shared" si="204"/>
        <v>0</v>
      </c>
      <c r="SGO24" t="e">
        <f t="shared" si="204"/>
        <v>#NUM!</v>
      </c>
      <c r="SGP24" t="e">
        <f t="shared" si="204"/>
        <v>#NUM!</v>
      </c>
      <c r="SGQ24" t="e">
        <f t="shared" si="204"/>
        <v>#VALUE!</v>
      </c>
      <c r="SGR24">
        <f t="shared" si="204"/>
        <v>0</v>
      </c>
      <c r="SGS24" t="e">
        <f t="shared" si="204"/>
        <v>#NUM!</v>
      </c>
      <c r="SGT24" t="e">
        <f t="shared" si="204"/>
        <v>#NUM!</v>
      </c>
      <c r="SGU24" t="e">
        <f t="shared" si="204"/>
        <v>#VALUE!</v>
      </c>
      <c r="SGV24">
        <f t="shared" si="204"/>
        <v>0</v>
      </c>
      <c r="SGW24" t="e">
        <f t="shared" si="204"/>
        <v>#NUM!</v>
      </c>
      <c r="SGX24" t="e">
        <f t="shared" si="204"/>
        <v>#NUM!</v>
      </c>
      <c r="SGY24" t="e">
        <f t="shared" si="204"/>
        <v>#VALUE!</v>
      </c>
      <c r="SGZ24">
        <f t="shared" si="204"/>
        <v>0</v>
      </c>
      <c r="SHA24" t="e">
        <f t="shared" si="204"/>
        <v>#NUM!</v>
      </c>
      <c r="SHB24" t="e">
        <f t="shared" si="204"/>
        <v>#NUM!</v>
      </c>
      <c r="SHC24" t="e">
        <f t="shared" si="204"/>
        <v>#VALUE!</v>
      </c>
      <c r="SHD24">
        <f t="shared" si="204"/>
        <v>0</v>
      </c>
      <c r="SHE24" t="e">
        <f t="shared" si="204"/>
        <v>#NUM!</v>
      </c>
      <c r="SHF24" t="e">
        <f t="shared" si="204"/>
        <v>#NUM!</v>
      </c>
      <c r="SHG24" t="e">
        <f t="shared" si="204"/>
        <v>#VALUE!</v>
      </c>
      <c r="SHH24">
        <f t="shared" si="204"/>
        <v>0</v>
      </c>
      <c r="SHI24" t="e">
        <f t="shared" si="204"/>
        <v>#NUM!</v>
      </c>
      <c r="SHJ24" t="e">
        <f t="shared" si="204"/>
        <v>#NUM!</v>
      </c>
      <c r="SHK24" t="e">
        <f t="shared" si="204"/>
        <v>#VALUE!</v>
      </c>
      <c r="SHL24">
        <f t="shared" si="204"/>
        <v>0</v>
      </c>
      <c r="SHM24" t="e">
        <f t="shared" ref="SHM24:SJX24" si="205">SHI24/0.45</f>
        <v>#NUM!</v>
      </c>
      <c r="SHN24" t="e">
        <f t="shared" si="205"/>
        <v>#NUM!</v>
      </c>
      <c r="SHO24" t="e">
        <f t="shared" si="205"/>
        <v>#VALUE!</v>
      </c>
      <c r="SHP24">
        <f t="shared" si="205"/>
        <v>0</v>
      </c>
      <c r="SHQ24" t="e">
        <f t="shared" si="205"/>
        <v>#NUM!</v>
      </c>
      <c r="SHR24" t="e">
        <f t="shared" si="205"/>
        <v>#NUM!</v>
      </c>
      <c r="SHS24" t="e">
        <f t="shared" si="205"/>
        <v>#VALUE!</v>
      </c>
      <c r="SHT24">
        <f t="shared" si="205"/>
        <v>0</v>
      </c>
      <c r="SHU24" t="e">
        <f t="shared" si="205"/>
        <v>#NUM!</v>
      </c>
      <c r="SHV24" t="e">
        <f t="shared" si="205"/>
        <v>#NUM!</v>
      </c>
      <c r="SHW24" t="e">
        <f t="shared" si="205"/>
        <v>#VALUE!</v>
      </c>
      <c r="SHX24">
        <f t="shared" si="205"/>
        <v>0</v>
      </c>
      <c r="SHY24" t="e">
        <f t="shared" si="205"/>
        <v>#NUM!</v>
      </c>
      <c r="SHZ24" t="e">
        <f t="shared" si="205"/>
        <v>#NUM!</v>
      </c>
      <c r="SIA24" t="e">
        <f t="shared" si="205"/>
        <v>#VALUE!</v>
      </c>
      <c r="SIB24">
        <f t="shared" si="205"/>
        <v>0</v>
      </c>
      <c r="SIC24" t="e">
        <f t="shared" si="205"/>
        <v>#NUM!</v>
      </c>
      <c r="SID24" t="e">
        <f t="shared" si="205"/>
        <v>#NUM!</v>
      </c>
      <c r="SIE24" t="e">
        <f t="shared" si="205"/>
        <v>#VALUE!</v>
      </c>
      <c r="SIF24">
        <f t="shared" si="205"/>
        <v>0</v>
      </c>
      <c r="SIG24" t="e">
        <f t="shared" si="205"/>
        <v>#NUM!</v>
      </c>
      <c r="SIH24" t="e">
        <f t="shared" si="205"/>
        <v>#NUM!</v>
      </c>
      <c r="SII24" t="e">
        <f t="shared" si="205"/>
        <v>#VALUE!</v>
      </c>
      <c r="SIJ24">
        <f t="shared" si="205"/>
        <v>0</v>
      </c>
      <c r="SIK24" t="e">
        <f t="shared" si="205"/>
        <v>#NUM!</v>
      </c>
      <c r="SIL24" t="e">
        <f t="shared" si="205"/>
        <v>#NUM!</v>
      </c>
      <c r="SIM24" t="e">
        <f t="shared" si="205"/>
        <v>#VALUE!</v>
      </c>
      <c r="SIN24">
        <f t="shared" si="205"/>
        <v>0</v>
      </c>
      <c r="SIO24" t="e">
        <f t="shared" si="205"/>
        <v>#NUM!</v>
      </c>
      <c r="SIP24" t="e">
        <f t="shared" si="205"/>
        <v>#NUM!</v>
      </c>
      <c r="SIQ24" t="e">
        <f t="shared" si="205"/>
        <v>#VALUE!</v>
      </c>
      <c r="SIR24">
        <f t="shared" si="205"/>
        <v>0</v>
      </c>
      <c r="SIS24" t="e">
        <f t="shared" si="205"/>
        <v>#NUM!</v>
      </c>
      <c r="SIT24" t="e">
        <f t="shared" si="205"/>
        <v>#NUM!</v>
      </c>
      <c r="SIU24" t="e">
        <f t="shared" si="205"/>
        <v>#VALUE!</v>
      </c>
      <c r="SIV24">
        <f t="shared" si="205"/>
        <v>0</v>
      </c>
      <c r="SIW24" t="e">
        <f t="shared" si="205"/>
        <v>#NUM!</v>
      </c>
      <c r="SIX24" t="e">
        <f t="shared" si="205"/>
        <v>#NUM!</v>
      </c>
      <c r="SIY24" t="e">
        <f t="shared" si="205"/>
        <v>#VALUE!</v>
      </c>
      <c r="SIZ24">
        <f t="shared" si="205"/>
        <v>0</v>
      </c>
      <c r="SJA24" t="e">
        <f t="shared" si="205"/>
        <v>#NUM!</v>
      </c>
      <c r="SJB24" t="e">
        <f t="shared" si="205"/>
        <v>#NUM!</v>
      </c>
      <c r="SJC24" t="e">
        <f t="shared" si="205"/>
        <v>#VALUE!</v>
      </c>
      <c r="SJD24">
        <f t="shared" si="205"/>
        <v>0</v>
      </c>
      <c r="SJE24" t="e">
        <f t="shared" si="205"/>
        <v>#NUM!</v>
      </c>
      <c r="SJF24" t="e">
        <f t="shared" si="205"/>
        <v>#NUM!</v>
      </c>
      <c r="SJG24" t="e">
        <f t="shared" si="205"/>
        <v>#VALUE!</v>
      </c>
      <c r="SJH24">
        <f t="shared" si="205"/>
        <v>0</v>
      </c>
      <c r="SJI24" t="e">
        <f t="shared" si="205"/>
        <v>#NUM!</v>
      </c>
      <c r="SJJ24" t="e">
        <f t="shared" si="205"/>
        <v>#NUM!</v>
      </c>
      <c r="SJK24" t="e">
        <f t="shared" si="205"/>
        <v>#VALUE!</v>
      </c>
      <c r="SJL24">
        <f t="shared" si="205"/>
        <v>0</v>
      </c>
      <c r="SJM24" t="e">
        <f t="shared" si="205"/>
        <v>#NUM!</v>
      </c>
      <c r="SJN24" t="e">
        <f t="shared" si="205"/>
        <v>#NUM!</v>
      </c>
      <c r="SJO24" t="e">
        <f t="shared" si="205"/>
        <v>#VALUE!</v>
      </c>
      <c r="SJP24">
        <f t="shared" si="205"/>
        <v>0</v>
      </c>
      <c r="SJQ24" t="e">
        <f t="shared" si="205"/>
        <v>#NUM!</v>
      </c>
      <c r="SJR24" t="e">
        <f t="shared" si="205"/>
        <v>#NUM!</v>
      </c>
      <c r="SJS24" t="e">
        <f t="shared" si="205"/>
        <v>#VALUE!</v>
      </c>
      <c r="SJT24">
        <f t="shared" si="205"/>
        <v>0</v>
      </c>
      <c r="SJU24" t="e">
        <f t="shared" si="205"/>
        <v>#NUM!</v>
      </c>
      <c r="SJV24" t="e">
        <f t="shared" si="205"/>
        <v>#NUM!</v>
      </c>
      <c r="SJW24" t="e">
        <f t="shared" si="205"/>
        <v>#VALUE!</v>
      </c>
      <c r="SJX24">
        <f t="shared" si="205"/>
        <v>0</v>
      </c>
      <c r="SJY24" t="e">
        <f t="shared" ref="SJY24:SMJ24" si="206">SJU24/0.45</f>
        <v>#NUM!</v>
      </c>
      <c r="SJZ24" t="e">
        <f t="shared" si="206"/>
        <v>#NUM!</v>
      </c>
      <c r="SKA24" t="e">
        <f t="shared" si="206"/>
        <v>#VALUE!</v>
      </c>
      <c r="SKB24">
        <f t="shared" si="206"/>
        <v>0</v>
      </c>
      <c r="SKC24" t="e">
        <f t="shared" si="206"/>
        <v>#NUM!</v>
      </c>
      <c r="SKD24" t="e">
        <f t="shared" si="206"/>
        <v>#NUM!</v>
      </c>
      <c r="SKE24" t="e">
        <f t="shared" si="206"/>
        <v>#VALUE!</v>
      </c>
      <c r="SKF24">
        <f t="shared" si="206"/>
        <v>0</v>
      </c>
      <c r="SKG24" t="e">
        <f t="shared" si="206"/>
        <v>#NUM!</v>
      </c>
      <c r="SKH24" t="e">
        <f t="shared" si="206"/>
        <v>#NUM!</v>
      </c>
      <c r="SKI24" t="e">
        <f t="shared" si="206"/>
        <v>#VALUE!</v>
      </c>
      <c r="SKJ24">
        <f t="shared" si="206"/>
        <v>0</v>
      </c>
      <c r="SKK24" t="e">
        <f t="shared" si="206"/>
        <v>#NUM!</v>
      </c>
      <c r="SKL24" t="e">
        <f t="shared" si="206"/>
        <v>#NUM!</v>
      </c>
      <c r="SKM24" t="e">
        <f t="shared" si="206"/>
        <v>#VALUE!</v>
      </c>
      <c r="SKN24">
        <f t="shared" si="206"/>
        <v>0</v>
      </c>
      <c r="SKO24" t="e">
        <f t="shared" si="206"/>
        <v>#NUM!</v>
      </c>
      <c r="SKP24" t="e">
        <f t="shared" si="206"/>
        <v>#NUM!</v>
      </c>
      <c r="SKQ24" t="e">
        <f t="shared" si="206"/>
        <v>#VALUE!</v>
      </c>
      <c r="SKR24">
        <f t="shared" si="206"/>
        <v>0</v>
      </c>
      <c r="SKS24" t="e">
        <f t="shared" si="206"/>
        <v>#NUM!</v>
      </c>
      <c r="SKT24" t="e">
        <f t="shared" si="206"/>
        <v>#NUM!</v>
      </c>
      <c r="SKU24" t="e">
        <f t="shared" si="206"/>
        <v>#VALUE!</v>
      </c>
      <c r="SKV24">
        <f t="shared" si="206"/>
        <v>0</v>
      </c>
      <c r="SKW24" t="e">
        <f t="shared" si="206"/>
        <v>#NUM!</v>
      </c>
      <c r="SKX24" t="e">
        <f t="shared" si="206"/>
        <v>#NUM!</v>
      </c>
      <c r="SKY24" t="e">
        <f t="shared" si="206"/>
        <v>#VALUE!</v>
      </c>
      <c r="SKZ24">
        <f t="shared" si="206"/>
        <v>0</v>
      </c>
      <c r="SLA24" t="e">
        <f t="shared" si="206"/>
        <v>#NUM!</v>
      </c>
      <c r="SLB24" t="e">
        <f t="shared" si="206"/>
        <v>#NUM!</v>
      </c>
      <c r="SLC24" t="e">
        <f t="shared" si="206"/>
        <v>#VALUE!</v>
      </c>
      <c r="SLD24">
        <f t="shared" si="206"/>
        <v>0</v>
      </c>
      <c r="SLE24" t="e">
        <f t="shared" si="206"/>
        <v>#NUM!</v>
      </c>
      <c r="SLF24" t="e">
        <f t="shared" si="206"/>
        <v>#NUM!</v>
      </c>
      <c r="SLG24" t="e">
        <f t="shared" si="206"/>
        <v>#VALUE!</v>
      </c>
      <c r="SLH24">
        <f t="shared" si="206"/>
        <v>0</v>
      </c>
      <c r="SLI24" t="e">
        <f t="shared" si="206"/>
        <v>#NUM!</v>
      </c>
      <c r="SLJ24" t="e">
        <f t="shared" si="206"/>
        <v>#NUM!</v>
      </c>
      <c r="SLK24" t="e">
        <f t="shared" si="206"/>
        <v>#VALUE!</v>
      </c>
      <c r="SLL24">
        <f t="shared" si="206"/>
        <v>0</v>
      </c>
      <c r="SLM24" t="e">
        <f t="shared" si="206"/>
        <v>#NUM!</v>
      </c>
      <c r="SLN24" t="e">
        <f t="shared" si="206"/>
        <v>#NUM!</v>
      </c>
      <c r="SLO24" t="e">
        <f t="shared" si="206"/>
        <v>#VALUE!</v>
      </c>
      <c r="SLP24">
        <f t="shared" si="206"/>
        <v>0</v>
      </c>
      <c r="SLQ24" t="e">
        <f t="shared" si="206"/>
        <v>#NUM!</v>
      </c>
      <c r="SLR24" t="e">
        <f t="shared" si="206"/>
        <v>#NUM!</v>
      </c>
      <c r="SLS24" t="e">
        <f t="shared" si="206"/>
        <v>#VALUE!</v>
      </c>
      <c r="SLT24">
        <f t="shared" si="206"/>
        <v>0</v>
      </c>
      <c r="SLU24" t="e">
        <f t="shared" si="206"/>
        <v>#NUM!</v>
      </c>
      <c r="SLV24" t="e">
        <f t="shared" si="206"/>
        <v>#NUM!</v>
      </c>
      <c r="SLW24" t="e">
        <f t="shared" si="206"/>
        <v>#VALUE!</v>
      </c>
      <c r="SLX24">
        <f t="shared" si="206"/>
        <v>0</v>
      </c>
      <c r="SLY24" t="e">
        <f t="shared" si="206"/>
        <v>#NUM!</v>
      </c>
      <c r="SLZ24" t="e">
        <f t="shared" si="206"/>
        <v>#NUM!</v>
      </c>
      <c r="SMA24" t="e">
        <f t="shared" si="206"/>
        <v>#VALUE!</v>
      </c>
      <c r="SMB24">
        <f t="shared" si="206"/>
        <v>0</v>
      </c>
      <c r="SMC24" t="e">
        <f t="shared" si="206"/>
        <v>#NUM!</v>
      </c>
      <c r="SMD24" t="e">
        <f t="shared" si="206"/>
        <v>#NUM!</v>
      </c>
      <c r="SME24" t="e">
        <f t="shared" si="206"/>
        <v>#VALUE!</v>
      </c>
      <c r="SMF24">
        <f t="shared" si="206"/>
        <v>0</v>
      </c>
      <c r="SMG24" t="e">
        <f t="shared" si="206"/>
        <v>#NUM!</v>
      </c>
      <c r="SMH24" t="e">
        <f t="shared" si="206"/>
        <v>#NUM!</v>
      </c>
      <c r="SMI24" t="e">
        <f t="shared" si="206"/>
        <v>#VALUE!</v>
      </c>
      <c r="SMJ24">
        <f t="shared" si="206"/>
        <v>0</v>
      </c>
      <c r="SMK24" t="e">
        <f t="shared" ref="SMK24:SOV24" si="207">SMG24/0.45</f>
        <v>#NUM!</v>
      </c>
      <c r="SML24" t="e">
        <f t="shared" si="207"/>
        <v>#NUM!</v>
      </c>
      <c r="SMM24" t="e">
        <f t="shared" si="207"/>
        <v>#VALUE!</v>
      </c>
      <c r="SMN24">
        <f t="shared" si="207"/>
        <v>0</v>
      </c>
      <c r="SMO24" t="e">
        <f t="shared" si="207"/>
        <v>#NUM!</v>
      </c>
      <c r="SMP24" t="e">
        <f t="shared" si="207"/>
        <v>#NUM!</v>
      </c>
      <c r="SMQ24" t="e">
        <f t="shared" si="207"/>
        <v>#VALUE!</v>
      </c>
      <c r="SMR24">
        <f t="shared" si="207"/>
        <v>0</v>
      </c>
      <c r="SMS24" t="e">
        <f t="shared" si="207"/>
        <v>#NUM!</v>
      </c>
      <c r="SMT24" t="e">
        <f t="shared" si="207"/>
        <v>#NUM!</v>
      </c>
      <c r="SMU24" t="e">
        <f t="shared" si="207"/>
        <v>#VALUE!</v>
      </c>
      <c r="SMV24">
        <f t="shared" si="207"/>
        <v>0</v>
      </c>
      <c r="SMW24" t="e">
        <f t="shared" si="207"/>
        <v>#NUM!</v>
      </c>
      <c r="SMX24" t="e">
        <f t="shared" si="207"/>
        <v>#NUM!</v>
      </c>
      <c r="SMY24" t="e">
        <f t="shared" si="207"/>
        <v>#VALUE!</v>
      </c>
      <c r="SMZ24">
        <f t="shared" si="207"/>
        <v>0</v>
      </c>
      <c r="SNA24" t="e">
        <f t="shared" si="207"/>
        <v>#NUM!</v>
      </c>
      <c r="SNB24" t="e">
        <f t="shared" si="207"/>
        <v>#NUM!</v>
      </c>
      <c r="SNC24" t="e">
        <f t="shared" si="207"/>
        <v>#VALUE!</v>
      </c>
      <c r="SND24">
        <f t="shared" si="207"/>
        <v>0</v>
      </c>
      <c r="SNE24" t="e">
        <f t="shared" si="207"/>
        <v>#NUM!</v>
      </c>
      <c r="SNF24" t="e">
        <f t="shared" si="207"/>
        <v>#NUM!</v>
      </c>
      <c r="SNG24" t="e">
        <f t="shared" si="207"/>
        <v>#VALUE!</v>
      </c>
      <c r="SNH24">
        <f t="shared" si="207"/>
        <v>0</v>
      </c>
      <c r="SNI24" t="e">
        <f t="shared" si="207"/>
        <v>#NUM!</v>
      </c>
      <c r="SNJ24" t="e">
        <f t="shared" si="207"/>
        <v>#NUM!</v>
      </c>
      <c r="SNK24" t="e">
        <f t="shared" si="207"/>
        <v>#VALUE!</v>
      </c>
      <c r="SNL24">
        <f t="shared" si="207"/>
        <v>0</v>
      </c>
      <c r="SNM24" t="e">
        <f t="shared" si="207"/>
        <v>#NUM!</v>
      </c>
      <c r="SNN24" t="e">
        <f t="shared" si="207"/>
        <v>#NUM!</v>
      </c>
      <c r="SNO24" t="e">
        <f t="shared" si="207"/>
        <v>#VALUE!</v>
      </c>
      <c r="SNP24">
        <f t="shared" si="207"/>
        <v>0</v>
      </c>
      <c r="SNQ24" t="e">
        <f t="shared" si="207"/>
        <v>#NUM!</v>
      </c>
      <c r="SNR24" t="e">
        <f t="shared" si="207"/>
        <v>#NUM!</v>
      </c>
      <c r="SNS24" t="e">
        <f t="shared" si="207"/>
        <v>#VALUE!</v>
      </c>
      <c r="SNT24">
        <f t="shared" si="207"/>
        <v>0</v>
      </c>
      <c r="SNU24" t="e">
        <f t="shared" si="207"/>
        <v>#NUM!</v>
      </c>
      <c r="SNV24" t="e">
        <f t="shared" si="207"/>
        <v>#NUM!</v>
      </c>
      <c r="SNW24" t="e">
        <f t="shared" si="207"/>
        <v>#VALUE!</v>
      </c>
      <c r="SNX24">
        <f t="shared" si="207"/>
        <v>0</v>
      </c>
      <c r="SNY24" t="e">
        <f t="shared" si="207"/>
        <v>#NUM!</v>
      </c>
      <c r="SNZ24" t="e">
        <f t="shared" si="207"/>
        <v>#NUM!</v>
      </c>
      <c r="SOA24" t="e">
        <f t="shared" si="207"/>
        <v>#VALUE!</v>
      </c>
      <c r="SOB24">
        <f t="shared" si="207"/>
        <v>0</v>
      </c>
      <c r="SOC24" t="e">
        <f t="shared" si="207"/>
        <v>#NUM!</v>
      </c>
      <c r="SOD24" t="e">
        <f t="shared" si="207"/>
        <v>#NUM!</v>
      </c>
      <c r="SOE24" t="e">
        <f t="shared" si="207"/>
        <v>#VALUE!</v>
      </c>
      <c r="SOF24">
        <f t="shared" si="207"/>
        <v>0</v>
      </c>
      <c r="SOG24" t="e">
        <f t="shared" si="207"/>
        <v>#NUM!</v>
      </c>
      <c r="SOH24" t="e">
        <f t="shared" si="207"/>
        <v>#NUM!</v>
      </c>
      <c r="SOI24" t="e">
        <f t="shared" si="207"/>
        <v>#VALUE!</v>
      </c>
      <c r="SOJ24">
        <f t="shared" si="207"/>
        <v>0</v>
      </c>
      <c r="SOK24" t="e">
        <f t="shared" si="207"/>
        <v>#NUM!</v>
      </c>
      <c r="SOL24" t="e">
        <f t="shared" si="207"/>
        <v>#NUM!</v>
      </c>
      <c r="SOM24" t="e">
        <f t="shared" si="207"/>
        <v>#VALUE!</v>
      </c>
      <c r="SON24">
        <f t="shared" si="207"/>
        <v>0</v>
      </c>
      <c r="SOO24" t="e">
        <f t="shared" si="207"/>
        <v>#NUM!</v>
      </c>
      <c r="SOP24" t="e">
        <f t="shared" si="207"/>
        <v>#NUM!</v>
      </c>
      <c r="SOQ24" t="e">
        <f t="shared" si="207"/>
        <v>#VALUE!</v>
      </c>
      <c r="SOR24">
        <f t="shared" si="207"/>
        <v>0</v>
      </c>
      <c r="SOS24" t="e">
        <f t="shared" si="207"/>
        <v>#NUM!</v>
      </c>
      <c r="SOT24" t="e">
        <f t="shared" si="207"/>
        <v>#NUM!</v>
      </c>
      <c r="SOU24" t="e">
        <f t="shared" si="207"/>
        <v>#VALUE!</v>
      </c>
      <c r="SOV24">
        <f t="shared" si="207"/>
        <v>0</v>
      </c>
      <c r="SOW24" t="e">
        <f t="shared" ref="SOW24:SRH24" si="208">SOS24/0.45</f>
        <v>#NUM!</v>
      </c>
      <c r="SOX24" t="e">
        <f t="shared" si="208"/>
        <v>#NUM!</v>
      </c>
      <c r="SOY24" t="e">
        <f t="shared" si="208"/>
        <v>#VALUE!</v>
      </c>
      <c r="SOZ24">
        <f t="shared" si="208"/>
        <v>0</v>
      </c>
      <c r="SPA24" t="e">
        <f t="shared" si="208"/>
        <v>#NUM!</v>
      </c>
      <c r="SPB24" t="e">
        <f t="shared" si="208"/>
        <v>#NUM!</v>
      </c>
      <c r="SPC24" t="e">
        <f t="shared" si="208"/>
        <v>#VALUE!</v>
      </c>
      <c r="SPD24">
        <f t="shared" si="208"/>
        <v>0</v>
      </c>
      <c r="SPE24" t="e">
        <f t="shared" si="208"/>
        <v>#NUM!</v>
      </c>
      <c r="SPF24" t="e">
        <f t="shared" si="208"/>
        <v>#NUM!</v>
      </c>
      <c r="SPG24" t="e">
        <f t="shared" si="208"/>
        <v>#VALUE!</v>
      </c>
      <c r="SPH24">
        <f t="shared" si="208"/>
        <v>0</v>
      </c>
      <c r="SPI24" t="e">
        <f t="shared" si="208"/>
        <v>#NUM!</v>
      </c>
      <c r="SPJ24" t="e">
        <f t="shared" si="208"/>
        <v>#NUM!</v>
      </c>
      <c r="SPK24" t="e">
        <f t="shared" si="208"/>
        <v>#VALUE!</v>
      </c>
      <c r="SPL24">
        <f t="shared" si="208"/>
        <v>0</v>
      </c>
      <c r="SPM24" t="e">
        <f t="shared" si="208"/>
        <v>#NUM!</v>
      </c>
      <c r="SPN24" t="e">
        <f t="shared" si="208"/>
        <v>#NUM!</v>
      </c>
      <c r="SPO24" t="e">
        <f t="shared" si="208"/>
        <v>#VALUE!</v>
      </c>
      <c r="SPP24">
        <f t="shared" si="208"/>
        <v>0</v>
      </c>
      <c r="SPQ24" t="e">
        <f t="shared" si="208"/>
        <v>#NUM!</v>
      </c>
      <c r="SPR24" t="e">
        <f t="shared" si="208"/>
        <v>#NUM!</v>
      </c>
      <c r="SPS24" t="e">
        <f t="shared" si="208"/>
        <v>#VALUE!</v>
      </c>
      <c r="SPT24">
        <f t="shared" si="208"/>
        <v>0</v>
      </c>
      <c r="SPU24" t="e">
        <f t="shared" si="208"/>
        <v>#NUM!</v>
      </c>
      <c r="SPV24" t="e">
        <f t="shared" si="208"/>
        <v>#NUM!</v>
      </c>
      <c r="SPW24" t="e">
        <f t="shared" si="208"/>
        <v>#VALUE!</v>
      </c>
      <c r="SPX24">
        <f t="shared" si="208"/>
        <v>0</v>
      </c>
      <c r="SPY24" t="e">
        <f t="shared" si="208"/>
        <v>#NUM!</v>
      </c>
      <c r="SPZ24" t="e">
        <f t="shared" si="208"/>
        <v>#NUM!</v>
      </c>
      <c r="SQA24" t="e">
        <f t="shared" si="208"/>
        <v>#VALUE!</v>
      </c>
      <c r="SQB24">
        <f t="shared" si="208"/>
        <v>0</v>
      </c>
      <c r="SQC24" t="e">
        <f t="shared" si="208"/>
        <v>#NUM!</v>
      </c>
      <c r="SQD24" t="e">
        <f t="shared" si="208"/>
        <v>#NUM!</v>
      </c>
      <c r="SQE24" t="e">
        <f t="shared" si="208"/>
        <v>#VALUE!</v>
      </c>
      <c r="SQF24">
        <f t="shared" si="208"/>
        <v>0</v>
      </c>
      <c r="SQG24" t="e">
        <f t="shared" si="208"/>
        <v>#NUM!</v>
      </c>
      <c r="SQH24" t="e">
        <f t="shared" si="208"/>
        <v>#NUM!</v>
      </c>
      <c r="SQI24" t="e">
        <f t="shared" si="208"/>
        <v>#VALUE!</v>
      </c>
      <c r="SQJ24">
        <f t="shared" si="208"/>
        <v>0</v>
      </c>
      <c r="SQK24" t="e">
        <f t="shared" si="208"/>
        <v>#NUM!</v>
      </c>
      <c r="SQL24" t="e">
        <f t="shared" si="208"/>
        <v>#NUM!</v>
      </c>
      <c r="SQM24" t="e">
        <f t="shared" si="208"/>
        <v>#VALUE!</v>
      </c>
      <c r="SQN24">
        <f t="shared" si="208"/>
        <v>0</v>
      </c>
      <c r="SQO24" t="e">
        <f t="shared" si="208"/>
        <v>#NUM!</v>
      </c>
      <c r="SQP24" t="e">
        <f t="shared" si="208"/>
        <v>#NUM!</v>
      </c>
      <c r="SQQ24" t="e">
        <f t="shared" si="208"/>
        <v>#VALUE!</v>
      </c>
      <c r="SQR24">
        <f t="shared" si="208"/>
        <v>0</v>
      </c>
      <c r="SQS24" t="e">
        <f t="shared" si="208"/>
        <v>#NUM!</v>
      </c>
      <c r="SQT24" t="e">
        <f t="shared" si="208"/>
        <v>#NUM!</v>
      </c>
      <c r="SQU24" t="e">
        <f t="shared" si="208"/>
        <v>#VALUE!</v>
      </c>
      <c r="SQV24">
        <f t="shared" si="208"/>
        <v>0</v>
      </c>
      <c r="SQW24" t="e">
        <f t="shared" si="208"/>
        <v>#NUM!</v>
      </c>
      <c r="SQX24" t="e">
        <f t="shared" si="208"/>
        <v>#NUM!</v>
      </c>
      <c r="SQY24" t="e">
        <f t="shared" si="208"/>
        <v>#VALUE!</v>
      </c>
      <c r="SQZ24">
        <f t="shared" si="208"/>
        <v>0</v>
      </c>
      <c r="SRA24" t="e">
        <f t="shared" si="208"/>
        <v>#NUM!</v>
      </c>
      <c r="SRB24" t="e">
        <f t="shared" si="208"/>
        <v>#NUM!</v>
      </c>
      <c r="SRC24" t="e">
        <f t="shared" si="208"/>
        <v>#VALUE!</v>
      </c>
      <c r="SRD24">
        <f t="shared" si="208"/>
        <v>0</v>
      </c>
      <c r="SRE24" t="e">
        <f t="shared" si="208"/>
        <v>#NUM!</v>
      </c>
      <c r="SRF24" t="e">
        <f t="shared" si="208"/>
        <v>#NUM!</v>
      </c>
      <c r="SRG24" t="e">
        <f t="shared" si="208"/>
        <v>#VALUE!</v>
      </c>
      <c r="SRH24">
        <f t="shared" si="208"/>
        <v>0</v>
      </c>
      <c r="SRI24" t="e">
        <f t="shared" ref="SRI24:STT24" si="209">SRE24/0.45</f>
        <v>#NUM!</v>
      </c>
      <c r="SRJ24" t="e">
        <f t="shared" si="209"/>
        <v>#NUM!</v>
      </c>
      <c r="SRK24" t="e">
        <f t="shared" si="209"/>
        <v>#VALUE!</v>
      </c>
      <c r="SRL24">
        <f t="shared" si="209"/>
        <v>0</v>
      </c>
      <c r="SRM24" t="e">
        <f t="shared" si="209"/>
        <v>#NUM!</v>
      </c>
      <c r="SRN24" t="e">
        <f t="shared" si="209"/>
        <v>#NUM!</v>
      </c>
      <c r="SRO24" t="e">
        <f t="shared" si="209"/>
        <v>#VALUE!</v>
      </c>
      <c r="SRP24">
        <f t="shared" si="209"/>
        <v>0</v>
      </c>
      <c r="SRQ24" t="e">
        <f t="shared" si="209"/>
        <v>#NUM!</v>
      </c>
      <c r="SRR24" t="e">
        <f t="shared" si="209"/>
        <v>#NUM!</v>
      </c>
      <c r="SRS24" t="e">
        <f t="shared" si="209"/>
        <v>#VALUE!</v>
      </c>
      <c r="SRT24">
        <f t="shared" si="209"/>
        <v>0</v>
      </c>
      <c r="SRU24" t="e">
        <f t="shared" si="209"/>
        <v>#NUM!</v>
      </c>
      <c r="SRV24" t="e">
        <f t="shared" si="209"/>
        <v>#NUM!</v>
      </c>
      <c r="SRW24" t="e">
        <f t="shared" si="209"/>
        <v>#VALUE!</v>
      </c>
      <c r="SRX24">
        <f t="shared" si="209"/>
        <v>0</v>
      </c>
      <c r="SRY24" t="e">
        <f t="shared" si="209"/>
        <v>#NUM!</v>
      </c>
      <c r="SRZ24" t="e">
        <f t="shared" si="209"/>
        <v>#NUM!</v>
      </c>
      <c r="SSA24" t="e">
        <f t="shared" si="209"/>
        <v>#VALUE!</v>
      </c>
      <c r="SSB24">
        <f t="shared" si="209"/>
        <v>0</v>
      </c>
      <c r="SSC24" t="e">
        <f t="shared" si="209"/>
        <v>#NUM!</v>
      </c>
      <c r="SSD24" t="e">
        <f t="shared" si="209"/>
        <v>#NUM!</v>
      </c>
      <c r="SSE24" t="e">
        <f t="shared" si="209"/>
        <v>#VALUE!</v>
      </c>
      <c r="SSF24">
        <f t="shared" si="209"/>
        <v>0</v>
      </c>
      <c r="SSG24" t="e">
        <f t="shared" si="209"/>
        <v>#NUM!</v>
      </c>
      <c r="SSH24" t="e">
        <f t="shared" si="209"/>
        <v>#NUM!</v>
      </c>
      <c r="SSI24" t="e">
        <f t="shared" si="209"/>
        <v>#VALUE!</v>
      </c>
      <c r="SSJ24">
        <f t="shared" si="209"/>
        <v>0</v>
      </c>
      <c r="SSK24" t="e">
        <f t="shared" si="209"/>
        <v>#NUM!</v>
      </c>
      <c r="SSL24" t="e">
        <f t="shared" si="209"/>
        <v>#NUM!</v>
      </c>
      <c r="SSM24" t="e">
        <f t="shared" si="209"/>
        <v>#VALUE!</v>
      </c>
      <c r="SSN24">
        <f t="shared" si="209"/>
        <v>0</v>
      </c>
      <c r="SSO24" t="e">
        <f t="shared" si="209"/>
        <v>#NUM!</v>
      </c>
      <c r="SSP24" t="e">
        <f t="shared" si="209"/>
        <v>#NUM!</v>
      </c>
      <c r="SSQ24" t="e">
        <f t="shared" si="209"/>
        <v>#VALUE!</v>
      </c>
      <c r="SSR24">
        <f t="shared" si="209"/>
        <v>0</v>
      </c>
      <c r="SSS24" t="e">
        <f t="shared" si="209"/>
        <v>#NUM!</v>
      </c>
      <c r="SST24" t="e">
        <f t="shared" si="209"/>
        <v>#NUM!</v>
      </c>
      <c r="SSU24" t="e">
        <f t="shared" si="209"/>
        <v>#VALUE!</v>
      </c>
      <c r="SSV24">
        <f t="shared" si="209"/>
        <v>0</v>
      </c>
      <c r="SSW24" t="e">
        <f t="shared" si="209"/>
        <v>#NUM!</v>
      </c>
      <c r="SSX24" t="e">
        <f t="shared" si="209"/>
        <v>#NUM!</v>
      </c>
      <c r="SSY24" t="e">
        <f t="shared" si="209"/>
        <v>#VALUE!</v>
      </c>
      <c r="SSZ24">
        <f t="shared" si="209"/>
        <v>0</v>
      </c>
      <c r="STA24" t="e">
        <f t="shared" si="209"/>
        <v>#NUM!</v>
      </c>
      <c r="STB24" t="e">
        <f t="shared" si="209"/>
        <v>#NUM!</v>
      </c>
      <c r="STC24" t="e">
        <f t="shared" si="209"/>
        <v>#VALUE!</v>
      </c>
      <c r="STD24">
        <f t="shared" si="209"/>
        <v>0</v>
      </c>
      <c r="STE24" t="e">
        <f t="shared" si="209"/>
        <v>#NUM!</v>
      </c>
      <c r="STF24" t="e">
        <f t="shared" si="209"/>
        <v>#NUM!</v>
      </c>
      <c r="STG24" t="e">
        <f t="shared" si="209"/>
        <v>#VALUE!</v>
      </c>
      <c r="STH24">
        <f t="shared" si="209"/>
        <v>0</v>
      </c>
      <c r="STI24" t="e">
        <f t="shared" si="209"/>
        <v>#NUM!</v>
      </c>
      <c r="STJ24" t="e">
        <f t="shared" si="209"/>
        <v>#NUM!</v>
      </c>
      <c r="STK24" t="e">
        <f t="shared" si="209"/>
        <v>#VALUE!</v>
      </c>
      <c r="STL24">
        <f t="shared" si="209"/>
        <v>0</v>
      </c>
      <c r="STM24" t="e">
        <f t="shared" si="209"/>
        <v>#NUM!</v>
      </c>
      <c r="STN24" t="e">
        <f t="shared" si="209"/>
        <v>#NUM!</v>
      </c>
      <c r="STO24" t="e">
        <f t="shared" si="209"/>
        <v>#VALUE!</v>
      </c>
      <c r="STP24">
        <f t="shared" si="209"/>
        <v>0</v>
      </c>
      <c r="STQ24" t="e">
        <f t="shared" si="209"/>
        <v>#NUM!</v>
      </c>
      <c r="STR24" t="e">
        <f t="shared" si="209"/>
        <v>#NUM!</v>
      </c>
      <c r="STS24" t="e">
        <f t="shared" si="209"/>
        <v>#VALUE!</v>
      </c>
      <c r="STT24">
        <f t="shared" si="209"/>
        <v>0</v>
      </c>
      <c r="STU24" t="e">
        <f t="shared" ref="STU24:SWF24" si="210">STQ24/0.45</f>
        <v>#NUM!</v>
      </c>
      <c r="STV24" t="e">
        <f t="shared" si="210"/>
        <v>#NUM!</v>
      </c>
      <c r="STW24" t="e">
        <f t="shared" si="210"/>
        <v>#VALUE!</v>
      </c>
      <c r="STX24">
        <f t="shared" si="210"/>
        <v>0</v>
      </c>
      <c r="STY24" t="e">
        <f t="shared" si="210"/>
        <v>#NUM!</v>
      </c>
      <c r="STZ24" t="e">
        <f t="shared" si="210"/>
        <v>#NUM!</v>
      </c>
      <c r="SUA24" t="e">
        <f t="shared" si="210"/>
        <v>#VALUE!</v>
      </c>
      <c r="SUB24">
        <f t="shared" si="210"/>
        <v>0</v>
      </c>
      <c r="SUC24" t="e">
        <f t="shared" si="210"/>
        <v>#NUM!</v>
      </c>
      <c r="SUD24" t="e">
        <f t="shared" si="210"/>
        <v>#NUM!</v>
      </c>
      <c r="SUE24" t="e">
        <f t="shared" si="210"/>
        <v>#VALUE!</v>
      </c>
      <c r="SUF24">
        <f t="shared" si="210"/>
        <v>0</v>
      </c>
      <c r="SUG24" t="e">
        <f t="shared" si="210"/>
        <v>#NUM!</v>
      </c>
      <c r="SUH24" t="e">
        <f t="shared" si="210"/>
        <v>#NUM!</v>
      </c>
      <c r="SUI24" t="e">
        <f t="shared" si="210"/>
        <v>#VALUE!</v>
      </c>
      <c r="SUJ24">
        <f t="shared" si="210"/>
        <v>0</v>
      </c>
      <c r="SUK24" t="e">
        <f t="shared" si="210"/>
        <v>#NUM!</v>
      </c>
      <c r="SUL24" t="e">
        <f t="shared" si="210"/>
        <v>#NUM!</v>
      </c>
      <c r="SUM24" t="e">
        <f t="shared" si="210"/>
        <v>#VALUE!</v>
      </c>
      <c r="SUN24">
        <f t="shared" si="210"/>
        <v>0</v>
      </c>
      <c r="SUO24" t="e">
        <f t="shared" si="210"/>
        <v>#NUM!</v>
      </c>
      <c r="SUP24" t="e">
        <f t="shared" si="210"/>
        <v>#NUM!</v>
      </c>
      <c r="SUQ24" t="e">
        <f t="shared" si="210"/>
        <v>#VALUE!</v>
      </c>
      <c r="SUR24">
        <f t="shared" si="210"/>
        <v>0</v>
      </c>
      <c r="SUS24" t="e">
        <f t="shared" si="210"/>
        <v>#NUM!</v>
      </c>
      <c r="SUT24" t="e">
        <f t="shared" si="210"/>
        <v>#NUM!</v>
      </c>
      <c r="SUU24" t="e">
        <f t="shared" si="210"/>
        <v>#VALUE!</v>
      </c>
      <c r="SUV24">
        <f t="shared" si="210"/>
        <v>0</v>
      </c>
      <c r="SUW24" t="e">
        <f t="shared" si="210"/>
        <v>#NUM!</v>
      </c>
      <c r="SUX24" t="e">
        <f t="shared" si="210"/>
        <v>#NUM!</v>
      </c>
      <c r="SUY24" t="e">
        <f t="shared" si="210"/>
        <v>#VALUE!</v>
      </c>
      <c r="SUZ24">
        <f t="shared" si="210"/>
        <v>0</v>
      </c>
      <c r="SVA24" t="e">
        <f t="shared" si="210"/>
        <v>#NUM!</v>
      </c>
      <c r="SVB24" t="e">
        <f t="shared" si="210"/>
        <v>#NUM!</v>
      </c>
      <c r="SVC24" t="e">
        <f t="shared" si="210"/>
        <v>#VALUE!</v>
      </c>
      <c r="SVD24">
        <f t="shared" si="210"/>
        <v>0</v>
      </c>
      <c r="SVE24" t="e">
        <f t="shared" si="210"/>
        <v>#NUM!</v>
      </c>
      <c r="SVF24" t="e">
        <f t="shared" si="210"/>
        <v>#NUM!</v>
      </c>
      <c r="SVG24" t="e">
        <f t="shared" si="210"/>
        <v>#VALUE!</v>
      </c>
      <c r="SVH24">
        <f t="shared" si="210"/>
        <v>0</v>
      </c>
      <c r="SVI24" t="e">
        <f t="shared" si="210"/>
        <v>#NUM!</v>
      </c>
      <c r="SVJ24" t="e">
        <f t="shared" si="210"/>
        <v>#NUM!</v>
      </c>
      <c r="SVK24" t="e">
        <f t="shared" si="210"/>
        <v>#VALUE!</v>
      </c>
      <c r="SVL24">
        <f t="shared" si="210"/>
        <v>0</v>
      </c>
      <c r="SVM24" t="e">
        <f t="shared" si="210"/>
        <v>#NUM!</v>
      </c>
      <c r="SVN24" t="e">
        <f t="shared" si="210"/>
        <v>#NUM!</v>
      </c>
      <c r="SVO24" t="e">
        <f t="shared" si="210"/>
        <v>#VALUE!</v>
      </c>
      <c r="SVP24">
        <f t="shared" si="210"/>
        <v>0</v>
      </c>
      <c r="SVQ24" t="e">
        <f t="shared" si="210"/>
        <v>#NUM!</v>
      </c>
      <c r="SVR24" t="e">
        <f t="shared" si="210"/>
        <v>#NUM!</v>
      </c>
      <c r="SVS24" t="e">
        <f t="shared" si="210"/>
        <v>#VALUE!</v>
      </c>
      <c r="SVT24">
        <f t="shared" si="210"/>
        <v>0</v>
      </c>
      <c r="SVU24" t="e">
        <f t="shared" si="210"/>
        <v>#NUM!</v>
      </c>
      <c r="SVV24" t="e">
        <f t="shared" si="210"/>
        <v>#NUM!</v>
      </c>
      <c r="SVW24" t="e">
        <f t="shared" si="210"/>
        <v>#VALUE!</v>
      </c>
      <c r="SVX24">
        <f t="shared" si="210"/>
        <v>0</v>
      </c>
      <c r="SVY24" t="e">
        <f t="shared" si="210"/>
        <v>#NUM!</v>
      </c>
      <c r="SVZ24" t="e">
        <f t="shared" si="210"/>
        <v>#NUM!</v>
      </c>
      <c r="SWA24" t="e">
        <f t="shared" si="210"/>
        <v>#VALUE!</v>
      </c>
      <c r="SWB24">
        <f t="shared" si="210"/>
        <v>0</v>
      </c>
      <c r="SWC24" t="e">
        <f t="shared" si="210"/>
        <v>#NUM!</v>
      </c>
      <c r="SWD24" t="e">
        <f t="shared" si="210"/>
        <v>#NUM!</v>
      </c>
      <c r="SWE24" t="e">
        <f t="shared" si="210"/>
        <v>#VALUE!</v>
      </c>
      <c r="SWF24">
        <f t="shared" si="210"/>
        <v>0</v>
      </c>
      <c r="SWG24" t="e">
        <f t="shared" ref="SWG24:SYR24" si="211">SWC24/0.45</f>
        <v>#NUM!</v>
      </c>
      <c r="SWH24" t="e">
        <f t="shared" si="211"/>
        <v>#NUM!</v>
      </c>
      <c r="SWI24" t="e">
        <f t="shared" si="211"/>
        <v>#VALUE!</v>
      </c>
      <c r="SWJ24">
        <f t="shared" si="211"/>
        <v>0</v>
      </c>
      <c r="SWK24" t="e">
        <f t="shared" si="211"/>
        <v>#NUM!</v>
      </c>
      <c r="SWL24" t="e">
        <f t="shared" si="211"/>
        <v>#NUM!</v>
      </c>
      <c r="SWM24" t="e">
        <f t="shared" si="211"/>
        <v>#VALUE!</v>
      </c>
      <c r="SWN24">
        <f t="shared" si="211"/>
        <v>0</v>
      </c>
      <c r="SWO24" t="e">
        <f t="shared" si="211"/>
        <v>#NUM!</v>
      </c>
      <c r="SWP24" t="e">
        <f t="shared" si="211"/>
        <v>#NUM!</v>
      </c>
      <c r="SWQ24" t="e">
        <f t="shared" si="211"/>
        <v>#VALUE!</v>
      </c>
      <c r="SWR24">
        <f t="shared" si="211"/>
        <v>0</v>
      </c>
      <c r="SWS24" t="e">
        <f t="shared" si="211"/>
        <v>#NUM!</v>
      </c>
      <c r="SWT24" t="e">
        <f t="shared" si="211"/>
        <v>#NUM!</v>
      </c>
      <c r="SWU24" t="e">
        <f t="shared" si="211"/>
        <v>#VALUE!</v>
      </c>
      <c r="SWV24">
        <f t="shared" si="211"/>
        <v>0</v>
      </c>
      <c r="SWW24" t="e">
        <f t="shared" si="211"/>
        <v>#NUM!</v>
      </c>
      <c r="SWX24" t="e">
        <f t="shared" si="211"/>
        <v>#NUM!</v>
      </c>
      <c r="SWY24" t="e">
        <f t="shared" si="211"/>
        <v>#VALUE!</v>
      </c>
      <c r="SWZ24">
        <f t="shared" si="211"/>
        <v>0</v>
      </c>
      <c r="SXA24" t="e">
        <f t="shared" si="211"/>
        <v>#NUM!</v>
      </c>
      <c r="SXB24" t="e">
        <f t="shared" si="211"/>
        <v>#NUM!</v>
      </c>
      <c r="SXC24" t="e">
        <f t="shared" si="211"/>
        <v>#VALUE!</v>
      </c>
      <c r="SXD24">
        <f t="shared" si="211"/>
        <v>0</v>
      </c>
      <c r="SXE24" t="e">
        <f t="shared" si="211"/>
        <v>#NUM!</v>
      </c>
      <c r="SXF24" t="e">
        <f t="shared" si="211"/>
        <v>#NUM!</v>
      </c>
      <c r="SXG24" t="e">
        <f t="shared" si="211"/>
        <v>#VALUE!</v>
      </c>
      <c r="SXH24">
        <f t="shared" si="211"/>
        <v>0</v>
      </c>
      <c r="SXI24" t="e">
        <f t="shared" si="211"/>
        <v>#NUM!</v>
      </c>
      <c r="SXJ24" t="e">
        <f t="shared" si="211"/>
        <v>#NUM!</v>
      </c>
      <c r="SXK24" t="e">
        <f t="shared" si="211"/>
        <v>#VALUE!</v>
      </c>
      <c r="SXL24">
        <f t="shared" si="211"/>
        <v>0</v>
      </c>
      <c r="SXM24" t="e">
        <f t="shared" si="211"/>
        <v>#NUM!</v>
      </c>
      <c r="SXN24" t="e">
        <f t="shared" si="211"/>
        <v>#NUM!</v>
      </c>
      <c r="SXO24" t="e">
        <f t="shared" si="211"/>
        <v>#VALUE!</v>
      </c>
      <c r="SXP24">
        <f t="shared" si="211"/>
        <v>0</v>
      </c>
      <c r="SXQ24" t="e">
        <f t="shared" si="211"/>
        <v>#NUM!</v>
      </c>
      <c r="SXR24" t="e">
        <f t="shared" si="211"/>
        <v>#NUM!</v>
      </c>
      <c r="SXS24" t="e">
        <f t="shared" si="211"/>
        <v>#VALUE!</v>
      </c>
      <c r="SXT24">
        <f t="shared" si="211"/>
        <v>0</v>
      </c>
      <c r="SXU24" t="e">
        <f t="shared" si="211"/>
        <v>#NUM!</v>
      </c>
      <c r="SXV24" t="e">
        <f t="shared" si="211"/>
        <v>#NUM!</v>
      </c>
      <c r="SXW24" t="e">
        <f t="shared" si="211"/>
        <v>#VALUE!</v>
      </c>
      <c r="SXX24">
        <f t="shared" si="211"/>
        <v>0</v>
      </c>
      <c r="SXY24" t="e">
        <f t="shared" si="211"/>
        <v>#NUM!</v>
      </c>
      <c r="SXZ24" t="e">
        <f t="shared" si="211"/>
        <v>#NUM!</v>
      </c>
      <c r="SYA24" t="e">
        <f t="shared" si="211"/>
        <v>#VALUE!</v>
      </c>
      <c r="SYB24">
        <f t="shared" si="211"/>
        <v>0</v>
      </c>
      <c r="SYC24" t="e">
        <f t="shared" si="211"/>
        <v>#NUM!</v>
      </c>
      <c r="SYD24" t="e">
        <f t="shared" si="211"/>
        <v>#NUM!</v>
      </c>
      <c r="SYE24" t="e">
        <f t="shared" si="211"/>
        <v>#VALUE!</v>
      </c>
      <c r="SYF24">
        <f t="shared" si="211"/>
        <v>0</v>
      </c>
      <c r="SYG24" t="e">
        <f t="shared" si="211"/>
        <v>#NUM!</v>
      </c>
      <c r="SYH24" t="e">
        <f t="shared" si="211"/>
        <v>#NUM!</v>
      </c>
      <c r="SYI24" t="e">
        <f t="shared" si="211"/>
        <v>#VALUE!</v>
      </c>
      <c r="SYJ24">
        <f t="shared" si="211"/>
        <v>0</v>
      </c>
      <c r="SYK24" t="e">
        <f t="shared" si="211"/>
        <v>#NUM!</v>
      </c>
      <c r="SYL24" t="e">
        <f t="shared" si="211"/>
        <v>#NUM!</v>
      </c>
      <c r="SYM24" t="e">
        <f t="shared" si="211"/>
        <v>#VALUE!</v>
      </c>
      <c r="SYN24">
        <f t="shared" si="211"/>
        <v>0</v>
      </c>
      <c r="SYO24" t="e">
        <f t="shared" si="211"/>
        <v>#NUM!</v>
      </c>
      <c r="SYP24" t="e">
        <f t="shared" si="211"/>
        <v>#NUM!</v>
      </c>
      <c r="SYQ24" t="e">
        <f t="shared" si="211"/>
        <v>#VALUE!</v>
      </c>
      <c r="SYR24">
        <f t="shared" si="211"/>
        <v>0</v>
      </c>
      <c r="SYS24" t="e">
        <f t="shared" ref="SYS24:TBD24" si="212">SYO24/0.45</f>
        <v>#NUM!</v>
      </c>
      <c r="SYT24" t="e">
        <f t="shared" si="212"/>
        <v>#NUM!</v>
      </c>
      <c r="SYU24" t="e">
        <f t="shared" si="212"/>
        <v>#VALUE!</v>
      </c>
      <c r="SYV24">
        <f t="shared" si="212"/>
        <v>0</v>
      </c>
      <c r="SYW24" t="e">
        <f t="shared" si="212"/>
        <v>#NUM!</v>
      </c>
      <c r="SYX24" t="e">
        <f t="shared" si="212"/>
        <v>#NUM!</v>
      </c>
      <c r="SYY24" t="e">
        <f t="shared" si="212"/>
        <v>#VALUE!</v>
      </c>
      <c r="SYZ24">
        <f t="shared" si="212"/>
        <v>0</v>
      </c>
      <c r="SZA24" t="e">
        <f t="shared" si="212"/>
        <v>#NUM!</v>
      </c>
      <c r="SZB24" t="e">
        <f t="shared" si="212"/>
        <v>#NUM!</v>
      </c>
      <c r="SZC24" t="e">
        <f t="shared" si="212"/>
        <v>#VALUE!</v>
      </c>
      <c r="SZD24">
        <f t="shared" si="212"/>
        <v>0</v>
      </c>
      <c r="SZE24" t="e">
        <f t="shared" si="212"/>
        <v>#NUM!</v>
      </c>
      <c r="SZF24" t="e">
        <f t="shared" si="212"/>
        <v>#NUM!</v>
      </c>
      <c r="SZG24" t="e">
        <f t="shared" si="212"/>
        <v>#VALUE!</v>
      </c>
      <c r="SZH24">
        <f t="shared" si="212"/>
        <v>0</v>
      </c>
      <c r="SZI24" t="e">
        <f t="shared" si="212"/>
        <v>#NUM!</v>
      </c>
      <c r="SZJ24" t="e">
        <f t="shared" si="212"/>
        <v>#NUM!</v>
      </c>
      <c r="SZK24" t="e">
        <f t="shared" si="212"/>
        <v>#VALUE!</v>
      </c>
      <c r="SZL24">
        <f t="shared" si="212"/>
        <v>0</v>
      </c>
      <c r="SZM24" t="e">
        <f t="shared" si="212"/>
        <v>#NUM!</v>
      </c>
      <c r="SZN24" t="e">
        <f t="shared" si="212"/>
        <v>#NUM!</v>
      </c>
      <c r="SZO24" t="e">
        <f t="shared" si="212"/>
        <v>#VALUE!</v>
      </c>
      <c r="SZP24">
        <f t="shared" si="212"/>
        <v>0</v>
      </c>
      <c r="SZQ24" t="e">
        <f t="shared" si="212"/>
        <v>#NUM!</v>
      </c>
      <c r="SZR24" t="e">
        <f t="shared" si="212"/>
        <v>#NUM!</v>
      </c>
      <c r="SZS24" t="e">
        <f t="shared" si="212"/>
        <v>#VALUE!</v>
      </c>
      <c r="SZT24">
        <f t="shared" si="212"/>
        <v>0</v>
      </c>
      <c r="SZU24" t="e">
        <f t="shared" si="212"/>
        <v>#NUM!</v>
      </c>
      <c r="SZV24" t="e">
        <f t="shared" si="212"/>
        <v>#NUM!</v>
      </c>
      <c r="SZW24" t="e">
        <f t="shared" si="212"/>
        <v>#VALUE!</v>
      </c>
      <c r="SZX24">
        <f t="shared" si="212"/>
        <v>0</v>
      </c>
      <c r="SZY24" t="e">
        <f t="shared" si="212"/>
        <v>#NUM!</v>
      </c>
      <c r="SZZ24" t="e">
        <f t="shared" si="212"/>
        <v>#NUM!</v>
      </c>
      <c r="TAA24" t="e">
        <f t="shared" si="212"/>
        <v>#VALUE!</v>
      </c>
      <c r="TAB24">
        <f t="shared" si="212"/>
        <v>0</v>
      </c>
      <c r="TAC24" t="e">
        <f t="shared" si="212"/>
        <v>#NUM!</v>
      </c>
      <c r="TAD24" t="e">
        <f t="shared" si="212"/>
        <v>#NUM!</v>
      </c>
      <c r="TAE24" t="e">
        <f t="shared" si="212"/>
        <v>#VALUE!</v>
      </c>
      <c r="TAF24">
        <f t="shared" si="212"/>
        <v>0</v>
      </c>
      <c r="TAG24" t="e">
        <f t="shared" si="212"/>
        <v>#NUM!</v>
      </c>
      <c r="TAH24" t="e">
        <f t="shared" si="212"/>
        <v>#NUM!</v>
      </c>
      <c r="TAI24" t="e">
        <f t="shared" si="212"/>
        <v>#VALUE!</v>
      </c>
      <c r="TAJ24">
        <f t="shared" si="212"/>
        <v>0</v>
      </c>
      <c r="TAK24" t="e">
        <f t="shared" si="212"/>
        <v>#NUM!</v>
      </c>
      <c r="TAL24" t="e">
        <f t="shared" si="212"/>
        <v>#NUM!</v>
      </c>
      <c r="TAM24" t="e">
        <f t="shared" si="212"/>
        <v>#VALUE!</v>
      </c>
      <c r="TAN24">
        <f t="shared" si="212"/>
        <v>0</v>
      </c>
      <c r="TAO24" t="e">
        <f t="shared" si="212"/>
        <v>#NUM!</v>
      </c>
      <c r="TAP24" t="e">
        <f t="shared" si="212"/>
        <v>#NUM!</v>
      </c>
      <c r="TAQ24" t="e">
        <f t="shared" si="212"/>
        <v>#VALUE!</v>
      </c>
      <c r="TAR24">
        <f t="shared" si="212"/>
        <v>0</v>
      </c>
      <c r="TAS24" t="e">
        <f t="shared" si="212"/>
        <v>#NUM!</v>
      </c>
      <c r="TAT24" t="e">
        <f t="shared" si="212"/>
        <v>#NUM!</v>
      </c>
      <c r="TAU24" t="e">
        <f t="shared" si="212"/>
        <v>#VALUE!</v>
      </c>
      <c r="TAV24">
        <f t="shared" si="212"/>
        <v>0</v>
      </c>
      <c r="TAW24" t="e">
        <f t="shared" si="212"/>
        <v>#NUM!</v>
      </c>
      <c r="TAX24" t="e">
        <f t="shared" si="212"/>
        <v>#NUM!</v>
      </c>
      <c r="TAY24" t="e">
        <f t="shared" si="212"/>
        <v>#VALUE!</v>
      </c>
      <c r="TAZ24">
        <f t="shared" si="212"/>
        <v>0</v>
      </c>
      <c r="TBA24" t="e">
        <f t="shared" si="212"/>
        <v>#NUM!</v>
      </c>
      <c r="TBB24" t="e">
        <f t="shared" si="212"/>
        <v>#NUM!</v>
      </c>
      <c r="TBC24" t="e">
        <f t="shared" si="212"/>
        <v>#VALUE!</v>
      </c>
      <c r="TBD24">
        <f t="shared" si="212"/>
        <v>0</v>
      </c>
      <c r="TBE24" t="e">
        <f t="shared" ref="TBE24:TDP24" si="213">TBA24/0.45</f>
        <v>#NUM!</v>
      </c>
      <c r="TBF24" t="e">
        <f t="shared" si="213"/>
        <v>#NUM!</v>
      </c>
      <c r="TBG24" t="e">
        <f t="shared" si="213"/>
        <v>#VALUE!</v>
      </c>
      <c r="TBH24">
        <f t="shared" si="213"/>
        <v>0</v>
      </c>
      <c r="TBI24" t="e">
        <f t="shared" si="213"/>
        <v>#NUM!</v>
      </c>
      <c r="TBJ24" t="e">
        <f t="shared" si="213"/>
        <v>#NUM!</v>
      </c>
      <c r="TBK24" t="e">
        <f t="shared" si="213"/>
        <v>#VALUE!</v>
      </c>
      <c r="TBL24">
        <f t="shared" si="213"/>
        <v>0</v>
      </c>
      <c r="TBM24" t="e">
        <f t="shared" si="213"/>
        <v>#NUM!</v>
      </c>
      <c r="TBN24" t="e">
        <f t="shared" si="213"/>
        <v>#NUM!</v>
      </c>
      <c r="TBO24" t="e">
        <f t="shared" si="213"/>
        <v>#VALUE!</v>
      </c>
      <c r="TBP24">
        <f t="shared" si="213"/>
        <v>0</v>
      </c>
      <c r="TBQ24" t="e">
        <f t="shared" si="213"/>
        <v>#NUM!</v>
      </c>
      <c r="TBR24" t="e">
        <f t="shared" si="213"/>
        <v>#NUM!</v>
      </c>
      <c r="TBS24" t="e">
        <f t="shared" si="213"/>
        <v>#VALUE!</v>
      </c>
      <c r="TBT24">
        <f t="shared" si="213"/>
        <v>0</v>
      </c>
      <c r="TBU24" t="e">
        <f t="shared" si="213"/>
        <v>#NUM!</v>
      </c>
      <c r="TBV24" t="e">
        <f t="shared" si="213"/>
        <v>#NUM!</v>
      </c>
      <c r="TBW24" t="e">
        <f t="shared" si="213"/>
        <v>#VALUE!</v>
      </c>
      <c r="TBX24">
        <f t="shared" si="213"/>
        <v>0</v>
      </c>
      <c r="TBY24" t="e">
        <f t="shared" si="213"/>
        <v>#NUM!</v>
      </c>
      <c r="TBZ24" t="e">
        <f t="shared" si="213"/>
        <v>#NUM!</v>
      </c>
      <c r="TCA24" t="e">
        <f t="shared" si="213"/>
        <v>#VALUE!</v>
      </c>
      <c r="TCB24">
        <f t="shared" si="213"/>
        <v>0</v>
      </c>
      <c r="TCC24" t="e">
        <f t="shared" si="213"/>
        <v>#NUM!</v>
      </c>
      <c r="TCD24" t="e">
        <f t="shared" si="213"/>
        <v>#NUM!</v>
      </c>
      <c r="TCE24" t="e">
        <f t="shared" si="213"/>
        <v>#VALUE!</v>
      </c>
      <c r="TCF24">
        <f t="shared" si="213"/>
        <v>0</v>
      </c>
      <c r="TCG24" t="e">
        <f t="shared" si="213"/>
        <v>#NUM!</v>
      </c>
      <c r="TCH24" t="e">
        <f t="shared" si="213"/>
        <v>#NUM!</v>
      </c>
      <c r="TCI24" t="e">
        <f t="shared" si="213"/>
        <v>#VALUE!</v>
      </c>
      <c r="TCJ24">
        <f t="shared" si="213"/>
        <v>0</v>
      </c>
      <c r="TCK24" t="e">
        <f t="shared" si="213"/>
        <v>#NUM!</v>
      </c>
      <c r="TCL24" t="e">
        <f t="shared" si="213"/>
        <v>#NUM!</v>
      </c>
      <c r="TCM24" t="e">
        <f t="shared" si="213"/>
        <v>#VALUE!</v>
      </c>
      <c r="TCN24">
        <f t="shared" si="213"/>
        <v>0</v>
      </c>
      <c r="TCO24" t="e">
        <f t="shared" si="213"/>
        <v>#NUM!</v>
      </c>
      <c r="TCP24" t="e">
        <f t="shared" si="213"/>
        <v>#NUM!</v>
      </c>
      <c r="TCQ24" t="e">
        <f t="shared" si="213"/>
        <v>#VALUE!</v>
      </c>
      <c r="TCR24">
        <f t="shared" si="213"/>
        <v>0</v>
      </c>
      <c r="TCS24" t="e">
        <f t="shared" si="213"/>
        <v>#NUM!</v>
      </c>
      <c r="TCT24" t="e">
        <f t="shared" si="213"/>
        <v>#NUM!</v>
      </c>
      <c r="TCU24" t="e">
        <f t="shared" si="213"/>
        <v>#VALUE!</v>
      </c>
      <c r="TCV24">
        <f t="shared" si="213"/>
        <v>0</v>
      </c>
      <c r="TCW24" t="e">
        <f t="shared" si="213"/>
        <v>#NUM!</v>
      </c>
      <c r="TCX24" t="e">
        <f t="shared" si="213"/>
        <v>#NUM!</v>
      </c>
      <c r="TCY24" t="e">
        <f t="shared" si="213"/>
        <v>#VALUE!</v>
      </c>
      <c r="TCZ24">
        <f t="shared" si="213"/>
        <v>0</v>
      </c>
      <c r="TDA24" t="e">
        <f t="shared" si="213"/>
        <v>#NUM!</v>
      </c>
      <c r="TDB24" t="e">
        <f t="shared" si="213"/>
        <v>#NUM!</v>
      </c>
      <c r="TDC24" t="e">
        <f t="shared" si="213"/>
        <v>#VALUE!</v>
      </c>
      <c r="TDD24">
        <f t="shared" si="213"/>
        <v>0</v>
      </c>
      <c r="TDE24" t="e">
        <f t="shared" si="213"/>
        <v>#NUM!</v>
      </c>
      <c r="TDF24" t="e">
        <f t="shared" si="213"/>
        <v>#NUM!</v>
      </c>
      <c r="TDG24" t="e">
        <f t="shared" si="213"/>
        <v>#VALUE!</v>
      </c>
      <c r="TDH24">
        <f t="shared" si="213"/>
        <v>0</v>
      </c>
      <c r="TDI24" t="e">
        <f t="shared" si="213"/>
        <v>#NUM!</v>
      </c>
      <c r="TDJ24" t="e">
        <f t="shared" si="213"/>
        <v>#NUM!</v>
      </c>
      <c r="TDK24" t="e">
        <f t="shared" si="213"/>
        <v>#VALUE!</v>
      </c>
      <c r="TDL24">
        <f t="shared" si="213"/>
        <v>0</v>
      </c>
      <c r="TDM24" t="e">
        <f t="shared" si="213"/>
        <v>#NUM!</v>
      </c>
      <c r="TDN24" t="e">
        <f t="shared" si="213"/>
        <v>#NUM!</v>
      </c>
      <c r="TDO24" t="e">
        <f t="shared" si="213"/>
        <v>#VALUE!</v>
      </c>
      <c r="TDP24">
        <f t="shared" si="213"/>
        <v>0</v>
      </c>
      <c r="TDQ24" t="e">
        <f t="shared" ref="TDQ24:TGB24" si="214">TDM24/0.45</f>
        <v>#NUM!</v>
      </c>
      <c r="TDR24" t="e">
        <f t="shared" si="214"/>
        <v>#NUM!</v>
      </c>
      <c r="TDS24" t="e">
        <f t="shared" si="214"/>
        <v>#VALUE!</v>
      </c>
      <c r="TDT24">
        <f t="shared" si="214"/>
        <v>0</v>
      </c>
      <c r="TDU24" t="e">
        <f t="shared" si="214"/>
        <v>#NUM!</v>
      </c>
      <c r="TDV24" t="e">
        <f t="shared" si="214"/>
        <v>#NUM!</v>
      </c>
      <c r="TDW24" t="e">
        <f t="shared" si="214"/>
        <v>#VALUE!</v>
      </c>
      <c r="TDX24">
        <f t="shared" si="214"/>
        <v>0</v>
      </c>
      <c r="TDY24" t="e">
        <f t="shared" si="214"/>
        <v>#NUM!</v>
      </c>
      <c r="TDZ24" t="e">
        <f t="shared" si="214"/>
        <v>#NUM!</v>
      </c>
      <c r="TEA24" t="e">
        <f t="shared" si="214"/>
        <v>#VALUE!</v>
      </c>
      <c r="TEB24">
        <f t="shared" si="214"/>
        <v>0</v>
      </c>
      <c r="TEC24" t="e">
        <f t="shared" si="214"/>
        <v>#NUM!</v>
      </c>
      <c r="TED24" t="e">
        <f t="shared" si="214"/>
        <v>#NUM!</v>
      </c>
      <c r="TEE24" t="e">
        <f t="shared" si="214"/>
        <v>#VALUE!</v>
      </c>
      <c r="TEF24">
        <f t="shared" si="214"/>
        <v>0</v>
      </c>
      <c r="TEG24" t="e">
        <f t="shared" si="214"/>
        <v>#NUM!</v>
      </c>
      <c r="TEH24" t="e">
        <f t="shared" si="214"/>
        <v>#NUM!</v>
      </c>
      <c r="TEI24" t="e">
        <f t="shared" si="214"/>
        <v>#VALUE!</v>
      </c>
      <c r="TEJ24">
        <f t="shared" si="214"/>
        <v>0</v>
      </c>
      <c r="TEK24" t="e">
        <f t="shared" si="214"/>
        <v>#NUM!</v>
      </c>
      <c r="TEL24" t="e">
        <f t="shared" si="214"/>
        <v>#NUM!</v>
      </c>
      <c r="TEM24" t="e">
        <f t="shared" si="214"/>
        <v>#VALUE!</v>
      </c>
      <c r="TEN24">
        <f t="shared" si="214"/>
        <v>0</v>
      </c>
      <c r="TEO24" t="e">
        <f t="shared" si="214"/>
        <v>#NUM!</v>
      </c>
      <c r="TEP24" t="e">
        <f t="shared" si="214"/>
        <v>#NUM!</v>
      </c>
      <c r="TEQ24" t="e">
        <f t="shared" si="214"/>
        <v>#VALUE!</v>
      </c>
      <c r="TER24">
        <f t="shared" si="214"/>
        <v>0</v>
      </c>
      <c r="TES24" t="e">
        <f t="shared" si="214"/>
        <v>#NUM!</v>
      </c>
      <c r="TET24" t="e">
        <f t="shared" si="214"/>
        <v>#NUM!</v>
      </c>
      <c r="TEU24" t="e">
        <f t="shared" si="214"/>
        <v>#VALUE!</v>
      </c>
      <c r="TEV24">
        <f t="shared" si="214"/>
        <v>0</v>
      </c>
      <c r="TEW24" t="e">
        <f t="shared" si="214"/>
        <v>#NUM!</v>
      </c>
      <c r="TEX24" t="e">
        <f t="shared" si="214"/>
        <v>#NUM!</v>
      </c>
      <c r="TEY24" t="e">
        <f t="shared" si="214"/>
        <v>#VALUE!</v>
      </c>
      <c r="TEZ24">
        <f t="shared" si="214"/>
        <v>0</v>
      </c>
      <c r="TFA24" t="e">
        <f t="shared" si="214"/>
        <v>#NUM!</v>
      </c>
      <c r="TFB24" t="e">
        <f t="shared" si="214"/>
        <v>#NUM!</v>
      </c>
      <c r="TFC24" t="e">
        <f t="shared" si="214"/>
        <v>#VALUE!</v>
      </c>
      <c r="TFD24">
        <f t="shared" si="214"/>
        <v>0</v>
      </c>
      <c r="TFE24" t="e">
        <f t="shared" si="214"/>
        <v>#NUM!</v>
      </c>
      <c r="TFF24" t="e">
        <f t="shared" si="214"/>
        <v>#NUM!</v>
      </c>
      <c r="TFG24" t="e">
        <f t="shared" si="214"/>
        <v>#VALUE!</v>
      </c>
      <c r="TFH24">
        <f t="shared" si="214"/>
        <v>0</v>
      </c>
      <c r="TFI24" t="e">
        <f t="shared" si="214"/>
        <v>#NUM!</v>
      </c>
      <c r="TFJ24" t="e">
        <f t="shared" si="214"/>
        <v>#NUM!</v>
      </c>
      <c r="TFK24" t="e">
        <f t="shared" si="214"/>
        <v>#VALUE!</v>
      </c>
      <c r="TFL24">
        <f t="shared" si="214"/>
        <v>0</v>
      </c>
      <c r="TFM24" t="e">
        <f t="shared" si="214"/>
        <v>#NUM!</v>
      </c>
      <c r="TFN24" t="e">
        <f t="shared" si="214"/>
        <v>#NUM!</v>
      </c>
      <c r="TFO24" t="e">
        <f t="shared" si="214"/>
        <v>#VALUE!</v>
      </c>
      <c r="TFP24">
        <f t="shared" si="214"/>
        <v>0</v>
      </c>
      <c r="TFQ24" t="e">
        <f t="shared" si="214"/>
        <v>#NUM!</v>
      </c>
      <c r="TFR24" t="e">
        <f t="shared" si="214"/>
        <v>#NUM!</v>
      </c>
      <c r="TFS24" t="e">
        <f t="shared" si="214"/>
        <v>#VALUE!</v>
      </c>
      <c r="TFT24">
        <f t="shared" si="214"/>
        <v>0</v>
      </c>
      <c r="TFU24" t="e">
        <f t="shared" si="214"/>
        <v>#NUM!</v>
      </c>
      <c r="TFV24" t="e">
        <f t="shared" si="214"/>
        <v>#NUM!</v>
      </c>
      <c r="TFW24" t="e">
        <f t="shared" si="214"/>
        <v>#VALUE!</v>
      </c>
      <c r="TFX24">
        <f t="shared" si="214"/>
        <v>0</v>
      </c>
      <c r="TFY24" t="e">
        <f t="shared" si="214"/>
        <v>#NUM!</v>
      </c>
      <c r="TFZ24" t="e">
        <f t="shared" si="214"/>
        <v>#NUM!</v>
      </c>
      <c r="TGA24" t="e">
        <f t="shared" si="214"/>
        <v>#VALUE!</v>
      </c>
      <c r="TGB24">
        <f t="shared" si="214"/>
        <v>0</v>
      </c>
      <c r="TGC24" t="e">
        <f t="shared" ref="TGC24:TIN24" si="215">TFY24/0.45</f>
        <v>#NUM!</v>
      </c>
      <c r="TGD24" t="e">
        <f t="shared" si="215"/>
        <v>#NUM!</v>
      </c>
      <c r="TGE24" t="e">
        <f t="shared" si="215"/>
        <v>#VALUE!</v>
      </c>
      <c r="TGF24">
        <f t="shared" si="215"/>
        <v>0</v>
      </c>
      <c r="TGG24" t="e">
        <f t="shared" si="215"/>
        <v>#NUM!</v>
      </c>
      <c r="TGH24" t="e">
        <f t="shared" si="215"/>
        <v>#NUM!</v>
      </c>
      <c r="TGI24" t="e">
        <f t="shared" si="215"/>
        <v>#VALUE!</v>
      </c>
      <c r="TGJ24">
        <f t="shared" si="215"/>
        <v>0</v>
      </c>
      <c r="TGK24" t="e">
        <f t="shared" si="215"/>
        <v>#NUM!</v>
      </c>
      <c r="TGL24" t="e">
        <f t="shared" si="215"/>
        <v>#NUM!</v>
      </c>
      <c r="TGM24" t="e">
        <f t="shared" si="215"/>
        <v>#VALUE!</v>
      </c>
      <c r="TGN24">
        <f t="shared" si="215"/>
        <v>0</v>
      </c>
      <c r="TGO24" t="e">
        <f t="shared" si="215"/>
        <v>#NUM!</v>
      </c>
      <c r="TGP24" t="e">
        <f t="shared" si="215"/>
        <v>#NUM!</v>
      </c>
      <c r="TGQ24" t="e">
        <f t="shared" si="215"/>
        <v>#VALUE!</v>
      </c>
      <c r="TGR24">
        <f t="shared" si="215"/>
        <v>0</v>
      </c>
      <c r="TGS24" t="e">
        <f t="shared" si="215"/>
        <v>#NUM!</v>
      </c>
      <c r="TGT24" t="e">
        <f t="shared" si="215"/>
        <v>#NUM!</v>
      </c>
      <c r="TGU24" t="e">
        <f t="shared" si="215"/>
        <v>#VALUE!</v>
      </c>
      <c r="TGV24">
        <f t="shared" si="215"/>
        <v>0</v>
      </c>
      <c r="TGW24" t="e">
        <f t="shared" si="215"/>
        <v>#NUM!</v>
      </c>
      <c r="TGX24" t="e">
        <f t="shared" si="215"/>
        <v>#NUM!</v>
      </c>
      <c r="TGY24" t="e">
        <f t="shared" si="215"/>
        <v>#VALUE!</v>
      </c>
      <c r="TGZ24">
        <f t="shared" si="215"/>
        <v>0</v>
      </c>
      <c r="THA24" t="e">
        <f t="shared" si="215"/>
        <v>#NUM!</v>
      </c>
      <c r="THB24" t="e">
        <f t="shared" si="215"/>
        <v>#NUM!</v>
      </c>
      <c r="THC24" t="e">
        <f t="shared" si="215"/>
        <v>#VALUE!</v>
      </c>
      <c r="THD24">
        <f t="shared" si="215"/>
        <v>0</v>
      </c>
      <c r="THE24" t="e">
        <f t="shared" si="215"/>
        <v>#NUM!</v>
      </c>
      <c r="THF24" t="e">
        <f t="shared" si="215"/>
        <v>#NUM!</v>
      </c>
      <c r="THG24" t="e">
        <f t="shared" si="215"/>
        <v>#VALUE!</v>
      </c>
      <c r="THH24">
        <f t="shared" si="215"/>
        <v>0</v>
      </c>
      <c r="THI24" t="e">
        <f t="shared" si="215"/>
        <v>#NUM!</v>
      </c>
      <c r="THJ24" t="e">
        <f t="shared" si="215"/>
        <v>#NUM!</v>
      </c>
      <c r="THK24" t="e">
        <f t="shared" si="215"/>
        <v>#VALUE!</v>
      </c>
      <c r="THL24">
        <f t="shared" si="215"/>
        <v>0</v>
      </c>
      <c r="THM24" t="e">
        <f t="shared" si="215"/>
        <v>#NUM!</v>
      </c>
      <c r="THN24" t="e">
        <f t="shared" si="215"/>
        <v>#NUM!</v>
      </c>
      <c r="THO24" t="e">
        <f t="shared" si="215"/>
        <v>#VALUE!</v>
      </c>
      <c r="THP24">
        <f t="shared" si="215"/>
        <v>0</v>
      </c>
      <c r="THQ24" t="e">
        <f t="shared" si="215"/>
        <v>#NUM!</v>
      </c>
      <c r="THR24" t="e">
        <f t="shared" si="215"/>
        <v>#NUM!</v>
      </c>
      <c r="THS24" t="e">
        <f t="shared" si="215"/>
        <v>#VALUE!</v>
      </c>
      <c r="THT24">
        <f t="shared" si="215"/>
        <v>0</v>
      </c>
      <c r="THU24" t="e">
        <f t="shared" si="215"/>
        <v>#NUM!</v>
      </c>
      <c r="THV24" t="e">
        <f t="shared" si="215"/>
        <v>#NUM!</v>
      </c>
      <c r="THW24" t="e">
        <f t="shared" si="215"/>
        <v>#VALUE!</v>
      </c>
      <c r="THX24">
        <f t="shared" si="215"/>
        <v>0</v>
      </c>
      <c r="THY24" t="e">
        <f t="shared" si="215"/>
        <v>#NUM!</v>
      </c>
      <c r="THZ24" t="e">
        <f t="shared" si="215"/>
        <v>#NUM!</v>
      </c>
      <c r="TIA24" t="e">
        <f t="shared" si="215"/>
        <v>#VALUE!</v>
      </c>
      <c r="TIB24">
        <f t="shared" si="215"/>
        <v>0</v>
      </c>
      <c r="TIC24" t="e">
        <f t="shared" si="215"/>
        <v>#NUM!</v>
      </c>
      <c r="TID24" t="e">
        <f t="shared" si="215"/>
        <v>#NUM!</v>
      </c>
      <c r="TIE24" t="e">
        <f t="shared" si="215"/>
        <v>#VALUE!</v>
      </c>
      <c r="TIF24">
        <f t="shared" si="215"/>
        <v>0</v>
      </c>
      <c r="TIG24" t="e">
        <f t="shared" si="215"/>
        <v>#NUM!</v>
      </c>
      <c r="TIH24" t="e">
        <f t="shared" si="215"/>
        <v>#NUM!</v>
      </c>
      <c r="TII24" t="e">
        <f t="shared" si="215"/>
        <v>#VALUE!</v>
      </c>
      <c r="TIJ24">
        <f t="shared" si="215"/>
        <v>0</v>
      </c>
      <c r="TIK24" t="e">
        <f t="shared" si="215"/>
        <v>#NUM!</v>
      </c>
      <c r="TIL24" t="e">
        <f t="shared" si="215"/>
        <v>#NUM!</v>
      </c>
      <c r="TIM24" t="e">
        <f t="shared" si="215"/>
        <v>#VALUE!</v>
      </c>
      <c r="TIN24">
        <f t="shared" si="215"/>
        <v>0</v>
      </c>
      <c r="TIO24" t="e">
        <f t="shared" ref="TIO24:TKZ24" si="216">TIK24/0.45</f>
        <v>#NUM!</v>
      </c>
      <c r="TIP24" t="e">
        <f t="shared" si="216"/>
        <v>#NUM!</v>
      </c>
      <c r="TIQ24" t="e">
        <f t="shared" si="216"/>
        <v>#VALUE!</v>
      </c>
      <c r="TIR24">
        <f t="shared" si="216"/>
        <v>0</v>
      </c>
      <c r="TIS24" t="e">
        <f t="shared" si="216"/>
        <v>#NUM!</v>
      </c>
      <c r="TIT24" t="e">
        <f t="shared" si="216"/>
        <v>#NUM!</v>
      </c>
      <c r="TIU24" t="e">
        <f t="shared" si="216"/>
        <v>#VALUE!</v>
      </c>
      <c r="TIV24">
        <f t="shared" si="216"/>
        <v>0</v>
      </c>
      <c r="TIW24" t="e">
        <f t="shared" si="216"/>
        <v>#NUM!</v>
      </c>
      <c r="TIX24" t="e">
        <f t="shared" si="216"/>
        <v>#NUM!</v>
      </c>
      <c r="TIY24" t="e">
        <f t="shared" si="216"/>
        <v>#VALUE!</v>
      </c>
      <c r="TIZ24">
        <f t="shared" si="216"/>
        <v>0</v>
      </c>
      <c r="TJA24" t="e">
        <f t="shared" si="216"/>
        <v>#NUM!</v>
      </c>
      <c r="TJB24" t="e">
        <f t="shared" si="216"/>
        <v>#NUM!</v>
      </c>
      <c r="TJC24" t="e">
        <f t="shared" si="216"/>
        <v>#VALUE!</v>
      </c>
      <c r="TJD24">
        <f t="shared" si="216"/>
        <v>0</v>
      </c>
      <c r="TJE24" t="e">
        <f t="shared" si="216"/>
        <v>#NUM!</v>
      </c>
      <c r="TJF24" t="e">
        <f t="shared" si="216"/>
        <v>#NUM!</v>
      </c>
      <c r="TJG24" t="e">
        <f t="shared" si="216"/>
        <v>#VALUE!</v>
      </c>
      <c r="TJH24">
        <f t="shared" si="216"/>
        <v>0</v>
      </c>
      <c r="TJI24" t="e">
        <f t="shared" si="216"/>
        <v>#NUM!</v>
      </c>
      <c r="TJJ24" t="e">
        <f t="shared" si="216"/>
        <v>#NUM!</v>
      </c>
      <c r="TJK24" t="e">
        <f t="shared" si="216"/>
        <v>#VALUE!</v>
      </c>
      <c r="TJL24">
        <f t="shared" si="216"/>
        <v>0</v>
      </c>
      <c r="TJM24" t="e">
        <f t="shared" si="216"/>
        <v>#NUM!</v>
      </c>
      <c r="TJN24" t="e">
        <f t="shared" si="216"/>
        <v>#NUM!</v>
      </c>
      <c r="TJO24" t="e">
        <f t="shared" si="216"/>
        <v>#VALUE!</v>
      </c>
      <c r="TJP24">
        <f t="shared" si="216"/>
        <v>0</v>
      </c>
      <c r="TJQ24" t="e">
        <f t="shared" si="216"/>
        <v>#NUM!</v>
      </c>
      <c r="TJR24" t="e">
        <f t="shared" si="216"/>
        <v>#NUM!</v>
      </c>
      <c r="TJS24" t="e">
        <f t="shared" si="216"/>
        <v>#VALUE!</v>
      </c>
      <c r="TJT24">
        <f t="shared" si="216"/>
        <v>0</v>
      </c>
      <c r="TJU24" t="e">
        <f t="shared" si="216"/>
        <v>#NUM!</v>
      </c>
      <c r="TJV24" t="e">
        <f t="shared" si="216"/>
        <v>#NUM!</v>
      </c>
      <c r="TJW24" t="e">
        <f t="shared" si="216"/>
        <v>#VALUE!</v>
      </c>
      <c r="TJX24">
        <f t="shared" si="216"/>
        <v>0</v>
      </c>
      <c r="TJY24" t="e">
        <f t="shared" si="216"/>
        <v>#NUM!</v>
      </c>
      <c r="TJZ24" t="e">
        <f t="shared" si="216"/>
        <v>#NUM!</v>
      </c>
      <c r="TKA24" t="e">
        <f t="shared" si="216"/>
        <v>#VALUE!</v>
      </c>
      <c r="TKB24">
        <f t="shared" si="216"/>
        <v>0</v>
      </c>
      <c r="TKC24" t="e">
        <f t="shared" si="216"/>
        <v>#NUM!</v>
      </c>
      <c r="TKD24" t="e">
        <f t="shared" si="216"/>
        <v>#NUM!</v>
      </c>
      <c r="TKE24" t="e">
        <f t="shared" si="216"/>
        <v>#VALUE!</v>
      </c>
      <c r="TKF24">
        <f t="shared" si="216"/>
        <v>0</v>
      </c>
      <c r="TKG24" t="e">
        <f t="shared" si="216"/>
        <v>#NUM!</v>
      </c>
      <c r="TKH24" t="e">
        <f t="shared" si="216"/>
        <v>#NUM!</v>
      </c>
      <c r="TKI24" t="e">
        <f t="shared" si="216"/>
        <v>#VALUE!</v>
      </c>
      <c r="TKJ24">
        <f t="shared" si="216"/>
        <v>0</v>
      </c>
      <c r="TKK24" t="e">
        <f t="shared" si="216"/>
        <v>#NUM!</v>
      </c>
      <c r="TKL24" t="e">
        <f t="shared" si="216"/>
        <v>#NUM!</v>
      </c>
      <c r="TKM24" t="e">
        <f t="shared" si="216"/>
        <v>#VALUE!</v>
      </c>
      <c r="TKN24">
        <f t="shared" si="216"/>
        <v>0</v>
      </c>
      <c r="TKO24" t="e">
        <f t="shared" si="216"/>
        <v>#NUM!</v>
      </c>
      <c r="TKP24" t="e">
        <f t="shared" si="216"/>
        <v>#NUM!</v>
      </c>
      <c r="TKQ24" t="e">
        <f t="shared" si="216"/>
        <v>#VALUE!</v>
      </c>
      <c r="TKR24">
        <f t="shared" si="216"/>
        <v>0</v>
      </c>
      <c r="TKS24" t="e">
        <f t="shared" si="216"/>
        <v>#NUM!</v>
      </c>
      <c r="TKT24" t="e">
        <f t="shared" si="216"/>
        <v>#NUM!</v>
      </c>
      <c r="TKU24" t="e">
        <f t="shared" si="216"/>
        <v>#VALUE!</v>
      </c>
      <c r="TKV24">
        <f t="shared" si="216"/>
        <v>0</v>
      </c>
      <c r="TKW24" t="e">
        <f t="shared" si="216"/>
        <v>#NUM!</v>
      </c>
      <c r="TKX24" t="e">
        <f t="shared" si="216"/>
        <v>#NUM!</v>
      </c>
      <c r="TKY24" t="e">
        <f t="shared" si="216"/>
        <v>#VALUE!</v>
      </c>
      <c r="TKZ24">
        <f t="shared" si="216"/>
        <v>0</v>
      </c>
      <c r="TLA24" t="e">
        <f t="shared" ref="TLA24:TNL24" si="217">TKW24/0.45</f>
        <v>#NUM!</v>
      </c>
      <c r="TLB24" t="e">
        <f t="shared" si="217"/>
        <v>#NUM!</v>
      </c>
      <c r="TLC24" t="e">
        <f t="shared" si="217"/>
        <v>#VALUE!</v>
      </c>
      <c r="TLD24">
        <f t="shared" si="217"/>
        <v>0</v>
      </c>
      <c r="TLE24" t="e">
        <f t="shared" si="217"/>
        <v>#NUM!</v>
      </c>
      <c r="TLF24" t="e">
        <f t="shared" si="217"/>
        <v>#NUM!</v>
      </c>
      <c r="TLG24" t="e">
        <f t="shared" si="217"/>
        <v>#VALUE!</v>
      </c>
      <c r="TLH24">
        <f t="shared" si="217"/>
        <v>0</v>
      </c>
      <c r="TLI24" t="e">
        <f t="shared" si="217"/>
        <v>#NUM!</v>
      </c>
      <c r="TLJ24" t="e">
        <f t="shared" si="217"/>
        <v>#NUM!</v>
      </c>
      <c r="TLK24" t="e">
        <f t="shared" si="217"/>
        <v>#VALUE!</v>
      </c>
      <c r="TLL24">
        <f t="shared" si="217"/>
        <v>0</v>
      </c>
      <c r="TLM24" t="e">
        <f t="shared" si="217"/>
        <v>#NUM!</v>
      </c>
      <c r="TLN24" t="e">
        <f t="shared" si="217"/>
        <v>#NUM!</v>
      </c>
      <c r="TLO24" t="e">
        <f t="shared" si="217"/>
        <v>#VALUE!</v>
      </c>
      <c r="TLP24">
        <f t="shared" si="217"/>
        <v>0</v>
      </c>
      <c r="TLQ24" t="e">
        <f t="shared" si="217"/>
        <v>#NUM!</v>
      </c>
      <c r="TLR24" t="e">
        <f t="shared" si="217"/>
        <v>#NUM!</v>
      </c>
      <c r="TLS24" t="e">
        <f t="shared" si="217"/>
        <v>#VALUE!</v>
      </c>
      <c r="TLT24">
        <f t="shared" si="217"/>
        <v>0</v>
      </c>
      <c r="TLU24" t="e">
        <f t="shared" si="217"/>
        <v>#NUM!</v>
      </c>
      <c r="TLV24" t="e">
        <f t="shared" si="217"/>
        <v>#NUM!</v>
      </c>
      <c r="TLW24" t="e">
        <f t="shared" si="217"/>
        <v>#VALUE!</v>
      </c>
      <c r="TLX24">
        <f t="shared" si="217"/>
        <v>0</v>
      </c>
      <c r="TLY24" t="e">
        <f t="shared" si="217"/>
        <v>#NUM!</v>
      </c>
      <c r="TLZ24" t="e">
        <f t="shared" si="217"/>
        <v>#NUM!</v>
      </c>
      <c r="TMA24" t="e">
        <f t="shared" si="217"/>
        <v>#VALUE!</v>
      </c>
      <c r="TMB24">
        <f t="shared" si="217"/>
        <v>0</v>
      </c>
      <c r="TMC24" t="e">
        <f t="shared" si="217"/>
        <v>#NUM!</v>
      </c>
      <c r="TMD24" t="e">
        <f t="shared" si="217"/>
        <v>#NUM!</v>
      </c>
      <c r="TME24" t="e">
        <f t="shared" si="217"/>
        <v>#VALUE!</v>
      </c>
      <c r="TMF24">
        <f t="shared" si="217"/>
        <v>0</v>
      </c>
      <c r="TMG24" t="e">
        <f t="shared" si="217"/>
        <v>#NUM!</v>
      </c>
      <c r="TMH24" t="e">
        <f t="shared" si="217"/>
        <v>#NUM!</v>
      </c>
      <c r="TMI24" t="e">
        <f t="shared" si="217"/>
        <v>#VALUE!</v>
      </c>
      <c r="TMJ24">
        <f t="shared" si="217"/>
        <v>0</v>
      </c>
      <c r="TMK24" t="e">
        <f t="shared" si="217"/>
        <v>#NUM!</v>
      </c>
      <c r="TML24" t="e">
        <f t="shared" si="217"/>
        <v>#NUM!</v>
      </c>
      <c r="TMM24" t="e">
        <f t="shared" si="217"/>
        <v>#VALUE!</v>
      </c>
      <c r="TMN24">
        <f t="shared" si="217"/>
        <v>0</v>
      </c>
      <c r="TMO24" t="e">
        <f t="shared" si="217"/>
        <v>#NUM!</v>
      </c>
      <c r="TMP24" t="e">
        <f t="shared" si="217"/>
        <v>#NUM!</v>
      </c>
      <c r="TMQ24" t="e">
        <f t="shared" si="217"/>
        <v>#VALUE!</v>
      </c>
      <c r="TMR24">
        <f t="shared" si="217"/>
        <v>0</v>
      </c>
      <c r="TMS24" t="e">
        <f t="shared" si="217"/>
        <v>#NUM!</v>
      </c>
      <c r="TMT24" t="e">
        <f t="shared" si="217"/>
        <v>#NUM!</v>
      </c>
      <c r="TMU24" t="e">
        <f t="shared" si="217"/>
        <v>#VALUE!</v>
      </c>
      <c r="TMV24">
        <f t="shared" si="217"/>
        <v>0</v>
      </c>
      <c r="TMW24" t="e">
        <f t="shared" si="217"/>
        <v>#NUM!</v>
      </c>
      <c r="TMX24" t="e">
        <f t="shared" si="217"/>
        <v>#NUM!</v>
      </c>
      <c r="TMY24" t="e">
        <f t="shared" si="217"/>
        <v>#VALUE!</v>
      </c>
      <c r="TMZ24">
        <f t="shared" si="217"/>
        <v>0</v>
      </c>
      <c r="TNA24" t="e">
        <f t="shared" si="217"/>
        <v>#NUM!</v>
      </c>
      <c r="TNB24" t="e">
        <f t="shared" si="217"/>
        <v>#NUM!</v>
      </c>
      <c r="TNC24" t="e">
        <f t="shared" si="217"/>
        <v>#VALUE!</v>
      </c>
      <c r="TND24">
        <f t="shared" si="217"/>
        <v>0</v>
      </c>
      <c r="TNE24" t="e">
        <f t="shared" si="217"/>
        <v>#NUM!</v>
      </c>
      <c r="TNF24" t="e">
        <f t="shared" si="217"/>
        <v>#NUM!</v>
      </c>
      <c r="TNG24" t="e">
        <f t="shared" si="217"/>
        <v>#VALUE!</v>
      </c>
      <c r="TNH24">
        <f t="shared" si="217"/>
        <v>0</v>
      </c>
      <c r="TNI24" t="e">
        <f t="shared" si="217"/>
        <v>#NUM!</v>
      </c>
      <c r="TNJ24" t="e">
        <f t="shared" si="217"/>
        <v>#NUM!</v>
      </c>
      <c r="TNK24" t="e">
        <f t="shared" si="217"/>
        <v>#VALUE!</v>
      </c>
      <c r="TNL24">
        <f t="shared" si="217"/>
        <v>0</v>
      </c>
      <c r="TNM24" t="e">
        <f t="shared" ref="TNM24:TPX24" si="218">TNI24/0.45</f>
        <v>#NUM!</v>
      </c>
      <c r="TNN24" t="e">
        <f t="shared" si="218"/>
        <v>#NUM!</v>
      </c>
      <c r="TNO24" t="e">
        <f t="shared" si="218"/>
        <v>#VALUE!</v>
      </c>
      <c r="TNP24">
        <f t="shared" si="218"/>
        <v>0</v>
      </c>
      <c r="TNQ24" t="e">
        <f t="shared" si="218"/>
        <v>#NUM!</v>
      </c>
      <c r="TNR24" t="e">
        <f t="shared" si="218"/>
        <v>#NUM!</v>
      </c>
      <c r="TNS24" t="e">
        <f t="shared" si="218"/>
        <v>#VALUE!</v>
      </c>
      <c r="TNT24">
        <f t="shared" si="218"/>
        <v>0</v>
      </c>
      <c r="TNU24" t="e">
        <f t="shared" si="218"/>
        <v>#NUM!</v>
      </c>
      <c r="TNV24" t="e">
        <f t="shared" si="218"/>
        <v>#NUM!</v>
      </c>
      <c r="TNW24" t="e">
        <f t="shared" si="218"/>
        <v>#VALUE!</v>
      </c>
      <c r="TNX24">
        <f t="shared" si="218"/>
        <v>0</v>
      </c>
      <c r="TNY24" t="e">
        <f t="shared" si="218"/>
        <v>#NUM!</v>
      </c>
      <c r="TNZ24" t="e">
        <f t="shared" si="218"/>
        <v>#NUM!</v>
      </c>
      <c r="TOA24" t="e">
        <f t="shared" si="218"/>
        <v>#VALUE!</v>
      </c>
      <c r="TOB24">
        <f t="shared" si="218"/>
        <v>0</v>
      </c>
      <c r="TOC24" t="e">
        <f t="shared" si="218"/>
        <v>#NUM!</v>
      </c>
      <c r="TOD24" t="e">
        <f t="shared" si="218"/>
        <v>#NUM!</v>
      </c>
      <c r="TOE24" t="e">
        <f t="shared" si="218"/>
        <v>#VALUE!</v>
      </c>
      <c r="TOF24">
        <f t="shared" si="218"/>
        <v>0</v>
      </c>
      <c r="TOG24" t="e">
        <f t="shared" si="218"/>
        <v>#NUM!</v>
      </c>
      <c r="TOH24" t="e">
        <f t="shared" si="218"/>
        <v>#NUM!</v>
      </c>
      <c r="TOI24" t="e">
        <f t="shared" si="218"/>
        <v>#VALUE!</v>
      </c>
      <c r="TOJ24">
        <f t="shared" si="218"/>
        <v>0</v>
      </c>
      <c r="TOK24" t="e">
        <f t="shared" si="218"/>
        <v>#NUM!</v>
      </c>
      <c r="TOL24" t="e">
        <f t="shared" si="218"/>
        <v>#NUM!</v>
      </c>
      <c r="TOM24" t="e">
        <f t="shared" si="218"/>
        <v>#VALUE!</v>
      </c>
      <c r="TON24">
        <f t="shared" si="218"/>
        <v>0</v>
      </c>
      <c r="TOO24" t="e">
        <f t="shared" si="218"/>
        <v>#NUM!</v>
      </c>
      <c r="TOP24" t="e">
        <f t="shared" si="218"/>
        <v>#NUM!</v>
      </c>
      <c r="TOQ24" t="e">
        <f t="shared" si="218"/>
        <v>#VALUE!</v>
      </c>
      <c r="TOR24">
        <f t="shared" si="218"/>
        <v>0</v>
      </c>
      <c r="TOS24" t="e">
        <f t="shared" si="218"/>
        <v>#NUM!</v>
      </c>
      <c r="TOT24" t="e">
        <f t="shared" si="218"/>
        <v>#NUM!</v>
      </c>
      <c r="TOU24" t="e">
        <f t="shared" si="218"/>
        <v>#VALUE!</v>
      </c>
      <c r="TOV24">
        <f t="shared" si="218"/>
        <v>0</v>
      </c>
      <c r="TOW24" t="e">
        <f t="shared" si="218"/>
        <v>#NUM!</v>
      </c>
      <c r="TOX24" t="e">
        <f t="shared" si="218"/>
        <v>#NUM!</v>
      </c>
      <c r="TOY24" t="e">
        <f t="shared" si="218"/>
        <v>#VALUE!</v>
      </c>
      <c r="TOZ24">
        <f t="shared" si="218"/>
        <v>0</v>
      </c>
      <c r="TPA24" t="e">
        <f t="shared" si="218"/>
        <v>#NUM!</v>
      </c>
      <c r="TPB24" t="e">
        <f t="shared" si="218"/>
        <v>#NUM!</v>
      </c>
      <c r="TPC24" t="e">
        <f t="shared" si="218"/>
        <v>#VALUE!</v>
      </c>
      <c r="TPD24">
        <f t="shared" si="218"/>
        <v>0</v>
      </c>
      <c r="TPE24" t="e">
        <f t="shared" si="218"/>
        <v>#NUM!</v>
      </c>
      <c r="TPF24" t="e">
        <f t="shared" si="218"/>
        <v>#NUM!</v>
      </c>
      <c r="TPG24" t="e">
        <f t="shared" si="218"/>
        <v>#VALUE!</v>
      </c>
      <c r="TPH24">
        <f t="shared" si="218"/>
        <v>0</v>
      </c>
      <c r="TPI24" t="e">
        <f t="shared" si="218"/>
        <v>#NUM!</v>
      </c>
      <c r="TPJ24" t="e">
        <f t="shared" si="218"/>
        <v>#NUM!</v>
      </c>
      <c r="TPK24" t="e">
        <f t="shared" si="218"/>
        <v>#VALUE!</v>
      </c>
      <c r="TPL24">
        <f t="shared" si="218"/>
        <v>0</v>
      </c>
      <c r="TPM24" t="e">
        <f t="shared" si="218"/>
        <v>#NUM!</v>
      </c>
      <c r="TPN24" t="e">
        <f t="shared" si="218"/>
        <v>#NUM!</v>
      </c>
      <c r="TPO24" t="e">
        <f t="shared" si="218"/>
        <v>#VALUE!</v>
      </c>
      <c r="TPP24">
        <f t="shared" si="218"/>
        <v>0</v>
      </c>
      <c r="TPQ24" t="e">
        <f t="shared" si="218"/>
        <v>#NUM!</v>
      </c>
      <c r="TPR24" t="e">
        <f t="shared" si="218"/>
        <v>#NUM!</v>
      </c>
      <c r="TPS24" t="e">
        <f t="shared" si="218"/>
        <v>#VALUE!</v>
      </c>
      <c r="TPT24">
        <f t="shared" si="218"/>
        <v>0</v>
      </c>
      <c r="TPU24" t="e">
        <f t="shared" si="218"/>
        <v>#NUM!</v>
      </c>
      <c r="TPV24" t="e">
        <f t="shared" si="218"/>
        <v>#NUM!</v>
      </c>
      <c r="TPW24" t="e">
        <f t="shared" si="218"/>
        <v>#VALUE!</v>
      </c>
      <c r="TPX24">
        <f t="shared" si="218"/>
        <v>0</v>
      </c>
      <c r="TPY24" t="e">
        <f t="shared" ref="TPY24:TSJ24" si="219">TPU24/0.45</f>
        <v>#NUM!</v>
      </c>
      <c r="TPZ24" t="e">
        <f t="shared" si="219"/>
        <v>#NUM!</v>
      </c>
      <c r="TQA24" t="e">
        <f t="shared" si="219"/>
        <v>#VALUE!</v>
      </c>
      <c r="TQB24">
        <f t="shared" si="219"/>
        <v>0</v>
      </c>
      <c r="TQC24" t="e">
        <f t="shared" si="219"/>
        <v>#NUM!</v>
      </c>
      <c r="TQD24" t="e">
        <f t="shared" si="219"/>
        <v>#NUM!</v>
      </c>
      <c r="TQE24" t="e">
        <f t="shared" si="219"/>
        <v>#VALUE!</v>
      </c>
      <c r="TQF24">
        <f t="shared" si="219"/>
        <v>0</v>
      </c>
      <c r="TQG24" t="e">
        <f t="shared" si="219"/>
        <v>#NUM!</v>
      </c>
      <c r="TQH24" t="e">
        <f t="shared" si="219"/>
        <v>#NUM!</v>
      </c>
      <c r="TQI24" t="e">
        <f t="shared" si="219"/>
        <v>#VALUE!</v>
      </c>
      <c r="TQJ24">
        <f t="shared" si="219"/>
        <v>0</v>
      </c>
      <c r="TQK24" t="e">
        <f t="shared" si="219"/>
        <v>#NUM!</v>
      </c>
      <c r="TQL24" t="e">
        <f t="shared" si="219"/>
        <v>#NUM!</v>
      </c>
      <c r="TQM24" t="e">
        <f t="shared" si="219"/>
        <v>#VALUE!</v>
      </c>
      <c r="TQN24">
        <f t="shared" si="219"/>
        <v>0</v>
      </c>
      <c r="TQO24" t="e">
        <f t="shared" si="219"/>
        <v>#NUM!</v>
      </c>
      <c r="TQP24" t="e">
        <f t="shared" si="219"/>
        <v>#NUM!</v>
      </c>
      <c r="TQQ24" t="e">
        <f t="shared" si="219"/>
        <v>#VALUE!</v>
      </c>
      <c r="TQR24">
        <f t="shared" si="219"/>
        <v>0</v>
      </c>
      <c r="TQS24" t="e">
        <f t="shared" si="219"/>
        <v>#NUM!</v>
      </c>
      <c r="TQT24" t="e">
        <f t="shared" si="219"/>
        <v>#NUM!</v>
      </c>
      <c r="TQU24" t="e">
        <f t="shared" si="219"/>
        <v>#VALUE!</v>
      </c>
      <c r="TQV24">
        <f t="shared" si="219"/>
        <v>0</v>
      </c>
      <c r="TQW24" t="e">
        <f t="shared" si="219"/>
        <v>#NUM!</v>
      </c>
      <c r="TQX24" t="e">
        <f t="shared" si="219"/>
        <v>#NUM!</v>
      </c>
      <c r="TQY24" t="e">
        <f t="shared" si="219"/>
        <v>#VALUE!</v>
      </c>
      <c r="TQZ24">
        <f t="shared" si="219"/>
        <v>0</v>
      </c>
      <c r="TRA24" t="e">
        <f t="shared" si="219"/>
        <v>#NUM!</v>
      </c>
      <c r="TRB24" t="e">
        <f t="shared" si="219"/>
        <v>#NUM!</v>
      </c>
      <c r="TRC24" t="e">
        <f t="shared" si="219"/>
        <v>#VALUE!</v>
      </c>
      <c r="TRD24">
        <f t="shared" si="219"/>
        <v>0</v>
      </c>
      <c r="TRE24" t="e">
        <f t="shared" si="219"/>
        <v>#NUM!</v>
      </c>
      <c r="TRF24" t="e">
        <f t="shared" si="219"/>
        <v>#NUM!</v>
      </c>
      <c r="TRG24" t="e">
        <f t="shared" si="219"/>
        <v>#VALUE!</v>
      </c>
      <c r="TRH24">
        <f t="shared" si="219"/>
        <v>0</v>
      </c>
      <c r="TRI24" t="e">
        <f t="shared" si="219"/>
        <v>#NUM!</v>
      </c>
      <c r="TRJ24" t="e">
        <f t="shared" si="219"/>
        <v>#NUM!</v>
      </c>
      <c r="TRK24" t="e">
        <f t="shared" si="219"/>
        <v>#VALUE!</v>
      </c>
      <c r="TRL24">
        <f t="shared" si="219"/>
        <v>0</v>
      </c>
      <c r="TRM24" t="e">
        <f t="shared" si="219"/>
        <v>#NUM!</v>
      </c>
      <c r="TRN24" t="e">
        <f t="shared" si="219"/>
        <v>#NUM!</v>
      </c>
      <c r="TRO24" t="e">
        <f t="shared" si="219"/>
        <v>#VALUE!</v>
      </c>
      <c r="TRP24">
        <f t="shared" si="219"/>
        <v>0</v>
      </c>
      <c r="TRQ24" t="e">
        <f t="shared" si="219"/>
        <v>#NUM!</v>
      </c>
      <c r="TRR24" t="e">
        <f t="shared" si="219"/>
        <v>#NUM!</v>
      </c>
      <c r="TRS24" t="e">
        <f t="shared" si="219"/>
        <v>#VALUE!</v>
      </c>
      <c r="TRT24">
        <f t="shared" si="219"/>
        <v>0</v>
      </c>
      <c r="TRU24" t="e">
        <f t="shared" si="219"/>
        <v>#NUM!</v>
      </c>
      <c r="TRV24" t="e">
        <f t="shared" si="219"/>
        <v>#NUM!</v>
      </c>
      <c r="TRW24" t="e">
        <f t="shared" si="219"/>
        <v>#VALUE!</v>
      </c>
      <c r="TRX24">
        <f t="shared" si="219"/>
        <v>0</v>
      </c>
      <c r="TRY24" t="e">
        <f t="shared" si="219"/>
        <v>#NUM!</v>
      </c>
      <c r="TRZ24" t="e">
        <f t="shared" si="219"/>
        <v>#NUM!</v>
      </c>
      <c r="TSA24" t="e">
        <f t="shared" si="219"/>
        <v>#VALUE!</v>
      </c>
      <c r="TSB24">
        <f t="shared" si="219"/>
        <v>0</v>
      </c>
      <c r="TSC24" t="e">
        <f t="shared" si="219"/>
        <v>#NUM!</v>
      </c>
      <c r="TSD24" t="e">
        <f t="shared" si="219"/>
        <v>#NUM!</v>
      </c>
      <c r="TSE24" t="e">
        <f t="shared" si="219"/>
        <v>#VALUE!</v>
      </c>
      <c r="TSF24">
        <f t="shared" si="219"/>
        <v>0</v>
      </c>
      <c r="TSG24" t="e">
        <f t="shared" si="219"/>
        <v>#NUM!</v>
      </c>
      <c r="TSH24" t="e">
        <f t="shared" si="219"/>
        <v>#NUM!</v>
      </c>
      <c r="TSI24" t="e">
        <f t="shared" si="219"/>
        <v>#VALUE!</v>
      </c>
      <c r="TSJ24">
        <f t="shared" si="219"/>
        <v>0</v>
      </c>
      <c r="TSK24" t="e">
        <f t="shared" ref="TSK24:TUV24" si="220">TSG24/0.45</f>
        <v>#NUM!</v>
      </c>
      <c r="TSL24" t="e">
        <f t="shared" si="220"/>
        <v>#NUM!</v>
      </c>
      <c r="TSM24" t="e">
        <f t="shared" si="220"/>
        <v>#VALUE!</v>
      </c>
      <c r="TSN24">
        <f t="shared" si="220"/>
        <v>0</v>
      </c>
      <c r="TSO24" t="e">
        <f t="shared" si="220"/>
        <v>#NUM!</v>
      </c>
      <c r="TSP24" t="e">
        <f t="shared" si="220"/>
        <v>#NUM!</v>
      </c>
      <c r="TSQ24" t="e">
        <f t="shared" si="220"/>
        <v>#VALUE!</v>
      </c>
      <c r="TSR24">
        <f t="shared" si="220"/>
        <v>0</v>
      </c>
      <c r="TSS24" t="e">
        <f t="shared" si="220"/>
        <v>#NUM!</v>
      </c>
      <c r="TST24" t="e">
        <f t="shared" si="220"/>
        <v>#NUM!</v>
      </c>
      <c r="TSU24" t="e">
        <f t="shared" si="220"/>
        <v>#VALUE!</v>
      </c>
      <c r="TSV24">
        <f t="shared" si="220"/>
        <v>0</v>
      </c>
      <c r="TSW24" t="e">
        <f t="shared" si="220"/>
        <v>#NUM!</v>
      </c>
      <c r="TSX24" t="e">
        <f t="shared" si="220"/>
        <v>#NUM!</v>
      </c>
      <c r="TSY24" t="e">
        <f t="shared" si="220"/>
        <v>#VALUE!</v>
      </c>
      <c r="TSZ24">
        <f t="shared" si="220"/>
        <v>0</v>
      </c>
      <c r="TTA24" t="e">
        <f t="shared" si="220"/>
        <v>#NUM!</v>
      </c>
      <c r="TTB24" t="e">
        <f t="shared" si="220"/>
        <v>#NUM!</v>
      </c>
      <c r="TTC24" t="e">
        <f t="shared" si="220"/>
        <v>#VALUE!</v>
      </c>
      <c r="TTD24">
        <f t="shared" si="220"/>
        <v>0</v>
      </c>
      <c r="TTE24" t="e">
        <f t="shared" si="220"/>
        <v>#NUM!</v>
      </c>
      <c r="TTF24" t="e">
        <f t="shared" si="220"/>
        <v>#NUM!</v>
      </c>
      <c r="TTG24" t="e">
        <f t="shared" si="220"/>
        <v>#VALUE!</v>
      </c>
      <c r="TTH24">
        <f t="shared" si="220"/>
        <v>0</v>
      </c>
      <c r="TTI24" t="e">
        <f t="shared" si="220"/>
        <v>#NUM!</v>
      </c>
      <c r="TTJ24" t="e">
        <f t="shared" si="220"/>
        <v>#NUM!</v>
      </c>
      <c r="TTK24" t="e">
        <f t="shared" si="220"/>
        <v>#VALUE!</v>
      </c>
      <c r="TTL24">
        <f t="shared" si="220"/>
        <v>0</v>
      </c>
      <c r="TTM24" t="e">
        <f t="shared" si="220"/>
        <v>#NUM!</v>
      </c>
      <c r="TTN24" t="e">
        <f t="shared" si="220"/>
        <v>#NUM!</v>
      </c>
      <c r="TTO24" t="e">
        <f t="shared" si="220"/>
        <v>#VALUE!</v>
      </c>
      <c r="TTP24">
        <f t="shared" si="220"/>
        <v>0</v>
      </c>
      <c r="TTQ24" t="e">
        <f t="shared" si="220"/>
        <v>#NUM!</v>
      </c>
      <c r="TTR24" t="e">
        <f t="shared" si="220"/>
        <v>#NUM!</v>
      </c>
      <c r="TTS24" t="e">
        <f t="shared" si="220"/>
        <v>#VALUE!</v>
      </c>
      <c r="TTT24">
        <f t="shared" si="220"/>
        <v>0</v>
      </c>
      <c r="TTU24" t="e">
        <f t="shared" si="220"/>
        <v>#NUM!</v>
      </c>
      <c r="TTV24" t="e">
        <f t="shared" si="220"/>
        <v>#NUM!</v>
      </c>
      <c r="TTW24" t="e">
        <f t="shared" si="220"/>
        <v>#VALUE!</v>
      </c>
      <c r="TTX24">
        <f t="shared" si="220"/>
        <v>0</v>
      </c>
      <c r="TTY24" t="e">
        <f t="shared" si="220"/>
        <v>#NUM!</v>
      </c>
      <c r="TTZ24" t="e">
        <f t="shared" si="220"/>
        <v>#NUM!</v>
      </c>
      <c r="TUA24" t="e">
        <f t="shared" si="220"/>
        <v>#VALUE!</v>
      </c>
      <c r="TUB24">
        <f t="shared" si="220"/>
        <v>0</v>
      </c>
      <c r="TUC24" t="e">
        <f t="shared" si="220"/>
        <v>#NUM!</v>
      </c>
      <c r="TUD24" t="e">
        <f t="shared" si="220"/>
        <v>#NUM!</v>
      </c>
      <c r="TUE24" t="e">
        <f t="shared" si="220"/>
        <v>#VALUE!</v>
      </c>
      <c r="TUF24">
        <f t="shared" si="220"/>
        <v>0</v>
      </c>
      <c r="TUG24" t="e">
        <f t="shared" si="220"/>
        <v>#NUM!</v>
      </c>
      <c r="TUH24" t="e">
        <f t="shared" si="220"/>
        <v>#NUM!</v>
      </c>
      <c r="TUI24" t="e">
        <f t="shared" si="220"/>
        <v>#VALUE!</v>
      </c>
      <c r="TUJ24">
        <f t="shared" si="220"/>
        <v>0</v>
      </c>
      <c r="TUK24" t="e">
        <f t="shared" si="220"/>
        <v>#NUM!</v>
      </c>
      <c r="TUL24" t="e">
        <f t="shared" si="220"/>
        <v>#NUM!</v>
      </c>
      <c r="TUM24" t="e">
        <f t="shared" si="220"/>
        <v>#VALUE!</v>
      </c>
      <c r="TUN24">
        <f t="shared" si="220"/>
        <v>0</v>
      </c>
      <c r="TUO24" t="e">
        <f t="shared" si="220"/>
        <v>#NUM!</v>
      </c>
      <c r="TUP24" t="e">
        <f t="shared" si="220"/>
        <v>#NUM!</v>
      </c>
      <c r="TUQ24" t="e">
        <f t="shared" si="220"/>
        <v>#VALUE!</v>
      </c>
      <c r="TUR24">
        <f t="shared" si="220"/>
        <v>0</v>
      </c>
      <c r="TUS24" t="e">
        <f t="shared" si="220"/>
        <v>#NUM!</v>
      </c>
      <c r="TUT24" t="e">
        <f t="shared" si="220"/>
        <v>#NUM!</v>
      </c>
      <c r="TUU24" t="e">
        <f t="shared" si="220"/>
        <v>#VALUE!</v>
      </c>
      <c r="TUV24">
        <f t="shared" si="220"/>
        <v>0</v>
      </c>
      <c r="TUW24" t="e">
        <f t="shared" ref="TUW24:TXH24" si="221">TUS24/0.45</f>
        <v>#NUM!</v>
      </c>
      <c r="TUX24" t="e">
        <f t="shared" si="221"/>
        <v>#NUM!</v>
      </c>
      <c r="TUY24" t="e">
        <f t="shared" si="221"/>
        <v>#VALUE!</v>
      </c>
      <c r="TUZ24">
        <f t="shared" si="221"/>
        <v>0</v>
      </c>
      <c r="TVA24" t="e">
        <f t="shared" si="221"/>
        <v>#NUM!</v>
      </c>
      <c r="TVB24" t="e">
        <f t="shared" si="221"/>
        <v>#NUM!</v>
      </c>
      <c r="TVC24" t="e">
        <f t="shared" si="221"/>
        <v>#VALUE!</v>
      </c>
      <c r="TVD24">
        <f t="shared" si="221"/>
        <v>0</v>
      </c>
      <c r="TVE24" t="e">
        <f t="shared" si="221"/>
        <v>#NUM!</v>
      </c>
      <c r="TVF24" t="e">
        <f t="shared" si="221"/>
        <v>#NUM!</v>
      </c>
      <c r="TVG24" t="e">
        <f t="shared" si="221"/>
        <v>#VALUE!</v>
      </c>
      <c r="TVH24">
        <f t="shared" si="221"/>
        <v>0</v>
      </c>
      <c r="TVI24" t="e">
        <f t="shared" si="221"/>
        <v>#NUM!</v>
      </c>
      <c r="TVJ24" t="e">
        <f t="shared" si="221"/>
        <v>#NUM!</v>
      </c>
      <c r="TVK24" t="e">
        <f t="shared" si="221"/>
        <v>#VALUE!</v>
      </c>
      <c r="TVL24">
        <f t="shared" si="221"/>
        <v>0</v>
      </c>
      <c r="TVM24" t="e">
        <f t="shared" si="221"/>
        <v>#NUM!</v>
      </c>
      <c r="TVN24" t="e">
        <f t="shared" si="221"/>
        <v>#NUM!</v>
      </c>
      <c r="TVO24" t="e">
        <f t="shared" si="221"/>
        <v>#VALUE!</v>
      </c>
      <c r="TVP24">
        <f t="shared" si="221"/>
        <v>0</v>
      </c>
      <c r="TVQ24" t="e">
        <f t="shared" si="221"/>
        <v>#NUM!</v>
      </c>
      <c r="TVR24" t="e">
        <f t="shared" si="221"/>
        <v>#NUM!</v>
      </c>
      <c r="TVS24" t="e">
        <f t="shared" si="221"/>
        <v>#VALUE!</v>
      </c>
      <c r="TVT24">
        <f t="shared" si="221"/>
        <v>0</v>
      </c>
      <c r="TVU24" t="e">
        <f t="shared" si="221"/>
        <v>#NUM!</v>
      </c>
      <c r="TVV24" t="e">
        <f t="shared" si="221"/>
        <v>#NUM!</v>
      </c>
      <c r="TVW24" t="e">
        <f t="shared" si="221"/>
        <v>#VALUE!</v>
      </c>
      <c r="TVX24">
        <f t="shared" si="221"/>
        <v>0</v>
      </c>
      <c r="TVY24" t="e">
        <f t="shared" si="221"/>
        <v>#NUM!</v>
      </c>
      <c r="TVZ24" t="e">
        <f t="shared" si="221"/>
        <v>#NUM!</v>
      </c>
      <c r="TWA24" t="e">
        <f t="shared" si="221"/>
        <v>#VALUE!</v>
      </c>
      <c r="TWB24">
        <f t="shared" si="221"/>
        <v>0</v>
      </c>
      <c r="TWC24" t="e">
        <f t="shared" si="221"/>
        <v>#NUM!</v>
      </c>
      <c r="TWD24" t="e">
        <f t="shared" si="221"/>
        <v>#NUM!</v>
      </c>
      <c r="TWE24" t="e">
        <f t="shared" si="221"/>
        <v>#VALUE!</v>
      </c>
      <c r="TWF24">
        <f t="shared" si="221"/>
        <v>0</v>
      </c>
      <c r="TWG24" t="e">
        <f t="shared" si="221"/>
        <v>#NUM!</v>
      </c>
      <c r="TWH24" t="e">
        <f t="shared" si="221"/>
        <v>#NUM!</v>
      </c>
      <c r="TWI24" t="e">
        <f t="shared" si="221"/>
        <v>#VALUE!</v>
      </c>
      <c r="TWJ24">
        <f t="shared" si="221"/>
        <v>0</v>
      </c>
      <c r="TWK24" t="e">
        <f t="shared" si="221"/>
        <v>#NUM!</v>
      </c>
      <c r="TWL24" t="e">
        <f t="shared" si="221"/>
        <v>#NUM!</v>
      </c>
      <c r="TWM24" t="e">
        <f t="shared" si="221"/>
        <v>#VALUE!</v>
      </c>
      <c r="TWN24">
        <f t="shared" si="221"/>
        <v>0</v>
      </c>
      <c r="TWO24" t="e">
        <f t="shared" si="221"/>
        <v>#NUM!</v>
      </c>
      <c r="TWP24" t="e">
        <f t="shared" si="221"/>
        <v>#NUM!</v>
      </c>
      <c r="TWQ24" t="e">
        <f t="shared" si="221"/>
        <v>#VALUE!</v>
      </c>
      <c r="TWR24">
        <f t="shared" si="221"/>
        <v>0</v>
      </c>
      <c r="TWS24" t="e">
        <f t="shared" si="221"/>
        <v>#NUM!</v>
      </c>
      <c r="TWT24" t="e">
        <f t="shared" si="221"/>
        <v>#NUM!</v>
      </c>
      <c r="TWU24" t="e">
        <f t="shared" si="221"/>
        <v>#VALUE!</v>
      </c>
      <c r="TWV24">
        <f t="shared" si="221"/>
        <v>0</v>
      </c>
      <c r="TWW24" t="e">
        <f t="shared" si="221"/>
        <v>#NUM!</v>
      </c>
      <c r="TWX24" t="e">
        <f t="shared" si="221"/>
        <v>#NUM!</v>
      </c>
      <c r="TWY24" t="e">
        <f t="shared" si="221"/>
        <v>#VALUE!</v>
      </c>
      <c r="TWZ24">
        <f t="shared" si="221"/>
        <v>0</v>
      </c>
      <c r="TXA24" t="e">
        <f t="shared" si="221"/>
        <v>#NUM!</v>
      </c>
      <c r="TXB24" t="e">
        <f t="shared" si="221"/>
        <v>#NUM!</v>
      </c>
      <c r="TXC24" t="e">
        <f t="shared" si="221"/>
        <v>#VALUE!</v>
      </c>
      <c r="TXD24">
        <f t="shared" si="221"/>
        <v>0</v>
      </c>
      <c r="TXE24" t="e">
        <f t="shared" si="221"/>
        <v>#NUM!</v>
      </c>
      <c r="TXF24" t="e">
        <f t="shared" si="221"/>
        <v>#NUM!</v>
      </c>
      <c r="TXG24" t="e">
        <f t="shared" si="221"/>
        <v>#VALUE!</v>
      </c>
      <c r="TXH24">
        <f t="shared" si="221"/>
        <v>0</v>
      </c>
      <c r="TXI24" t="e">
        <f t="shared" ref="TXI24:TZT24" si="222">TXE24/0.45</f>
        <v>#NUM!</v>
      </c>
      <c r="TXJ24" t="e">
        <f t="shared" si="222"/>
        <v>#NUM!</v>
      </c>
      <c r="TXK24" t="e">
        <f t="shared" si="222"/>
        <v>#VALUE!</v>
      </c>
      <c r="TXL24">
        <f t="shared" si="222"/>
        <v>0</v>
      </c>
      <c r="TXM24" t="e">
        <f t="shared" si="222"/>
        <v>#NUM!</v>
      </c>
      <c r="TXN24" t="e">
        <f t="shared" si="222"/>
        <v>#NUM!</v>
      </c>
      <c r="TXO24" t="e">
        <f t="shared" si="222"/>
        <v>#VALUE!</v>
      </c>
      <c r="TXP24">
        <f t="shared" si="222"/>
        <v>0</v>
      </c>
      <c r="TXQ24" t="e">
        <f t="shared" si="222"/>
        <v>#NUM!</v>
      </c>
      <c r="TXR24" t="e">
        <f t="shared" si="222"/>
        <v>#NUM!</v>
      </c>
      <c r="TXS24" t="e">
        <f t="shared" si="222"/>
        <v>#VALUE!</v>
      </c>
      <c r="TXT24">
        <f t="shared" si="222"/>
        <v>0</v>
      </c>
      <c r="TXU24" t="e">
        <f t="shared" si="222"/>
        <v>#NUM!</v>
      </c>
      <c r="TXV24" t="e">
        <f t="shared" si="222"/>
        <v>#NUM!</v>
      </c>
      <c r="TXW24" t="e">
        <f t="shared" si="222"/>
        <v>#VALUE!</v>
      </c>
      <c r="TXX24">
        <f t="shared" si="222"/>
        <v>0</v>
      </c>
      <c r="TXY24" t="e">
        <f t="shared" si="222"/>
        <v>#NUM!</v>
      </c>
      <c r="TXZ24" t="e">
        <f t="shared" si="222"/>
        <v>#NUM!</v>
      </c>
      <c r="TYA24" t="e">
        <f t="shared" si="222"/>
        <v>#VALUE!</v>
      </c>
      <c r="TYB24">
        <f t="shared" si="222"/>
        <v>0</v>
      </c>
      <c r="TYC24" t="e">
        <f t="shared" si="222"/>
        <v>#NUM!</v>
      </c>
      <c r="TYD24" t="e">
        <f t="shared" si="222"/>
        <v>#NUM!</v>
      </c>
      <c r="TYE24" t="e">
        <f t="shared" si="222"/>
        <v>#VALUE!</v>
      </c>
      <c r="TYF24">
        <f t="shared" si="222"/>
        <v>0</v>
      </c>
      <c r="TYG24" t="e">
        <f t="shared" si="222"/>
        <v>#NUM!</v>
      </c>
      <c r="TYH24" t="e">
        <f t="shared" si="222"/>
        <v>#NUM!</v>
      </c>
      <c r="TYI24" t="e">
        <f t="shared" si="222"/>
        <v>#VALUE!</v>
      </c>
      <c r="TYJ24">
        <f t="shared" si="222"/>
        <v>0</v>
      </c>
      <c r="TYK24" t="e">
        <f t="shared" si="222"/>
        <v>#NUM!</v>
      </c>
      <c r="TYL24" t="e">
        <f t="shared" si="222"/>
        <v>#NUM!</v>
      </c>
      <c r="TYM24" t="e">
        <f t="shared" si="222"/>
        <v>#VALUE!</v>
      </c>
      <c r="TYN24">
        <f t="shared" si="222"/>
        <v>0</v>
      </c>
      <c r="TYO24" t="e">
        <f t="shared" si="222"/>
        <v>#NUM!</v>
      </c>
      <c r="TYP24" t="e">
        <f t="shared" si="222"/>
        <v>#NUM!</v>
      </c>
      <c r="TYQ24" t="e">
        <f t="shared" si="222"/>
        <v>#VALUE!</v>
      </c>
      <c r="TYR24">
        <f t="shared" si="222"/>
        <v>0</v>
      </c>
      <c r="TYS24" t="e">
        <f t="shared" si="222"/>
        <v>#NUM!</v>
      </c>
      <c r="TYT24" t="e">
        <f t="shared" si="222"/>
        <v>#NUM!</v>
      </c>
      <c r="TYU24" t="e">
        <f t="shared" si="222"/>
        <v>#VALUE!</v>
      </c>
      <c r="TYV24">
        <f t="shared" si="222"/>
        <v>0</v>
      </c>
      <c r="TYW24" t="e">
        <f t="shared" si="222"/>
        <v>#NUM!</v>
      </c>
      <c r="TYX24" t="e">
        <f t="shared" si="222"/>
        <v>#NUM!</v>
      </c>
      <c r="TYY24" t="e">
        <f t="shared" si="222"/>
        <v>#VALUE!</v>
      </c>
      <c r="TYZ24">
        <f t="shared" si="222"/>
        <v>0</v>
      </c>
      <c r="TZA24" t="e">
        <f t="shared" si="222"/>
        <v>#NUM!</v>
      </c>
      <c r="TZB24" t="e">
        <f t="shared" si="222"/>
        <v>#NUM!</v>
      </c>
      <c r="TZC24" t="e">
        <f t="shared" si="222"/>
        <v>#VALUE!</v>
      </c>
      <c r="TZD24">
        <f t="shared" si="222"/>
        <v>0</v>
      </c>
      <c r="TZE24" t="e">
        <f t="shared" si="222"/>
        <v>#NUM!</v>
      </c>
      <c r="TZF24" t="e">
        <f t="shared" si="222"/>
        <v>#NUM!</v>
      </c>
      <c r="TZG24" t="e">
        <f t="shared" si="222"/>
        <v>#VALUE!</v>
      </c>
      <c r="TZH24">
        <f t="shared" si="222"/>
        <v>0</v>
      </c>
      <c r="TZI24" t="e">
        <f t="shared" si="222"/>
        <v>#NUM!</v>
      </c>
      <c r="TZJ24" t="e">
        <f t="shared" si="222"/>
        <v>#NUM!</v>
      </c>
      <c r="TZK24" t="e">
        <f t="shared" si="222"/>
        <v>#VALUE!</v>
      </c>
      <c r="TZL24">
        <f t="shared" si="222"/>
        <v>0</v>
      </c>
      <c r="TZM24" t="e">
        <f t="shared" si="222"/>
        <v>#NUM!</v>
      </c>
      <c r="TZN24" t="e">
        <f t="shared" si="222"/>
        <v>#NUM!</v>
      </c>
      <c r="TZO24" t="e">
        <f t="shared" si="222"/>
        <v>#VALUE!</v>
      </c>
      <c r="TZP24">
        <f t="shared" si="222"/>
        <v>0</v>
      </c>
      <c r="TZQ24" t="e">
        <f t="shared" si="222"/>
        <v>#NUM!</v>
      </c>
      <c r="TZR24" t="e">
        <f t="shared" si="222"/>
        <v>#NUM!</v>
      </c>
      <c r="TZS24" t="e">
        <f t="shared" si="222"/>
        <v>#VALUE!</v>
      </c>
      <c r="TZT24">
        <f t="shared" si="222"/>
        <v>0</v>
      </c>
      <c r="TZU24" t="e">
        <f t="shared" ref="TZU24:UCF24" si="223">TZQ24/0.45</f>
        <v>#NUM!</v>
      </c>
      <c r="TZV24" t="e">
        <f t="shared" si="223"/>
        <v>#NUM!</v>
      </c>
      <c r="TZW24" t="e">
        <f t="shared" si="223"/>
        <v>#VALUE!</v>
      </c>
      <c r="TZX24">
        <f t="shared" si="223"/>
        <v>0</v>
      </c>
      <c r="TZY24" t="e">
        <f t="shared" si="223"/>
        <v>#NUM!</v>
      </c>
      <c r="TZZ24" t="e">
        <f t="shared" si="223"/>
        <v>#NUM!</v>
      </c>
      <c r="UAA24" t="e">
        <f t="shared" si="223"/>
        <v>#VALUE!</v>
      </c>
      <c r="UAB24">
        <f t="shared" si="223"/>
        <v>0</v>
      </c>
      <c r="UAC24" t="e">
        <f t="shared" si="223"/>
        <v>#NUM!</v>
      </c>
      <c r="UAD24" t="e">
        <f t="shared" si="223"/>
        <v>#NUM!</v>
      </c>
      <c r="UAE24" t="e">
        <f t="shared" si="223"/>
        <v>#VALUE!</v>
      </c>
      <c r="UAF24">
        <f t="shared" si="223"/>
        <v>0</v>
      </c>
      <c r="UAG24" t="e">
        <f t="shared" si="223"/>
        <v>#NUM!</v>
      </c>
      <c r="UAH24" t="e">
        <f t="shared" si="223"/>
        <v>#NUM!</v>
      </c>
      <c r="UAI24" t="e">
        <f t="shared" si="223"/>
        <v>#VALUE!</v>
      </c>
      <c r="UAJ24">
        <f t="shared" si="223"/>
        <v>0</v>
      </c>
      <c r="UAK24" t="e">
        <f t="shared" si="223"/>
        <v>#NUM!</v>
      </c>
      <c r="UAL24" t="e">
        <f t="shared" si="223"/>
        <v>#NUM!</v>
      </c>
      <c r="UAM24" t="e">
        <f t="shared" si="223"/>
        <v>#VALUE!</v>
      </c>
      <c r="UAN24">
        <f t="shared" si="223"/>
        <v>0</v>
      </c>
      <c r="UAO24" t="e">
        <f t="shared" si="223"/>
        <v>#NUM!</v>
      </c>
      <c r="UAP24" t="e">
        <f t="shared" si="223"/>
        <v>#NUM!</v>
      </c>
      <c r="UAQ24" t="e">
        <f t="shared" si="223"/>
        <v>#VALUE!</v>
      </c>
      <c r="UAR24">
        <f t="shared" si="223"/>
        <v>0</v>
      </c>
      <c r="UAS24" t="e">
        <f t="shared" si="223"/>
        <v>#NUM!</v>
      </c>
      <c r="UAT24" t="e">
        <f t="shared" si="223"/>
        <v>#NUM!</v>
      </c>
      <c r="UAU24" t="e">
        <f t="shared" si="223"/>
        <v>#VALUE!</v>
      </c>
      <c r="UAV24">
        <f t="shared" si="223"/>
        <v>0</v>
      </c>
      <c r="UAW24" t="e">
        <f t="shared" si="223"/>
        <v>#NUM!</v>
      </c>
      <c r="UAX24" t="e">
        <f t="shared" si="223"/>
        <v>#NUM!</v>
      </c>
      <c r="UAY24" t="e">
        <f t="shared" si="223"/>
        <v>#VALUE!</v>
      </c>
      <c r="UAZ24">
        <f t="shared" si="223"/>
        <v>0</v>
      </c>
      <c r="UBA24" t="e">
        <f t="shared" si="223"/>
        <v>#NUM!</v>
      </c>
      <c r="UBB24" t="e">
        <f t="shared" si="223"/>
        <v>#NUM!</v>
      </c>
      <c r="UBC24" t="e">
        <f t="shared" si="223"/>
        <v>#VALUE!</v>
      </c>
      <c r="UBD24">
        <f t="shared" si="223"/>
        <v>0</v>
      </c>
      <c r="UBE24" t="e">
        <f t="shared" si="223"/>
        <v>#NUM!</v>
      </c>
      <c r="UBF24" t="e">
        <f t="shared" si="223"/>
        <v>#NUM!</v>
      </c>
      <c r="UBG24" t="e">
        <f t="shared" si="223"/>
        <v>#VALUE!</v>
      </c>
      <c r="UBH24">
        <f t="shared" si="223"/>
        <v>0</v>
      </c>
      <c r="UBI24" t="e">
        <f t="shared" si="223"/>
        <v>#NUM!</v>
      </c>
      <c r="UBJ24" t="e">
        <f t="shared" si="223"/>
        <v>#NUM!</v>
      </c>
      <c r="UBK24" t="e">
        <f t="shared" si="223"/>
        <v>#VALUE!</v>
      </c>
      <c r="UBL24">
        <f t="shared" si="223"/>
        <v>0</v>
      </c>
      <c r="UBM24" t="e">
        <f t="shared" si="223"/>
        <v>#NUM!</v>
      </c>
      <c r="UBN24" t="e">
        <f t="shared" si="223"/>
        <v>#NUM!</v>
      </c>
      <c r="UBO24" t="e">
        <f t="shared" si="223"/>
        <v>#VALUE!</v>
      </c>
      <c r="UBP24">
        <f t="shared" si="223"/>
        <v>0</v>
      </c>
      <c r="UBQ24" t="e">
        <f t="shared" si="223"/>
        <v>#NUM!</v>
      </c>
      <c r="UBR24" t="e">
        <f t="shared" si="223"/>
        <v>#NUM!</v>
      </c>
      <c r="UBS24" t="e">
        <f t="shared" si="223"/>
        <v>#VALUE!</v>
      </c>
      <c r="UBT24">
        <f t="shared" si="223"/>
        <v>0</v>
      </c>
      <c r="UBU24" t="e">
        <f t="shared" si="223"/>
        <v>#NUM!</v>
      </c>
      <c r="UBV24" t="e">
        <f t="shared" si="223"/>
        <v>#NUM!</v>
      </c>
      <c r="UBW24" t="e">
        <f t="shared" si="223"/>
        <v>#VALUE!</v>
      </c>
      <c r="UBX24">
        <f t="shared" si="223"/>
        <v>0</v>
      </c>
      <c r="UBY24" t="e">
        <f t="shared" si="223"/>
        <v>#NUM!</v>
      </c>
      <c r="UBZ24" t="e">
        <f t="shared" si="223"/>
        <v>#NUM!</v>
      </c>
      <c r="UCA24" t="e">
        <f t="shared" si="223"/>
        <v>#VALUE!</v>
      </c>
      <c r="UCB24">
        <f t="shared" si="223"/>
        <v>0</v>
      </c>
      <c r="UCC24" t="e">
        <f t="shared" si="223"/>
        <v>#NUM!</v>
      </c>
      <c r="UCD24" t="e">
        <f t="shared" si="223"/>
        <v>#NUM!</v>
      </c>
      <c r="UCE24" t="e">
        <f t="shared" si="223"/>
        <v>#VALUE!</v>
      </c>
      <c r="UCF24">
        <f t="shared" si="223"/>
        <v>0</v>
      </c>
      <c r="UCG24" t="e">
        <f t="shared" ref="UCG24:UER24" si="224">UCC24/0.45</f>
        <v>#NUM!</v>
      </c>
      <c r="UCH24" t="e">
        <f t="shared" si="224"/>
        <v>#NUM!</v>
      </c>
      <c r="UCI24" t="e">
        <f t="shared" si="224"/>
        <v>#VALUE!</v>
      </c>
      <c r="UCJ24">
        <f t="shared" si="224"/>
        <v>0</v>
      </c>
      <c r="UCK24" t="e">
        <f t="shared" si="224"/>
        <v>#NUM!</v>
      </c>
      <c r="UCL24" t="e">
        <f t="shared" si="224"/>
        <v>#NUM!</v>
      </c>
      <c r="UCM24" t="e">
        <f t="shared" si="224"/>
        <v>#VALUE!</v>
      </c>
      <c r="UCN24">
        <f t="shared" si="224"/>
        <v>0</v>
      </c>
      <c r="UCO24" t="e">
        <f t="shared" si="224"/>
        <v>#NUM!</v>
      </c>
      <c r="UCP24" t="e">
        <f t="shared" si="224"/>
        <v>#NUM!</v>
      </c>
      <c r="UCQ24" t="e">
        <f t="shared" si="224"/>
        <v>#VALUE!</v>
      </c>
      <c r="UCR24">
        <f t="shared" si="224"/>
        <v>0</v>
      </c>
      <c r="UCS24" t="e">
        <f t="shared" si="224"/>
        <v>#NUM!</v>
      </c>
      <c r="UCT24" t="e">
        <f t="shared" si="224"/>
        <v>#NUM!</v>
      </c>
      <c r="UCU24" t="e">
        <f t="shared" si="224"/>
        <v>#VALUE!</v>
      </c>
      <c r="UCV24">
        <f t="shared" si="224"/>
        <v>0</v>
      </c>
      <c r="UCW24" t="e">
        <f t="shared" si="224"/>
        <v>#NUM!</v>
      </c>
      <c r="UCX24" t="e">
        <f t="shared" si="224"/>
        <v>#NUM!</v>
      </c>
      <c r="UCY24" t="e">
        <f t="shared" si="224"/>
        <v>#VALUE!</v>
      </c>
      <c r="UCZ24">
        <f t="shared" si="224"/>
        <v>0</v>
      </c>
      <c r="UDA24" t="e">
        <f t="shared" si="224"/>
        <v>#NUM!</v>
      </c>
      <c r="UDB24" t="e">
        <f t="shared" si="224"/>
        <v>#NUM!</v>
      </c>
      <c r="UDC24" t="e">
        <f t="shared" si="224"/>
        <v>#VALUE!</v>
      </c>
      <c r="UDD24">
        <f t="shared" si="224"/>
        <v>0</v>
      </c>
      <c r="UDE24" t="e">
        <f t="shared" si="224"/>
        <v>#NUM!</v>
      </c>
      <c r="UDF24" t="e">
        <f t="shared" si="224"/>
        <v>#NUM!</v>
      </c>
      <c r="UDG24" t="e">
        <f t="shared" si="224"/>
        <v>#VALUE!</v>
      </c>
      <c r="UDH24">
        <f t="shared" si="224"/>
        <v>0</v>
      </c>
      <c r="UDI24" t="e">
        <f t="shared" si="224"/>
        <v>#NUM!</v>
      </c>
      <c r="UDJ24" t="e">
        <f t="shared" si="224"/>
        <v>#NUM!</v>
      </c>
      <c r="UDK24" t="e">
        <f t="shared" si="224"/>
        <v>#VALUE!</v>
      </c>
      <c r="UDL24">
        <f t="shared" si="224"/>
        <v>0</v>
      </c>
      <c r="UDM24" t="e">
        <f t="shared" si="224"/>
        <v>#NUM!</v>
      </c>
      <c r="UDN24" t="e">
        <f t="shared" si="224"/>
        <v>#NUM!</v>
      </c>
      <c r="UDO24" t="e">
        <f t="shared" si="224"/>
        <v>#VALUE!</v>
      </c>
      <c r="UDP24">
        <f t="shared" si="224"/>
        <v>0</v>
      </c>
      <c r="UDQ24" t="e">
        <f t="shared" si="224"/>
        <v>#NUM!</v>
      </c>
      <c r="UDR24" t="e">
        <f t="shared" si="224"/>
        <v>#NUM!</v>
      </c>
      <c r="UDS24" t="e">
        <f t="shared" si="224"/>
        <v>#VALUE!</v>
      </c>
      <c r="UDT24">
        <f t="shared" si="224"/>
        <v>0</v>
      </c>
      <c r="UDU24" t="e">
        <f t="shared" si="224"/>
        <v>#NUM!</v>
      </c>
      <c r="UDV24" t="e">
        <f t="shared" si="224"/>
        <v>#NUM!</v>
      </c>
      <c r="UDW24" t="e">
        <f t="shared" si="224"/>
        <v>#VALUE!</v>
      </c>
      <c r="UDX24">
        <f t="shared" si="224"/>
        <v>0</v>
      </c>
      <c r="UDY24" t="e">
        <f t="shared" si="224"/>
        <v>#NUM!</v>
      </c>
      <c r="UDZ24" t="e">
        <f t="shared" si="224"/>
        <v>#NUM!</v>
      </c>
      <c r="UEA24" t="e">
        <f t="shared" si="224"/>
        <v>#VALUE!</v>
      </c>
      <c r="UEB24">
        <f t="shared" si="224"/>
        <v>0</v>
      </c>
      <c r="UEC24" t="e">
        <f t="shared" si="224"/>
        <v>#NUM!</v>
      </c>
      <c r="UED24" t="e">
        <f t="shared" si="224"/>
        <v>#NUM!</v>
      </c>
      <c r="UEE24" t="e">
        <f t="shared" si="224"/>
        <v>#VALUE!</v>
      </c>
      <c r="UEF24">
        <f t="shared" si="224"/>
        <v>0</v>
      </c>
      <c r="UEG24" t="e">
        <f t="shared" si="224"/>
        <v>#NUM!</v>
      </c>
      <c r="UEH24" t="e">
        <f t="shared" si="224"/>
        <v>#NUM!</v>
      </c>
      <c r="UEI24" t="e">
        <f t="shared" si="224"/>
        <v>#VALUE!</v>
      </c>
      <c r="UEJ24">
        <f t="shared" si="224"/>
        <v>0</v>
      </c>
      <c r="UEK24" t="e">
        <f t="shared" si="224"/>
        <v>#NUM!</v>
      </c>
      <c r="UEL24" t="e">
        <f t="shared" si="224"/>
        <v>#NUM!</v>
      </c>
      <c r="UEM24" t="e">
        <f t="shared" si="224"/>
        <v>#VALUE!</v>
      </c>
      <c r="UEN24">
        <f t="shared" si="224"/>
        <v>0</v>
      </c>
      <c r="UEO24" t="e">
        <f t="shared" si="224"/>
        <v>#NUM!</v>
      </c>
      <c r="UEP24" t="e">
        <f t="shared" si="224"/>
        <v>#NUM!</v>
      </c>
      <c r="UEQ24" t="e">
        <f t="shared" si="224"/>
        <v>#VALUE!</v>
      </c>
      <c r="UER24">
        <f t="shared" si="224"/>
        <v>0</v>
      </c>
      <c r="UES24" t="e">
        <f t="shared" ref="UES24:UHD24" si="225">UEO24/0.45</f>
        <v>#NUM!</v>
      </c>
      <c r="UET24" t="e">
        <f t="shared" si="225"/>
        <v>#NUM!</v>
      </c>
      <c r="UEU24" t="e">
        <f t="shared" si="225"/>
        <v>#VALUE!</v>
      </c>
      <c r="UEV24">
        <f t="shared" si="225"/>
        <v>0</v>
      </c>
      <c r="UEW24" t="e">
        <f t="shared" si="225"/>
        <v>#NUM!</v>
      </c>
      <c r="UEX24" t="e">
        <f t="shared" si="225"/>
        <v>#NUM!</v>
      </c>
      <c r="UEY24" t="e">
        <f t="shared" si="225"/>
        <v>#VALUE!</v>
      </c>
      <c r="UEZ24">
        <f t="shared" si="225"/>
        <v>0</v>
      </c>
      <c r="UFA24" t="e">
        <f t="shared" si="225"/>
        <v>#NUM!</v>
      </c>
      <c r="UFB24" t="e">
        <f t="shared" si="225"/>
        <v>#NUM!</v>
      </c>
      <c r="UFC24" t="e">
        <f t="shared" si="225"/>
        <v>#VALUE!</v>
      </c>
      <c r="UFD24">
        <f t="shared" si="225"/>
        <v>0</v>
      </c>
      <c r="UFE24" t="e">
        <f t="shared" si="225"/>
        <v>#NUM!</v>
      </c>
      <c r="UFF24" t="e">
        <f t="shared" si="225"/>
        <v>#NUM!</v>
      </c>
      <c r="UFG24" t="e">
        <f t="shared" si="225"/>
        <v>#VALUE!</v>
      </c>
      <c r="UFH24">
        <f t="shared" si="225"/>
        <v>0</v>
      </c>
      <c r="UFI24" t="e">
        <f t="shared" si="225"/>
        <v>#NUM!</v>
      </c>
      <c r="UFJ24" t="e">
        <f t="shared" si="225"/>
        <v>#NUM!</v>
      </c>
      <c r="UFK24" t="e">
        <f t="shared" si="225"/>
        <v>#VALUE!</v>
      </c>
      <c r="UFL24">
        <f t="shared" si="225"/>
        <v>0</v>
      </c>
      <c r="UFM24" t="e">
        <f t="shared" si="225"/>
        <v>#NUM!</v>
      </c>
      <c r="UFN24" t="e">
        <f t="shared" si="225"/>
        <v>#NUM!</v>
      </c>
      <c r="UFO24" t="e">
        <f t="shared" si="225"/>
        <v>#VALUE!</v>
      </c>
      <c r="UFP24">
        <f t="shared" si="225"/>
        <v>0</v>
      </c>
      <c r="UFQ24" t="e">
        <f t="shared" si="225"/>
        <v>#NUM!</v>
      </c>
      <c r="UFR24" t="e">
        <f t="shared" si="225"/>
        <v>#NUM!</v>
      </c>
      <c r="UFS24" t="e">
        <f t="shared" si="225"/>
        <v>#VALUE!</v>
      </c>
      <c r="UFT24">
        <f t="shared" si="225"/>
        <v>0</v>
      </c>
      <c r="UFU24" t="e">
        <f t="shared" si="225"/>
        <v>#NUM!</v>
      </c>
      <c r="UFV24" t="e">
        <f t="shared" si="225"/>
        <v>#NUM!</v>
      </c>
      <c r="UFW24" t="e">
        <f t="shared" si="225"/>
        <v>#VALUE!</v>
      </c>
      <c r="UFX24">
        <f t="shared" si="225"/>
        <v>0</v>
      </c>
      <c r="UFY24" t="e">
        <f t="shared" si="225"/>
        <v>#NUM!</v>
      </c>
      <c r="UFZ24" t="e">
        <f t="shared" si="225"/>
        <v>#NUM!</v>
      </c>
      <c r="UGA24" t="e">
        <f t="shared" si="225"/>
        <v>#VALUE!</v>
      </c>
      <c r="UGB24">
        <f t="shared" si="225"/>
        <v>0</v>
      </c>
      <c r="UGC24" t="e">
        <f t="shared" si="225"/>
        <v>#NUM!</v>
      </c>
      <c r="UGD24" t="e">
        <f t="shared" si="225"/>
        <v>#NUM!</v>
      </c>
      <c r="UGE24" t="e">
        <f t="shared" si="225"/>
        <v>#VALUE!</v>
      </c>
      <c r="UGF24">
        <f t="shared" si="225"/>
        <v>0</v>
      </c>
      <c r="UGG24" t="e">
        <f t="shared" si="225"/>
        <v>#NUM!</v>
      </c>
      <c r="UGH24" t="e">
        <f t="shared" si="225"/>
        <v>#NUM!</v>
      </c>
      <c r="UGI24" t="e">
        <f t="shared" si="225"/>
        <v>#VALUE!</v>
      </c>
      <c r="UGJ24">
        <f t="shared" si="225"/>
        <v>0</v>
      </c>
      <c r="UGK24" t="e">
        <f t="shared" si="225"/>
        <v>#NUM!</v>
      </c>
      <c r="UGL24" t="e">
        <f t="shared" si="225"/>
        <v>#NUM!</v>
      </c>
      <c r="UGM24" t="e">
        <f t="shared" si="225"/>
        <v>#VALUE!</v>
      </c>
      <c r="UGN24">
        <f t="shared" si="225"/>
        <v>0</v>
      </c>
      <c r="UGO24" t="e">
        <f t="shared" si="225"/>
        <v>#NUM!</v>
      </c>
      <c r="UGP24" t="e">
        <f t="shared" si="225"/>
        <v>#NUM!</v>
      </c>
      <c r="UGQ24" t="e">
        <f t="shared" si="225"/>
        <v>#VALUE!</v>
      </c>
      <c r="UGR24">
        <f t="shared" si="225"/>
        <v>0</v>
      </c>
      <c r="UGS24" t="e">
        <f t="shared" si="225"/>
        <v>#NUM!</v>
      </c>
      <c r="UGT24" t="e">
        <f t="shared" si="225"/>
        <v>#NUM!</v>
      </c>
      <c r="UGU24" t="e">
        <f t="shared" si="225"/>
        <v>#VALUE!</v>
      </c>
      <c r="UGV24">
        <f t="shared" si="225"/>
        <v>0</v>
      </c>
      <c r="UGW24" t="e">
        <f t="shared" si="225"/>
        <v>#NUM!</v>
      </c>
      <c r="UGX24" t="e">
        <f t="shared" si="225"/>
        <v>#NUM!</v>
      </c>
      <c r="UGY24" t="e">
        <f t="shared" si="225"/>
        <v>#VALUE!</v>
      </c>
      <c r="UGZ24">
        <f t="shared" si="225"/>
        <v>0</v>
      </c>
      <c r="UHA24" t="e">
        <f t="shared" si="225"/>
        <v>#NUM!</v>
      </c>
      <c r="UHB24" t="e">
        <f t="shared" si="225"/>
        <v>#NUM!</v>
      </c>
      <c r="UHC24" t="e">
        <f t="shared" si="225"/>
        <v>#VALUE!</v>
      </c>
      <c r="UHD24">
        <f t="shared" si="225"/>
        <v>0</v>
      </c>
      <c r="UHE24" t="e">
        <f t="shared" ref="UHE24:UJP24" si="226">UHA24/0.45</f>
        <v>#NUM!</v>
      </c>
      <c r="UHF24" t="e">
        <f t="shared" si="226"/>
        <v>#NUM!</v>
      </c>
      <c r="UHG24" t="e">
        <f t="shared" si="226"/>
        <v>#VALUE!</v>
      </c>
      <c r="UHH24">
        <f t="shared" si="226"/>
        <v>0</v>
      </c>
      <c r="UHI24" t="e">
        <f t="shared" si="226"/>
        <v>#NUM!</v>
      </c>
      <c r="UHJ24" t="e">
        <f t="shared" si="226"/>
        <v>#NUM!</v>
      </c>
      <c r="UHK24" t="e">
        <f t="shared" si="226"/>
        <v>#VALUE!</v>
      </c>
      <c r="UHL24">
        <f t="shared" si="226"/>
        <v>0</v>
      </c>
      <c r="UHM24" t="e">
        <f t="shared" si="226"/>
        <v>#NUM!</v>
      </c>
      <c r="UHN24" t="e">
        <f t="shared" si="226"/>
        <v>#NUM!</v>
      </c>
      <c r="UHO24" t="e">
        <f t="shared" si="226"/>
        <v>#VALUE!</v>
      </c>
      <c r="UHP24">
        <f t="shared" si="226"/>
        <v>0</v>
      </c>
      <c r="UHQ24" t="e">
        <f t="shared" si="226"/>
        <v>#NUM!</v>
      </c>
      <c r="UHR24" t="e">
        <f t="shared" si="226"/>
        <v>#NUM!</v>
      </c>
      <c r="UHS24" t="e">
        <f t="shared" si="226"/>
        <v>#VALUE!</v>
      </c>
      <c r="UHT24">
        <f t="shared" si="226"/>
        <v>0</v>
      </c>
      <c r="UHU24" t="e">
        <f t="shared" si="226"/>
        <v>#NUM!</v>
      </c>
      <c r="UHV24" t="e">
        <f t="shared" si="226"/>
        <v>#NUM!</v>
      </c>
      <c r="UHW24" t="e">
        <f t="shared" si="226"/>
        <v>#VALUE!</v>
      </c>
      <c r="UHX24">
        <f t="shared" si="226"/>
        <v>0</v>
      </c>
      <c r="UHY24" t="e">
        <f t="shared" si="226"/>
        <v>#NUM!</v>
      </c>
      <c r="UHZ24" t="e">
        <f t="shared" si="226"/>
        <v>#NUM!</v>
      </c>
      <c r="UIA24" t="e">
        <f t="shared" si="226"/>
        <v>#VALUE!</v>
      </c>
      <c r="UIB24">
        <f t="shared" si="226"/>
        <v>0</v>
      </c>
      <c r="UIC24" t="e">
        <f t="shared" si="226"/>
        <v>#NUM!</v>
      </c>
      <c r="UID24" t="e">
        <f t="shared" si="226"/>
        <v>#NUM!</v>
      </c>
      <c r="UIE24" t="e">
        <f t="shared" si="226"/>
        <v>#VALUE!</v>
      </c>
      <c r="UIF24">
        <f t="shared" si="226"/>
        <v>0</v>
      </c>
      <c r="UIG24" t="e">
        <f t="shared" si="226"/>
        <v>#NUM!</v>
      </c>
      <c r="UIH24" t="e">
        <f t="shared" si="226"/>
        <v>#NUM!</v>
      </c>
      <c r="UII24" t="e">
        <f t="shared" si="226"/>
        <v>#VALUE!</v>
      </c>
      <c r="UIJ24">
        <f t="shared" si="226"/>
        <v>0</v>
      </c>
      <c r="UIK24" t="e">
        <f t="shared" si="226"/>
        <v>#NUM!</v>
      </c>
      <c r="UIL24" t="e">
        <f t="shared" si="226"/>
        <v>#NUM!</v>
      </c>
      <c r="UIM24" t="e">
        <f t="shared" si="226"/>
        <v>#VALUE!</v>
      </c>
      <c r="UIN24">
        <f t="shared" si="226"/>
        <v>0</v>
      </c>
      <c r="UIO24" t="e">
        <f t="shared" si="226"/>
        <v>#NUM!</v>
      </c>
      <c r="UIP24" t="e">
        <f t="shared" si="226"/>
        <v>#NUM!</v>
      </c>
      <c r="UIQ24" t="e">
        <f t="shared" si="226"/>
        <v>#VALUE!</v>
      </c>
      <c r="UIR24">
        <f t="shared" si="226"/>
        <v>0</v>
      </c>
      <c r="UIS24" t="e">
        <f t="shared" si="226"/>
        <v>#NUM!</v>
      </c>
      <c r="UIT24" t="e">
        <f t="shared" si="226"/>
        <v>#NUM!</v>
      </c>
      <c r="UIU24" t="e">
        <f t="shared" si="226"/>
        <v>#VALUE!</v>
      </c>
      <c r="UIV24">
        <f t="shared" si="226"/>
        <v>0</v>
      </c>
      <c r="UIW24" t="e">
        <f t="shared" si="226"/>
        <v>#NUM!</v>
      </c>
      <c r="UIX24" t="e">
        <f t="shared" si="226"/>
        <v>#NUM!</v>
      </c>
      <c r="UIY24" t="e">
        <f t="shared" si="226"/>
        <v>#VALUE!</v>
      </c>
      <c r="UIZ24">
        <f t="shared" si="226"/>
        <v>0</v>
      </c>
      <c r="UJA24" t="e">
        <f t="shared" si="226"/>
        <v>#NUM!</v>
      </c>
      <c r="UJB24" t="e">
        <f t="shared" si="226"/>
        <v>#NUM!</v>
      </c>
      <c r="UJC24" t="e">
        <f t="shared" si="226"/>
        <v>#VALUE!</v>
      </c>
      <c r="UJD24">
        <f t="shared" si="226"/>
        <v>0</v>
      </c>
      <c r="UJE24" t="e">
        <f t="shared" si="226"/>
        <v>#NUM!</v>
      </c>
      <c r="UJF24" t="e">
        <f t="shared" si="226"/>
        <v>#NUM!</v>
      </c>
      <c r="UJG24" t="e">
        <f t="shared" si="226"/>
        <v>#VALUE!</v>
      </c>
      <c r="UJH24">
        <f t="shared" si="226"/>
        <v>0</v>
      </c>
      <c r="UJI24" t="e">
        <f t="shared" si="226"/>
        <v>#NUM!</v>
      </c>
      <c r="UJJ24" t="e">
        <f t="shared" si="226"/>
        <v>#NUM!</v>
      </c>
      <c r="UJK24" t="e">
        <f t="shared" si="226"/>
        <v>#VALUE!</v>
      </c>
      <c r="UJL24">
        <f t="shared" si="226"/>
        <v>0</v>
      </c>
      <c r="UJM24" t="e">
        <f t="shared" si="226"/>
        <v>#NUM!</v>
      </c>
      <c r="UJN24" t="e">
        <f t="shared" si="226"/>
        <v>#NUM!</v>
      </c>
      <c r="UJO24" t="e">
        <f t="shared" si="226"/>
        <v>#VALUE!</v>
      </c>
      <c r="UJP24">
        <f t="shared" si="226"/>
        <v>0</v>
      </c>
      <c r="UJQ24" t="e">
        <f t="shared" ref="UJQ24:UMB24" si="227">UJM24/0.45</f>
        <v>#NUM!</v>
      </c>
      <c r="UJR24" t="e">
        <f t="shared" si="227"/>
        <v>#NUM!</v>
      </c>
      <c r="UJS24" t="e">
        <f t="shared" si="227"/>
        <v>#VALUE!</v>
      </c>
      <c r="UJT24">
        <f t="shared" si="227"/>
        <v>0</v>
      </c>
      <c r="UJU24" t="e">
        <f t="shared" si="227"/>
        <v>#NUM!</v>
      </c>
      <c r="UJV24" t="e">
        <f t="shared" si="227"/>
        <v>#NUM!</v>
      </c>
      <c r="UJW24" t="e">
        <f t="shared" si="227"/>
        <v>#VALUE!</v>
      </c>
      <c r="UJX24">
        <f t="shared" si="227"/>
        <v>0</v>
      </c>
      <c r="UJY24" t="e">
        <f t="shared" si="227"/>
        <v>#NUM!</v>
      </c>
      <c r="UJZ24" t="e">
        <f t="shared" si="227"/>
        <v>#NUM!</v>
      </c>
      <c r="UKA24" t="e">
        <f t="shared" si="227"/>
        <v>#VALUE!</v>
      </c>
      <c r="UKB24">
        <f t="shared" si="227"/>
        <v>0</v>
      </c>
      <c r="UKC24" t="e">
        <f t="shared" si="227"/>
        <v>#NUM!</v>
      </c>
      <c r="UKD24" t="e">
        <f t="shared" si="227"/>
        <v>#NUM!</v>
      </c>
      <c r="UKE24" t="e">
        <f t="shared" si="227"/>
        <v>#VALUE!</v>
      </c>
      <c r="UKF24">
        <f t="shared" si="227"/>
        <v>0</v>
      </c>
      <c r="UKG24" t="e">
        <f t="shared" si="227"/>
        <v>#NUM!</v>
      </c>
      <c r="UKH24" t="e">
        <f t="shared" si="227"/>
        <v>#NUM!</v>
      </c>
      <c r="UKI24" t="e">
        <f t="shared" si="227"/>
        <v>#VALUE!</v>
      </c>
      <c r="UKJ24">
        <f t="shared" si="227"/>
        <v>0</v>
      </c>
      <c r="UKK24" t="e">
        <f t="shared" si="227"/>
        <v>#NUM!</v>
      </c>
      <c r="UKL24" t="e">
        <f t="shared" si="227"/>
        <v>#NUM!</v>
      </c>
      <c r="UKM24" t="e">
        <f t="shared" si="227"/>
        <v>#VALUE!</v>
      </c>
      <c r="UKN24">
        <f t="shared" si="227"/>
        <v>0</v>
      </c>
      <c r="UKO24" t="e">
        <f t="shared" si="227"/>
        <v>#NUM!</v>
      </c>
      <c r="UKP24" t="e">
        <f t="shared" si="227"/>
        <v>#NUM!</v>
      </c>
      <c r="UKQ24" t="e">
        <f t="shared" si="227"/>
        <v>#VALUE!</v>
      </c>
      <c r="UKR24">
        <f t="shared" si="227"/>
        <v>0</v>
      </c>
      <c r="UKS24" t="e">
        <f t="shared" si="227"/>
        <v>#NUM!</v>
      </c>
      <c r="UKT24" t="e">
        <f t="shared" si="227"/>
        <v>#NUM!</v>
      </c>
      <c r="UKU24" t="e">
        <f t="shared" si="227"/>
        <v>#VALUE!</v>
      </c>
      <c r="UKV24">
        <f t="shared" si="227"/>
        <v>0</v>
      </c>
      <c r="UKW24" t="e">
        <f t="shared" si="227"/>
        <v>#NUM!</v>
      </c>
      <c r="UKX24" t="e">
        <f t="shared" si="227"/>
        <v>#NUM!</v>
      </c>
      <c r="UKY24" t="e">
        <f t="shared" si="227"/>
        <v>#VALUE!</v>
      </c>
      <c r="UKZ24">
        <f t="shared" si="227"/>
        <v>0</v>
      </c>
      <c r="ULA24" t="e">
        <f t="shared" si="227"/>
        <v>#NUM!</v>
      </c>
      <c r="ULB24" t="e">
        <f t="shared" si="227"/>
        <v>#NUM!</v>
      </c>
      <c r="ULC24" t="e">
        <f t="shared" si="227"/>
        <v>#VALUE!</v>
      </c>
      <c r="ULD24">
        <f t="shared" si="227"/>
        <v>0</v>
      </c>
      <c r="ULE24" t="e">
        <f t="shared" si="227"/>
        <v>#NUM!</v>
      </c>
      <c r="ULF24" t="e">
        <f t="shared" si="227"/>
        <v>#NUM!</v>
      </c>
      <c r="ULG24" t="e">
        <f t="shared" si="227"/>
        <v>#VALUE!</v>
      </c>
      <c r="ULH24">
        <f t="shared" si="227"/>
        <v>0</v>
      </c>
      <c r="ULI24" t="e">
        <f t="shared" si="227"/>
        <v>#NUM!</v>
      </c>
      <c r="ULJ24" t="e">
        <f t="shared" si="227"/>
        <v>#NUM!</v>
      </c>
      <c r="ULK24" t="e">
        <f t="shared" si="227"/>
        <v>#VALUE!</v>
      </c>
      <c r="ULL24">
        <f t="shared" si="227"/>
        <v>0</v>
      </c>
      <c r="ULM24" t="e">
        <f t="shared" si="227"/>
        <v>#NUM!</v>
      </c>
      <c r="ULN24" t="e">
        <f t="shared" si="227"/>
        <v>#NUM!</v>
      </c>
      <c r="ULO24" t="e">
        <f t="shared" si="227"/>
        <v>#VALUE!</v>
      </c>
      <c r="ULP24">
        <f t="shared" si="227"/>
        <v>0</v>
      </c>
      <c r="ULQ24" t="e">
        <f t="shared" si="227"/>
        <v>#NUM!</v>
      </c>
      <c r="ULR24" t="e">
        <f t="shared" si="227"/>
        <v>#NUM!</v>
      </c>
      <c r="ULS24" t="e">
        <f t="shared" si="227"/>
        <v>#VALUE!</v>
      </c>
      <c r="ULT24">
        <f t="shared" si="227"/>
        <v>0</v>
      </c>
      <c r="ULU24" t="e">
        <f t="shared" si="227"/>
        <v>#NUM!</v>
      </c>
      <c r="ULV24" t="e">
        <f t="shared" si="227"/>
        <v>#NUM!</v>
      </c>
      <c r="ULW24" t="e">
        <f t="shared" si="227"/>
        <v>#VALUE!</v>
      </c>
      <c r="ULX24">
        <f t="shared" si="227"/>
        <v>0</v>
      </c>
      <c r="ULY24" t="e">
        <f t="shared" si="227"/>
        <v>#NUM!</v>
      </c>
      <c r="ULZ24" t="e">
        <f t="shared" si="227"/>
        <v>#NUM!</v>
      </c>
      <c r="UMA24" t="e">
        <f t="shared" si="227"/>
        <v>#VALUE!</v>
      </c>
      <c r="UMB24">
        <f t="shared" si="227"/>
        <v>0</v>
      </c>
      <c r="UMC24" t="e">
        <f t="shared" ref="UMC24:UON24" si="228">ULY24/0.45</f>
        <v>#NUM!</v>
      </c>
      <c r="UMD24" t="e">
        <f t="shared" si="228"/>
        <v>#NUM!</v>
      </c>
      <c r="UME24" t="e">
        <f t="shared" si="228"/>
        <v>#VALUE!</v>
      </c>
      <c r="UMF24">
        <f t="shared" si="228"/>
        <v>0</v>
      </c>
      <c r="UMG24" t="e">
        <f t="shared" si="228"/>
        <v>#NUM!</v>
      </c>
      <c r="UMH24" t="e">
        <f t="shared" si="228"/>
        <v>#NUM!</v>
      </c>
      <c r="UMI24" t="e">
        <f t="shared" si="228"/>
        <v>#VALUE!</v>
      </c>
      <c r="UMJ24">
        <f t="shared" si="228"/>
        <v>0</v>
      </c>
      <c r="UMK24" t="e">
        <f t="shared" si="228"/>
        <v>#NUM!</v>
      </c>
      <c r="UML24" t="e">
        <f t="shared" si="228"/>
        <v>#NUM!</v>
      </c>
      <c r="UMM24" t="e">
        <f t="shared" si="228"/>
        <v>#VALUE!</v>
      </c>
      <c r="UMN24">
        <f t="shared" si="228"/>
        <v>0</v>
      </c>
      <c r="UMO24" t="e">
        <f t="shared" si="228"/>
        <v>#NUM!</v>
      </c>
      <c r="UMP24" t="e">
        <f t="shared" si="228"/>
        <v>#NUM!</v>
      </c>
      <c r="UMQ24" t="e">
        <f t="shared" si="228"/>
        <v>#VALUE!</v>
      </c>
      <c r="UMR24">
        <f t="shared" si="228"/>
        <v>0</v>
      </c>
      <c r="UMS24" t="e">
        <f t="shared" si="228"/>
        <v>#NUM!</v>
      </c>
      <c r="UMT24" t="e">
        <f t="shared" si="228"/>
        <v>#NUM!</v>
      </c>
      <c r="UMU24" t="e">
        <f t="shared" si="228"/>
        <v>#VALUE!</v>
      </c>
      <c r="UMV24">
        <f t="shared" si="228"/>
        <v>0</v>
      </c>
      <c r="UMW24" t="e">
        <f t="shared" si="228"/>
        <v>#NUM!</v>
      </c>
      <c r="UMX24" t="e">
        <f t="shared" si="228"/>
        <v>#NUM!</v>
      </c>
      <c r="UMY24" t="e">
        <f t="shared" si="228"/>
        <v>#VALUE!</v>
      </c>
      <c r="UMZ24">
        <f t="shared" si="228"/>
        <v>0</v>
      </c>
      <c r="UNA24" t="e">
        <f t="shared" si="228"/>
        <v>#NUM!</v>
      </c>
      <c r="UNB24" t="e">
        <f t="shared" si="228"/>
        <v>#NUM!</v>
      </c>
      <c r="UNC24" t="e">
        <f t="shared" si="228"/>
        <v>#VALUE!</v>
      </c>
      <c r="UND24">
        <f t="shared" si="228"/>
        <v>0</v>
      </c>
      <c r="UNE24" t="e">
        <f t="shared" si="228"/>
        <v>#NUM!</v>
      </c>
      <c r="UNF24" t="e">
        <f t="shared" si="228"/>
        <v>#NUM!</v>
      </c>
      <c r="UNG24" t="e">
        <f t="shared" si="228"/>
        <v>#VALUE!</v>
      </c>
      <c r="UNH24">
        <f t="shared" si="228"/>
        <v>0</v>
      </c>
      <c r="UNI24" t="e">
        <f t="shared" si="228"/>
        <v>#NUM!</v>
      </c>
      <c r="UNJ24" t="e">
        <f t="shared" si="228"/>
        <v>#NUM!</v>
      </c>
      <c r="UNK24" t="e">
        <f t="shared" si="228"/>
        <v>#VALUE!</v>
      </c>
      <c r="UNL24">
        <f t="shared" si="228"/>
        <v>0</v>
      </c>
      <c r="UNM24" t="e">
        <f t="shared" si="228"/>
        <v>#NUM!</v>
      </c>
      <c r="UNN24" t="e">
        <f t="shared" si="228"/>
        <v>#NUM!</v>
      </c>
      <c r="UNO24" t="e">
        <f t="shared" si="228"/>
        <v>#VALUE!</v>
      </c>
      <c r="UNP24">
        <f t="shared" si="228"/>
        <v>0</v>
      </c>
      <c r="UNQ24" t="e">
        <f t="shared" si="228"/>
        <v>#NUM!</v>
      </c>
      <c r="UNR24" t="e">
        <f t="shared" si="228"/>
        <v>#NUM!</v>
      </c>
      <c r="UNS24" t="e">
        <f t="shared" si="228"/>
        <v>#VALUE!</v>
      </c>
      <c r="UNT24">
        <f t="shared" si="228"/>
        <v>0</v>
      </c>
      <c r="UNU24" t="e">
        <f t="shared" si="228"/>
        <v>#NUM!</v>
      </c>
      <c r="UNV24" t="e">
        <f t="shared" si="228"/>
        <v>#NUM!</v>
      </c>
      <c r="UNW24" t="e">
        <f t="shared" si="228"/>
        <v>#VALUE!</v>
      </c>
      <c r="UNX24">
        <f t="shared" si="228"/>
        <v>0</v>
      </c>
      <c r="UNY24" t="e">
        <f t="shared" si="228"/>
        <v>#NUM!</v>
      </c>
      <c r="UNZ24" t="e">
        <f t="shared" si="228"/>
        <v>#NUM!</v>
      </c>
      <c r="UOA24" t="e">
        <f t="shared" si="228"/>
        <v>#VALUE!</v>
      </c>
      <c r="UOB24">
        <f t="shared" si="228"/>
        <v>0</v>
      </c>
      <c r="UOC24" t="e">
        <f t="shared" si="228"/>
        <v>#NUM!</v>
      </c>
      <c r="UOD24" t="e">
        <f t="shared" si="228"/>
        <v>#NUM!</v>
      </c>
      <c r="UOE24" t="e">
        <f t="shared" si="228"/>
        <v>#VALUE!</v>
      </c>
      <c r="UOF24">
        <f t="shared" si="228"/>
        <v>0</v>
      </c>
      <c r="UOG24" t="e">
        <f t="shared" si="228"/>
        <v>#NUM!</v>
      </c>
      <c r="UOH24" t="e">
        <f t="shared" si="228"/>
        <v>#NUM!</v>
      </c>
      <c r="UOI24" t="e">
        <f t="shared" si="228"/>
        <v>#VALUE!</v>
      </c>
      <c r="UOJ24">
        <f t="shared" si="228"/>
        <v>0</v>
      </c>
      <c r="UOK24" t="e">
        <f t="shared" si="228"/>
        <v>#NUM!</v>
      </c>
      <c r="UOL24" t="e">
        <f t="shared" si="228"/>
        <v>#NUM!</v>
      </c>
      <c r="UOM24" t="e">
        <f t="shared" si="228"/>
        <v>#VALUE!</v>
      </c>
      <c r="UON24">
        <f t="shared" si="228"/>
        <v>0</v>
      </c>
      <c r="UOO24" t="e">
        <f t="shared" ref="UOO24:UQZ24" si="229">UOK24/0.45</f>
        <v>#NUM!</v>
      </c>
      <c r="UOP24" t="e">
        <f t="shared" si="229"/>
        <v>#NUM!</v>
      </c>
      <c r="UOQ24" t="e">
        <f t="shared" si="229"/>
        <v>#VALUE!</v>
      </c>
      <c r="UOR24">
        <f t="shared" si="229"/>
        <v>0</v>
      </c>
      <c r="UOS24" t="e">
        <f t="shared" si="229"/>
        <v>#NUM!</v>
      </c>
      <c r="UOT24" t="e">
        <f t="shared" si="229"/>
        <v>#NUM!</v>
      </c>
      <c r="UOU24" t="e">
        <f t="shared" si="229"/>
        <v>#VALUE!</v>
      </c>
      <c r="UOV24">
        <f t="shared" si="229"/>
        <v>0</v>
      </c>
      <c r="UOW24" t="e">
        <f t="shared" si="229"/>
        <v>#NUM!</v>
      </c>
      <c r="UOX24" t="e">
        <f t="shared" si="229"/>
        <v>#NUM!</v>
      </c>
      <c r="UOY24" t="e">
        <f t="shared" si="229"/>
        <v>#VALUE!</v>
      </c>
      <c r="UOZ24">
        <f t="shared" si="229"/>
        <v>0</v>
      </c>
      <c r="UPA24" t="e">
        <f t="shared" si="229"/>
        <v>#NUM!</v>
      </c>
      <c r="UPB24" t="e">
        <f t="shared" si="229"/>
        <v>#NUM!</v>
      </c>
      <c r="UPC24" t="e">
        <f t="shared" si="229"/>
        <v>#VALUE!</v>
      </c>
      <c r="UPD24">
        <f t="shared" si="229"/>
        <v>0</v>
      </c>
      <c r="UPE24" t="e">
        <f t="shared" si="229"/>
        <v>#NUM!</v>
      </c>
      <c r="UPF24" t="e">
        <f t="shared" si="229"/>
        <v>#NUM!</v>
      </c>
      <c r="UPG24" t="e">
        <f t="shared" si="229"/>
        <v>#VALUE!</v>
      </c>
      <c r="UPH24">
        <f t="shared" si="229"/>
        <v>0</v>
      </c>
      <c r="UPI24" t="e">
        <f t="shared" si="229"/>
        <v>#NUM!</v>
      </c>
      <c r="UPJ24" t="e">
        <f t="shared" si="229"/>
        <v>#NUM!</v>
      </c>
      <c r="UPK24" t="e">
        <f t="shared" si="229"/>
        <v>#VALUE!</v>
      </c>
      <c r="UPL24">
        <f t="shared" si="229"/>
        <v>0</v>
      </c>
      <c r="UPM24" t="e">
        <f t="shared" si="229"/>
        <v>#NUM!</v>
      </c>
      <c r="UPN24" t="e">
        <f t="shared" si="229"/>
        <v>#NUM!</v>
      </c>
      <c r="UPO24" t="e">
        <f t="shared" si="229"/>
        <v>#VALUE!</v>
      </c>
      <c r="UPP24">
        <f t="shared" si="229"/>
        <v>0</v>
      </c>
      <c r="UPQ24" t="e">
        <f t="shared" si="229"/>
        <v>#NUM!</v>
      </c>
      <c r="UPR24" t="e">
        <f t="shared" si="229"/>
        <v>#NUM!</v>
      </c>
      <c r="UPS24" t="e">
        <f t="shared" si="229"/>
        <v>#VALUE!</v>
      </c>
      <c r="UPT24">
        <f t="shared" si="229"/>
        <v>0</v>
      </c>
      <c r="UPU24" t="e">
        <f t="shared" si="229"/>
        <v>#NUM!</v>
      </c>
      <c r="UPV24" t="e">
        <f t="shared" si="229"/>
        <v>#NUM!</v>
      </c>
      <c r="UPW24" t="e">
        <f t="shared" si="229"/>
        <v>#VALUE!</v>
      </c>
      <c r="UPX24">
        <f t="shared" si="229"/>
        <v>0</v>
      </c>
      <c r="UPY24" t="e">
        <f t="shared" si="229"/>
        <v>#NUM!</v>
      </c>
      <c r="UPZ24" t="e">
        <f t="shared" si="229"/>
        <v>#NUM!</v>
      </c>
      <c r="UQA24" t="e">
        <f t="shared" si="229"/>
        <v>#VALUE!</v>
      </c>
      <c r="UQB24">
        <f t="shared" si="229"/>
        <v>0</v>
      </c>
      <c r="UQC24" t="e">
        <f t="shared" si="229"/>
        <v>#NUM!</v>
      </c>
      <c r="UQD24" t="e">
        <f t="shared" si="229"/>
        <v>#NUM!</v>
      </c>
      <c r="UQE24" t="e">
        <f t="shared" si="229"/>
        <v>#VALUE!</v>
      </c>
      <c r="UQF24">
        <f t="shared" si="229"/>
        <v>0</v>
      </c>
      <c r="UQG24" t="e">
        <f t="shared" si="229"/>
        <v>#NUM!</v>
      </c>
      <c r="UQH24" t="e">
        <f t="shared" si="229"/>
        <v>#NUM!</v>
      </c>
      <c r="UQI24" t="e">
        <f t="shared" si="229"/>
        <v>#VALUE!</v>
      </c>
      <c r="UQJ24">
        <f t="shared" si="229"/>
        <v>0</v>
      </c>
      <c r="UQK24" t="e">
        <f t="shared" si="229"/>
        <v>#NUM!</v>
      </c>
      <c r="UQL24" t="e">
        <f t="shared" si="229"/>
        <v>#NUM!</v>
      </c>
      <c r="UQM24" t="e">
        <f t="shared" si="229"/>
        <v>#VALUE!</v>
      </c>
      <c r="UQN24">
        <f t="shared" si="229"/>
        <v>0</v>
      </c>
      <c r="UQO24" t="e">
        <f t="shared" si="229"/>
        <v>#NUM!</v>
      </c>
      <c r="UQP24" t="e">
        <f t="shared" si="229"/>
        <v>#NUM!</v>
      </c>
      <c r="UQQ24" t="e">
        <f t="shared" si="229"/>
        <v>#VALUE!</v>
      </c>
      <c r="UQR24">
        <f t="shared" si="229"/>
        <v>0</v>
      </c>
      <c r="UQS24" t="e">
        <f t="shared" si="229"/>
        <v>#NUM!</v>
      </c>
      <c r="UQT24" t="e">
        <f t="shared" si="229"/>
        <v>#NUM!</v>
      </c>
      <c r="UQU24" t="e">
        <f t="shared" si="229"/>
        <v>#VALUE!</v>
      </c>
      <c r="UQV24">
        <f t="shared" si="229"/>
        <v>0</v>
      </c>
      <c r="UQW24" t="e">
        <f t="shared" si="229"/>
        <v>#NUM!</v>
      </c>
      <c r="UQX24" t="e">
        <f t="shared" si="229"/>
        <v>#NUM!</v>
      </c>
      <c r="UQY24" t="e">
        <f t="shared" si="229"/>
        <v>#VALUE!</v>
      </c>
      <c r="UQZ24">
        <f t="shared" si="229"/>
        <v>0</v>
      </c>
      <c r="URA24" t="e">
        <f t="shared" ref="URA24:UTL24" si="230">UQW24/0.45</f>
        <v>#NUM!</v>
      </c>
      <c r="URB24" t="e">
        <f t="shared" si="230"/>
        <v>#NUM!</v>
      </c>
      <c r="URC24" t="e">
        <f t="shared" si="230"/>
        <v>#VALUE!</v>
      </c>
      <c r="URD24">
        <f t="shared" si="230"/>
        <v>0</v>
      </c>
      <c r="URE24" t="e">
        <f t="shared" si="230"/>
        <v>#NUM!</v>
      </c>
      <c r="URF24" t="e">
        <f t="shared" si="230"/>
        <v>#NUM!</v>
      </c>
      <c r="URG24" t="e">
        <f t="shared" si="230"/>
        <v>#VALUE!</v>
      </c>
      <c r="URH24">
        <f t="shared" si="230"/>
        <v>0</v>
      </c>
      <c r="URI24" t="e">
        <f t="shared" si="230"/>
        <v>#NUM!</v>
      </c>
      <c r="URJ24" t="e">
        <f t="shared" si="230"/>
        <v>#NUM!</v>
      </c>
      <c r="URK24" t="e">
        <f t="shared" si="230"/>
        <v>#VALUE!</v>
      </c>
      <c r="URL24">
        <f t="shared" si="230"/>
        <v>0</v>
      </c>
      <c r="URM24" t="e">
        <f t="shared" si="230"/>
        <v>#NUM!</v>
      </c>
      <c r="URN24" t="e">
        <f t="shared" si="230"/>
        <v>#NUM!</v>
      </c>
      <c r="URO24" t="e">
        <f t="shared" si="230"/>
        <v>#VALUE!</v>
      </c>
      <c r="URP24">
        <f t="shared" si="230"/>
        <v>0</v>
      </c>
      <c r="URQ24" t="e">
        <f t="shared" si="230"/>
        <v>#NUM!</v>
      </c>
      <c r="URR24" t="e">
        <f t="shared" si="230"/>
        <v>#NUM!</v>
      </c>
      <c r="URS24" t="e">
        <f t="shared" si="230"/>
        <v>#VALUE!</v>
      </c>
      <c r="URT24">
        <f t="shared" si="230"/>
        <v>0</v>
      </c>
      <c r="URU24" t="e">
        <f t="shared" si="230"/>
        <v>#NUM!</v>
      </c>
      <c r="URV24" t="e">
        <f t="shared" si="230"/>
        <v>#NUM!</v>
      </c>
      <c r="URW24" t="e">
        <f t="shared" si="230"/>
        <v>#VALUE!</v>
      </c>
      <c r="URX24">
        <f t="shared" si="230"/>
        <v>0</v>
      </c>
      <c r="URY24" t="e">
        <f t="shared" si="230"/>
        <v>#NUM!</v>
      </c>
      <c r="URZ24" t="e">
        <f t="shared" si="230"/>
        <v>#NUM!</v>
      </c>
      <c r="USA24" t="e">
        <f t="shared" si="230"/>
        <v>#VALUE!</v>
      </c>
      <c r="USB24">
        <f t="shared" si="230"/>
        <v>0</v>
      </c>
      <c r="USC24" t="e">
        <f t="shared" si="230"/>
        <v>#NUM!</v>
      </c>
      <c r="USD24" t="e">
        <f t="shared" si="230"/>
        <v>#NUM!</v>
      </c>
      <c r="USE24" t="e">
        <f t="shared" si="230"/>
        <v>#VALUE!</v>
      </c>
      <c r="USF24">
        <f t="shared" si="230"/>
        <v>0</v>
      </c>
      <c r="USG24" t="e">
        <f t="shared" si="230"/>
        <v>#NUM!</v>
      </c>
      <c r="USH24" t="e">
        <f t="shared" si="230"/>
        <v>#NUM!</v>
      </c>
      <c r="USI24" t="e">
        <f t="shared" si="230"/>
        <v>#VALUE!</v>
      </c>
      <c r="USJ24">
        <f t="shared" si="230"/>
        <v>0</v>
      </c>
      <c r="USK24" t="e">
        <f t="shared" si="230"/>
        <v>#NUM!</v>
      </c>
      <c r="USL24" t="e">
        <f t="shared" si="230"/>
        <v>#NUM!</v>
      </c>
      <c r="USM24" t="e">
        <f t="shared" si="230"/>
        <v>#VALUE!</v>
      </c>
      <c r="USN24">
        <f t="shared" si="230"/>
        <v>0</v>
      </c>
      <c r="USO24" t="e">
        <f t="shared" si="230"/>
        <v>#NUM!</v>
      </c>
      <c r="USP24" t="e">
        <f t="shared" si="230"/>
        <v>#NUM!</v>
      </c>
      <c r="USQ24" t="e">
        <f t="shared" si="230"/>
        <v>#VALUE!</v>
      </c>
      <c r="USR24">
        <f t="shared" si="230"/>
        <v>0</v>
      </c>
      <c r="USS24" t="e">
        <f t="shared" si="230"/>
        <v>#NUM!</v>
      </c>
      <c r="UST24" t="e">
        <f t="shared" si="230"/>
        <v>#NUM!</v>
      </c>
      <c r="USU24" t="e">
        <f t="shared" si="230"/>
        <v>#VALUE!</v>
      </c>
      <c r="USV24">
        <f t="shared" si="230"/>
        <v>0</v>
      </c>
      <c r="USW24" t="e">
        <f t="shared" si="230"/>
        <v>#NUM!</v>
      </c>
      <c r="USX24" t="e">
        <f t="shared" si="230"/>
        <v>#NUM!</v>
      </c>
      <c r="USY24" t="e">
        <f t="shared" si="230"/>
        <v>#VALUE!</v>
      </c>
      <c r="USZ24">
        <f t="shared" si="230"/>
        <v>0</v>
      </c>
      <c r="UTA24" t="e">
        <f t="shared" si="230"/>
        <v>#NUM!</v>
      </c>
      <c r="UTB24" t="e">
        <f t="shared" si="230"/>
        <v>#NUM!</v>
      </c>
      <c r="UTC24" t="e">
        <f t="shared" si="230"/>
        <v>#VALUE!</v>
      </c>
      <c r="UTD24">
        <f t="shared" si="230"/>
        <v>0</v>
      </c>
      <c r="UTE24" t="e">
        <f t="shared" si="230"/>
        <v>#NUM!</v>
      </c>
      <c r="UTF24" t="e">
        <f t="shared" si="230"/>
        <v>#NUM!</v>
      </c>
      <c r="UTG24" t="e">
        <f t="shared" si="230"/>
        <v>#VALUE!</v>
      </c>
      <c r="UTH24">
        <f t="shared" si="230"/>
        <v>0</v>
      </c>
      <c r="UTI24" t="e">
        <f t="shared" si="230"/>
        <v>#NUM!</v>
      </c>
      <c r="UTJ24" t="e">
        <f t="shared" si="230"/>
        <v>#NUM!</v>
      </c>
      <c r="UTK24" t="e">
        <f t="shared" si="230"/>
        <v>#VALUE!</v>
      </c>
      <c r="UTL24">
        <f t="shared" si="230"/>
        <v>0</v>
      </c>
      <c r="UTM24" t="e">
        <f t="shared" ref="UTM24:UVX24" si="231">UTI24/0.45</f>
        <v>#NUM!</v>
      </c>
      <c r="UTN24" t="e">
        <f t="shared" si="231"/>
        <v>#NUM!</v>
      </c>
      <c r="UTO24" t="e">
        <f t="shared" si="231"/>
        <v>#VALUE!</v>
      </c>
      <c r="UTP24">
        <f t="shared" si="231"/>
        <v>0</v>
      </c>
      <c r="UTQ24" t="e">
        <f t="shared" si="231"/>
        <v>#NUM!</v>
      </c>
      <c r="UTR24" t="e">
        <f t="shared" si="231"/>
        <v>#NUM!</v>
      </c>
      <c r="UTS24" t="e">
        <f t="shared" si="231"/>
        <v>#VALUE!</v>
      </c>
      <c r="UTT24">
        <f t="shared" si="231"/>
        <v>0</v>
      </c>
      <c r="UTU24" t="e">
        <f t="shared" si="231"/>
        <v>#NUM!</v>
      </c>
      <c r="UTV24" t="e">
        <f t="shared" si="231"/>
        <v>#NUM!</v>
      </c>
      <c r="UTW24" t="e">
        <f t="shared" si="231"/>
        <v>#VALUE!</v>
      </c>
      <c r="UTX24">
        <f t="shared" si="231"/>
        <v>0</v>
      </c>
      <c r="UTY24" t="e">
        <f t="shared" si="231"/>
        <v>#NUM!</v>
      </c>
      <c r="UTZ24" t="e">
        <f t="shared" si="231"/>
        <v>#NUM!</v>
      </c>
      <c r="UUA24" t="e">
        <f t="shared" si="231"/>
        <v>#VALUE!</v>
      </c>
      <c r="UUB24">
        <f t="shared" si="231"/>
        <v>0</v>
      </c>
      <c r="UUC24" t="e">
        <f t="shared" si="231"/>
        <v>#NUM!</v>
      </c>
      <c r="UUD24" t="e">
        <f t="shared" si="231"/>
        <v>#NUM!</v>
      </c>
      <c r="UUE24" t="e">
        <f t="shared" si="231"/>
        <v>#VALUE!</v>
      </c>
      <c r="UUF24">
        <f t="shared" si="231"/>
        <v>0</v>
      </c>
      <c r="UUG24" t="e">
        <f t="shared" si="231"/>
        <v>#NUM!</v>
      </c>
      <c r="UUH24" t="e">
        <f t="shared" si="231"/>
        <v>#NUM!</v>
      </c>
      <c r="UUI24" t="e">
        <f t="shared" si="231"/>
        <v>#VALUE!</v>
      </c>
      <c r="UUJ24">
        <f t="shared" si="231"/>
        <v>0</v>
      </c>
      <c r="UUK24" t="e">
        <f t="shared" si="231"/>
        <v>#NUM!</v>
      </c>
      <c r="UUL24" t="e">
        <f t="shared" si="231"/>
        <v>#NUM!</v>
      </c>
      <c r="UUM24" t="e">
        <f t="shared" si="231"/>
        <v>#VALUE!</v>
      </c>
      <c r="UUN24">
        <f t="shared" si="231"/>
        <v>0</v>
      </c>
      <c r="UUO24" t="e">
        <f t="shared" si="231"/>
        <v>#NUM!</v>
      </c>
      <c r="UUP24" t="e">
        <f t="shared" si="231"/>
        <v>#NUM!</v>
      </c>
      <c r="UUQ24" t="e">
        <f t="shared" si="231"/>
        <v>#VALUE!</v>
      </c>
      <c r="UUR24">
        <f t="shared" si="231"/>
        <v>0</v>
      </c>
      <c r="UUS24" t="e">
        <f t="shared" si="231"/>
        <v>#NUM!</v>
      </c>
      <c r="UUT24" t="e">
        <f t="shared" si="231"/>
        <v>#NUM!</v>
      </c>
      <c r="UUU24" t="e">
        <f t="shared" si="231"/>
        <v>#VALUE!</v>
      </c>
      <c r="UUV24">
        <f t="shared" si="231"/>
        <v>0</v>
      </c>
      <c r="UUW24" t="e">
        <f t="shared" si="231"/>
        <v>#NUM!</v>
      </c>
      <c r="UUX24" t="e">
        <f t="shared" si="231"/>
        <v>#NUM!</v>
      </c>
      <c r="UUY24" t="e">
        <f t="shared" si="231"/>
        <v>#VALUE!</v>
      </c>
      <c r="UUZ24">
        <f t="shared" si="231"/>
        <v>0</v>
      </c>
      <c r="UVA24" t="e">
        <f t="shared" si="231"/>
        <v>#NUM!</v>
      </c>
      <c r="UVB24" t="e">
        <f t="shared" si="231"/>
        <v>#NUM!</v>
      </c>
      <c r="UVC24" t="e">
        <f t="shared" si="231"/>
        <v>#VALUE!</v>
      </c>
      <c r="UVD24">
        <f t="shared" si="231"/>
        <v>0</v>
      </c>
      <c r="UVE24" t="e">
        <f t="shared" si="231"/>
        <v>#NUM!</v>
      </c>
      <c r="UVF24" t="e">
        <f t="shared" si="231"/>
        <v>#NUM!</v>
      </c>
      <c r="UVG24" t="e">
        <f t="shared" si="231"/>
        <v>#VALUE!</v>
      </c>
      <c r="UVH24">
        <f t="shared" si="231"/>
        <v>0</v>
      </c>
      <c r="UVI24" t="e">
        <f t="shared" si="231"/>
        <v>#NUM!</v>
      </c>
      <c r="UVJ24" t="e">
        <f t="shared" si="231"/>
        <v>#NUM!</v>
      </c>
      <c r="UVK24" t="e">
        <f t="shared" si="231"/>
        <v>#VALUE!</v>
      </c>
      <c r="UVL24">
        <f t="shared" si="231"/>
        <v>0</v>
      </c>
      <c r="UVM24" t="e">
        <f t="shared" si="231"/>
        <v>#NUM!</v>
      </c>
      <c r="UVN24" t="e">
        <f t="shared" si="231"/>
        <v>#NUM!</v>
      </c>
      <c r="UVO24" t="e">
        <f t="shared" si="231"/>
        <v>#VALUE!</v>
      </c>
      <c r="UVP24">
        <f t="shared" si="231"/>
        <v>0</v>
      </c>
      <c r="UVQ24" t="e">
        <f t="shared" si="231"/>
        <v>#NUM!</v>
      </c>
      <c r="UVR24" t="e">
        <f t="shared" si="231"/>
        <v>#NUM!</v>
      </c>
      <c r="UVS24" t="e">
        <f t="shared" si="231"/>
        <v>#VALUE!</v>
      </c>
      <c r="UVT24">
        <f t="shared" si="231"/>
        <v>0</v>
      </c>
      <c r="UVU24" t="e">
        <f t="shared" si="231"/>
        <v>#NUM!</v>
      </c>
      <c r="UVV24" t="e">
        <f t="shared" si="231"/>
        <v>#NUM!</v>
      </c>
      <c r="UVW24" t="e">
        <f t="shared" si="231"/>
        <v>#VALUE!</v>
      </c>
      <c r="UVX24">
        <f t="shared" si="231"/>
        <v>0</v>
      </c>
      <c r="UVY24" t="e">
        <f t="shared" ref="UVY24:UYJ24" si="232">UVU24/0.45</f>
        <v>#NUM!</v>
      </c>
      <c r="UVZ24" t="e">
        <f t="shared" si="232"/>
        <v>#NUM!</v>
      </c>
      <c r="UWA24" t="e">
        <f t="shared" si="232"/>
        <v>#VALUE!</v>
      </c>
      <c r="UWB24">
        <f t="shared" si="232"/>
        <v>0</v>
      </c>
      <c r="UWC24" t="e">
        <f t="shared" si="232"/>
        <v>#NUM!</v>
      </c>
      <c r="UWD24" t="e">
        <f t="shared" si="232"/>
        <v>#NUM!</v>
      </c>
      <c r="UWE24" t="e">
        <f t="shared" si="232"/>
        <v>#VALUE!</v>
      </c>
      <c r="UWF24">
        <f t="shared" si="232"/>
        <v>0</v>
      </c>
      <c r="UWG24" t="e">
        <f t="shared" si="232"/>
        <v>#NUM!</v>
      </c>
      <c r="UWH24" t="e">
        <f t="shared" si="232"/>
        <v>#NUM!</v>
      </c>
      <c r="UWI24" t="e">
        <f t="shared" si="232"/>
        <v>#VALUE!</v>
      </c>
      <c r="UWJ24">
        <f t="shared" si="232"/>
        <v>0</v>
      </c>
      <c r="UWK24" t="e">
        <f t="shared" si="232"/>
        <v>#NUM!</v>
      </c>
      <c r="UWL24" t="e">
        <f t="shared" si="232"/>
        <v>#NUM!</v>
      </c>
      <c r="UWM24" t="e">
        <f t="shared" si="232"/>
        <v>#VALUE!</v>
      </c>
      <c r="UWN24">
        <f t="shared" si="232"/>
        <v>0</v>
      </c>
      <c r="UWO24" t="e">
        <f t="shared" si="232"/>
        <v>#NUM!</v>
      </c>
      <c r="UWP24" t="e">
        <f t="shared" si="232"/>
        <v>#NUM!</v>
      </c>
      <c r="UWQ24" t="e">
        <f t="shared" si="232"/>
        <v>#VALUE!</v>
      </c>
      <c r="UWR24">
        <f t="shared" si="232"/>
        <v>0</v>
      </c>
      <c r="UWS24" t="e">
        <f t="shared" si="232"/>
        <v>#NUM!</v>
      </c>
      <c r="UWT24" t="e">
        <f t="shared" si="232"/>
        <v>#NUM!</v>
      </c>
      <c r="UWU24" t="e">
        <f t="shared" si="232"/>
        <v>#VALUE!</v>
      </c>
      <c r="UWV24">
        <f t="shared" si="232"/>
        <v>0</v>
      </c>
      <c r="UWW24" t="e">
        <f t="shared" si="232"/>
        <v>#NUM!</v>
      </c>
      <c r="UWX24" t="e">
        <f t="shared" si="232"/>
        <v>#NUM!</v>
      </c>
      <c r="UWY24" t="e">
        <f t="shared" si="232"/>
        <v>#VALUE!</v>
      </c>
      <c r="UWZ24">
        <f t="shared" si="232"/>
        <v>0</v>
      </c>
      <c r="UXA24" t="e">
        <f t="shared" si="232"/>
        <v>#NUM!</v>
      </c>
      <c r="UXB24" t="e">
        <f t="shared" si="232"/>
        <v>#NUM!</v>
      </c>
      <c r="UXC24" t="e">
        <f t="shared" si="232"/>
        <v>#VALUE!</v>
      </c>
      <c r="UXD24">
        <f t="shared" si="232"/>
        <v>0</v>
      </c>
      <c r="UXE24" t="e">
        <f t="shared" si="232"/>
        <v>#NUM!</v>
      </c>
      <c r="UXF24" t="e">
        <f t="shared" si="232"/>
        <v>#NUM!</v>
      </c>
      <c r="UXG24" t="e">
        <f t="shared" si="232"/>
        <v>#VALUE!</v>
      </c>
      <c r="UXH24">
        <f t="shared" si="232"/>
        <v>0</v>
      </c>
      <c r="UXI24" t="e">
        <f t="shared" si="232"/>
        <v>#NUM!</v>
      </c>
      <c r="UXJ24" t="e">
        <f t="shared" si="232"/>
        <v>#NUM!</v>
      </c>
      <c r="UXK24" t="e">
        <f t="shared" si="232"/>
        <v>#VALUE!</v>
      </c>
      <c r="UXL24">
        <f t="shared" si="232"/>
        <v>0</v>
      </c>
      <c r="UXM24" t="e">
        <f t="shared" si="232"/>
        <v>#NUM!</v>
      </c>
      <c r="UXN24" t="e">
        <f t="shared" si="232"/>
        <v>#NUM!</v>
      </c>
      <c r="UXO24" t="e">
        <f t="shared" si="232"/>
        <v>#VALUE!</v>
      </c>
      <c r="UXP24">
        <f t="shared" si="232"/>
        <v>0</v>
      </c>
      <c r="UXQ24" t="e">
        <f t="shared" si="232"/>
        <v>#NUM!</v>
      </c>
      <c r="UXR24" t="e">
        <f t="shared" si="232"/>
        <v>#NUM!</v>
      </c>
      <c r="UXS24" t="e">
        <f t="shared" si="232"/>
        <v>#VALUE!</v>
      </c>
      <c r="UXT24">
        <f t="shared" si="232"/>
        <v>0</v>
      </c>
      <c r="UXU24" t="e">
        <f t="shared" si="232"/>
        <v>#NUM!</v>
      </c>
      <c r="UXV24" t="e">
        <f t="shared" si="232"/>
        <v>#NUM!</v>
      </c>
      <c r="UXW24" t="e">
        <f t="shared" si="232"/>
        <v>#VALUE!</v>
      </c>
      <c r="UXX24">
        <f t="shared" si="232"/>
        <v>0</v>
      </c>
      <c r="UXY24" t="e">
        <f t="shared" si="232"/>
        <v>#NUM!</v>
      </c>
      <c r="UXZ24" t="e">
        <f t="shared" si="232"/>
        <v>#NUM!</v>
      </c>
      <c r="UYA24" t="e">
        <f t="shared" si="232"/>
        <v>#VALUE!</v>
      </c>
      <c r="UYB24">
        <f t="shared" si="232"/>
        <v>0</v>
      </c>
      <c r="UYC24" t="e">
        <f t="shared" si="232"/>
        <v>#NUM!</v>
      </c>
      <c r="UYD24" t="e">
        <f t="shared" si="232"/>
        <v>#NUM!</v>
      </c>
      <c r="UYE24" t="e">
        <f t="shared" si="232"/>
        <v>#VALUE!</v>
      </c>
      <c r="UYF24">
        <f t="shared" si="232"/>
        <v>0</v>
      </c>
      <c r="UYG24" t="e">
        <f t="shared" si="232"/>
        <v>#NUM!</v>
      </c>
      <c r="UYH24" t="e">
        <f t="shared" si="232"/>
        <v>#NUM!</v>
      </c>
      <c r="UYI24" t="e">
        <f t="shared" si="232"/>
        <v>#VALUE!</v>
      </c>
      <c r="UYJ24">
        <f t="shared" si="232"/>
        <v>0</v>
      </c>
      <c r="UYK24" t="e">
        <f t="shared" ref="UYK24:VAV24" si="233">UYG24/0.45</f>
        <v>#NUM!</v>
      </c>
      <c r="UYL24" t="e">
        <f t="shared" si="233"/>
        <v>#NUM!</v>
      </c>
      <c r="UYM24" t="e">
        <f t="shared" si="233"/>
        <v>#VALUE!</v>
      </c>
      <c r="UYN24">
        <f t="shared" si="233"/>
        <v>0</v>
      </c>
      <c r="UYO24" t="e">
        <f t="shared" si="233"/>
        <v>#NUM!</v>
      </c>
      <c r="UYP24" t="e">
        <f t="shared" si="233"/>
        <v>#NUM!</v>
      </c>
      <c r="UYQ24" t="e">
        <f t="shared" si="233"/>
        <v>#VALUE!</v>
      </c>
      <c r="UYR24">
        <f t="shared" si="233"/>
        <v>0</v>
      </c>
      <c r="UYS24" t="e">
        <f t="shared" si="233"/>
        <v>#NUM!</v>
      </c>
      <c r="UYT24" t="e">
        <f t="shared" si="233"/>
        <v>#NUM!</v>
      </c>
      <c r="UYU24" t="e">
        <f t="shared" si="233"/>
        <v>#VALUE!</v>
      </c>
      <c r="UYV24">
        <f t="shared" si="233"/>
        <v>0</v>
      </c>
      <c r="UYW24" t="e">
        <f t="shared" si="233"/>
        <v>#NUM!</v>
      </c>
      <c r="UYX24" t="e">
        <f t="shared" si="233"/>
        <v>#NUM!</v>
      </c>
      <c r="UYY24" t="e">
        <f t="shared" si="233"/>
        <v>#VALUE!</v>
      </c>
      <c r="UYZ24">
        <f t="shared" si="233"/>
        <v>0</v>
      </c>
      <c r="UZA24" t="e">
        <f t="shared" si="233"/>
        <v>#NUM!</v>
      </c>
      <c r="UZB24" t="e">
        <f t="shared" si="233"/>
        <v>#NUM!</v>
      </c>
      <c r="UZC24" t="e">
        <f t="shared" si="233"/>
        <v>#VALUE!</v>
      </c>
      <c r="UZD24">
        <f t="shared" si="233"/>
        <v>0</v>
      </c>
      <c r="UZE24" t="e">
        <f t="shared" si="233"/>
        <v>#NUM!</v>
      </c>
      <c r="UZF24" t="e">
        <f t="shared" si="233"/>
        <v>#NUM!</v>
      </c>
      <c r="UZG24" t="e">
        <f t="shared" si="233"/>
        <v>#VALUE!</v>
      </c>
      <c r="UZH24">
        <f t="shared" si="233"/>
        <v>0</v>
      </c>
      <c r="UZI24" t="e">
        <f t="shared" si="233"/>
        <v>#NUM!</v>
      </c>
      <c r="UZJ24" t="e">
        <f t="shared" si="233"/>
        <v>#NUM!</v>
      </c>
      <c r="UZK24" t="e">
        <f t="shared" si="233"/>
        <v>#VALUE!</v>
      </c>
      <c r="UZL24">
        <f t="shared" si="233"/>
        <v>0</v>
      </c>
      <c r="UZM24" t="e">
        <f t="shared" si="233"/>
        <v>#NUM!</v>
      </c>
      <c r="UZN24" t="e">
        <f t="shared" si="233"/>
        <v>#NUM!</v>
      </c>
      <c r="UZO24" t="e">
        <f t="shared" si="233"/>
        <v>#VALUE!</v>
      </c>
      <c r="UZP24">
        <f t="shared" si="233"/>
        <v>0</v>
      </c>
      <c r="UZQ24" t="e">
        <f t="shared" si="233"/>
        <v>#NUM!</v>
      </c>
      <c r="UZR24" t="e">
        <f t="shared" si="233"/>
        <v>#NUM!</v>
      </c>
      <c r="UZS24" t="e">
        <f t="shared" si="233"/>
        <v>#VALUE!</v>
      </c>
      <c r="UZT24">
        <f t="shared" si="233"/>
        <v>0</v>
      </c>
      <c r="UZU24" t="e">
        <f t="shared" si="233"/>
        <v>#NUM!</v>
      </c>
      <c r="UZV24" t="e">
        <f t="shared" si="233"/>
        <v>#NUM!</v>
      </c>
      <c r="UZW24" t="e">
        <f t="shared" si="233"/>
        <v>#VALUE!</v>
      </c>
      <c r="UZX24">
        <f t="shared" si="233"/>
        <v>0</v>
      </c>
      <c r="UZY24" t="e">
        <f t="shared" si="233"/>
        <v>#NUM!</v>
      </c>
      <c r="UZZ24" t="e">
        <f t="shared" si="233"/>
        <v>#NUM!</v>
      </c>
      <c r="VAA24" t="e">
        <f t="shared" si="233"/>
        <v>#VALUE!</v>
      </c>
      <c r="VAB24">
        <f t="shared" si="233"/>
        <v>0</v>
      </c>
      <c r="VAC24" t="e">
        <f t="shared" si="233"/>
        <v>#NUM!</v>
      </c>
      <c r="VAD24" t="e">
        <f t="shared" si="233"/>
        <v>#NUM!</v>
      </c>
      <c r="VAE24" t="e">
        <f t="shared" si="233"/>
        <v>#VALUE!</v>
      </c>
      <c r="VAF24">
        <f t="shared" si="233"/>
        <v>0</v>
      </c>
      <c r="VAG24" t="e">
        <f t="shared" si="233"/>
        <v>#NUM!</v>
      </c>
      <c r="VAH24" t="e">
        <f t="shared" si="233"/>
        <v>#NUM!</v>
      </c>
      <c r="VAI24" t="e">
        <f t="shared" si="233"/>
        <v>#VALUE!</v>
      </c>
      <c r="VAJ24">
        <f t="shared" si="233"/>
        <v>0</v>
      </c>
      <c r="VAK24" t="e">
        <f t="shared" si="233"/>
        <v>#NUM!</v>
      </c>
      <c r="VAL24" t="e">
        <f t="shared" si="233"/>
        <v>#NUM!</v>
      </c>
      <c r="VAM24" t="e">
        <f t="shared" si="233"/>
        <v>#VALUE!</v>
      </c>
      <c r="VAN24">
        <f t="shared" si="233"/>
        <v>0</v>
      </c>
      <c r="VAO24" t="e">
        <f t="shared" si="233"/>
        <v>#NUM!</v>
      </c>
      <c r="VAP24" t="e">
        <f t="shared" si="233"/>
        <v>#NUM!</v>
      </c>
      <c r="VAQ24" t="e">
        <f t="shared" si="233"/>
        <v>#VALUE!</v>
      </c>
      <c r="VAR24">
        <f t="shared" si="233"/>
        <v>0</v>
      </c>
      <c r="VAS24" t="e">
        <f t="shared" si="233"/>
        <v>#NUM!</v>
      </c>
      <c r="VAT24" t="e">
        <f t="shared" si="233"/>
        <v>#NUM!</v>
      </c>
      <c r="VAU24" t="e">
        <f t="shared" si="233"/>
        <v>#VALUE!</v>
      </c>
      <c r="VAV24">
        <f t="shared" si="233"/>
        <v>0</v>
      </c>
      <c r="VAW24" t="e">
        <f t="shared" ref="VAW24:VDH24" si="234">VAS24/0.45</f>
        <v>#NUM!</v>
      </c>
      <c r="VAX24" t="e">
        <f t="shared" si="234"/>
        <v>#NUM!</v>
      </c>
      <c r="VAY24" t="e">
        <f t="shared" si="234"/>
        <v>#VALUE!</v>
      </c>
      <c r="VAZ24">
        <f t="shared" si="234"/>
        <v>0</v>
      </c>
      <c r="VBA24" t="e">
        <f t="shared" si="234"/>
        <v>#NUM!</v>
      </c>
      <c r="VBB24" t="e">
        <f t="shared" si="234"/>
        <v>#NUM!</v>
      </c>
      <c r="VBC24" t="e">
        <f t="shared" si="234"/>
        <v>#VALUE!</v>
      </c>
      <c r="VBD24">
        <f t="shared" si="234"/>
        <v>0</v>
      </c>
      <c r="VBE24" t="e">
        <f t="shared" si="234"/>
        <v>#NUM!</v>
      </c>
      <c r="VBF24" t="e">
        <f t="shared" si="234"/>
        <v>#NUM!</v>
      </c>
      <c r="VBG24" t="e">
        <f t="shared" si="234"/>
        <v>#VALUE!</v>
      </c>
      <c r="VBH24">
        <f t="shared" si="234"/>
        <v>0</v>
      </c>
      <c r="VBI24" t="e">
        <f t="shared" si="234"/>
        <v>#NUM!</v>
      </c>
      <c r="VBJ24" t="e">
        <f t="shared" si="234"/>
        <v>#NUM!</v>
      </c>
      <c r="VBK24" t="e">
        <f t="shared" si="234"/>
        <v>#VALUE!</v>
      </c>
      <c r="VBL24">
        <f t="shared" si="234"/>
        <v>0</v>
      </c>
      <c r="VBM24" t="e">
        <f t="shared" si="234"/>
        <v>#NUM!</v>
      </c>
      <c r="VBN24" t="e">
        <f t="shared" si="234"/>
        <v>#NUM!</v>
      </c>
      <c r="VBO24" t="e">
        <f t="shared" si="234"/>
        <v>#VALUE!</v>
      </c>
      <c r="VBP24">
        <f t="shared" si="234"/>
        <v>0</v>
      </c>
      <c r="VBQ24" t="e">
        <f t="shared" si="234"/>
        <v>#NUM!</v>
      </c>
      <c r="VBR24" t="e">
        <f t="shared" si="234"/>
        <v>#NUM!</v>
      </c>
      <c r="VBS24" t="e">
        <f t="shared" si="234"/>
        <v>#VALUE!</v>
      </c>
      <c r="VBT24">
        <f t="shared" si="234"/>
        <v>0</v>
      </c>
      <c r="VBU24" t="e">
        <f t="shared" si="234"/>
        <v>#NUM!</v>
      </c>
      <c r="VBV24" t="e">
        <f t="shared" si="234"/>
        <v>#NUM!</v>
      </c>
      <c r="VBW24" t="e">
        <f t="shared" si="234"/>
        <v>#VALUE!</v>
      </c>
      <c r="VBX24">
        <f t="shared" si="234"/>
        <v>0</v>
      </c>
      <c r="VBY24" t="e">
        <f t="shared" si="234"/>
        <v>#NUM!</v>
      </c>
      <c r="VBZ24" t="e">
        <f t="shared" si="234"/>
        <v>#NUM!</v>
      </c>
      <c r="VCA24" t="e">
        <f t="shared" si="234"/>
        <v>#VALUE!</v>
      </c>
      <c r="VCB24">
        <f t="shared" si="234"/>
        <v>0</v>
      </c>
      <c r="VCC24" t="e">
        <f t="shared" si="234"/>
        <v>#NUM!</v>
      </c>
      <c r="VCD24" t="e">
        <f t="shared" si="234"/>
        <v>#NUM!</v>
      </c>
      <c r="VCE24" t="e">
        <f t="shared" si="234"/>
        <v>#VALUE!</v>
      </c>
      <c r="VCF24">
        <f t="shared" si="234"/>
        <v>0</v>
      </c>
      <c r="VCG24" t="e">
        <f t="shared" si="234"/>
        <v>#NUM!</v>
      </c>
      <c r="VCH24" t="e">
        <f t="shared" si="234"/>
        <v>#NUM!</v>
      </c>
      <c r="VCI24" t="e">
        <f t="shared" si="234"/>
        <v>#VALUE!</v>
      </c>
      <c r="VCJ24">
        <f t="shared" si="234"/>
        <v>0</v>
      </c>
      <c r="VCK24" t="e">
        <f t="shared" si="234"/>
        <v>#NUM!</v>
      </c>
      <c r="VCL24" t="e">
        <f t="shared" si="234"/>
        <v>#NUM!</v>
      </c>
      <c r="VCM24" t="e">
        <f t="shared" si="234"/>
        <v>#VALUE!</v>
      </c>
      <c r="VCN24">
        <f t="shared" si="234"/>
        <v>0</v>
      </c>
      <c r="VCO24" t="e">
        <f t="shared" si="234"/>
        <v>#NUM!</v>
      </c>
      <c r="VCP24" t="e">
        <f t="shared" si="234"/>
        <v>#NUM!</v>
      </c>
      <c r="VCQ24" t="e">
        <f t="shared" si="234"/>
        <v>#VALUE!</v>
      </c>
      <c r="VCR24">
        <f t="shared" si="234"/>
        <v>0</v>
      </c>
      <c r="VCS24" t="e">
        <f t="shared" si="234"/>
        <v>#NUM!</v>
      </c>
      <c r="VCT24" t="e">
        <f t="shared" si="234"/>
        <v>#NUM!</v>
      </c>
      <c r="VCU24" t="e">
        <f t="shared" si="234"/>
        <v>#VALUE!</v>
      </c>
      <c r="VCV24">
        <f t="shared" si="234"/>
        <v>0</v>
      </c>
      <c r="VCW24" t="e">
        <f t="shared" si="234"/>
        <v>#NUM!</v>
      </c>
      <c r="VCX24" t="e">
        <f t="shared" si="234"/>
        <v>#NUM!</v>
      </c>
      <c r="VCY24" t="e">
        <f t="shared" si="234"/>
        <v>#VALUE!</v>
      </c>
      <c r="VCZ24">
        <f t="shared" si="234"/>
        <v>0</v>
      </c>
      <c r="VDA24" t="e">
        <f t="shared" si="234"/>
        <v>#NUM!</v>
      </c>
      <c r="VDB24" t="e">
        <f t="shared" si="234"/>
        <v>#NUM!</v>
      </c>
      <c r="VDC24" t="e">
        <f t="shared" si="234"/>
        <v>#VALUE!</v>
      </c>
      <c r="VDD24">
        <f t="shared" si="234"/>
        <v>0</v>
      </c>
      <c r="VDE24" t="e">
        <f t="shared" si="234"/>
        <v>#NUM!</v>
      </c>
      <c r="VDF24" t="e">
        <f t="shared" si="234"/>
        <v>#NUM!</v>
      </c>
      <c r="VDG24" t="e">
        <f t="shared" si="234"/>
        <v>#VALUE!</v>
      </c>
      <c r="VDH24">
        <f t="shared" si="234"/>
        <v>0</v>
      </c>
      <c r="VDI24" t="e">
        <f t="shared" ref="VDI24:VFT24" si="235">VDE24/0.45</f>
        <v>#NUM!</v>
      </c>
      <c r="VDJ24" t="e">
        <f t="shared" si="235"/>
        <v>#NUM!</v>
      </c>
      <c r="VDK24" t="e">
        <f t="shared" si="235"/>
        <v>#VALUE!</v>
      </c>
      <c r="VDL24">
        <f t="shared" si="235"/>
        <v>0</v>
      </c>
      <c r="VDM24" t="e">
        <f t="shared" si="235"/>
        <v>#NUM!</v>
      </c>
      <c r="VDN24" t="e">
        <f t="shared" si="235"/>
        <v>#NUM!</v>
      </c>
      <c r="VDO24" t="e">
        <f t="shared" si="235"/>
        <v>#VALUE!</v>
      </c>
      <c r="VDP24">
        <f t="shared" si="235"/>
        <v>0</v>
      </c>
      <c r="VDQ24" t="e">
        <f t="shared" si="235"/>
        <v>#NUM!</v>
      </c>
      <c r="VDR24" t="e">
        <f t="shared" si="235"/>
        <v>#NUM!</v>
      </c>
      <c r="VDS24" t="e">
        <f t="shared" si="235"/>
        <v>#VALUE!</v>
      </c>
      <c r="VDT24">
        <f t="shared" si="235"/>
        <v>0</v>
      </c>
      <c r="VDU24" t="e">
        <f t="shared" si="235"/>
        <v>#NUM!</v>
      </c>
      <c r="VDV24" t="e">
        <f t="shared" si="235"/>
        <v>#NUM!</v>
      </c>
      <c r="VDW24" t="e">
        <f t="shared" si="235"/>
        <v>#VALUE!</v>
      </c>
      <c r="VDX24">
        <f t="shared" si="235"/>
        <v>0</v>
      </c>
      <c r="VDY24" t="e">
        <f t="shared" si="235"/>
        <v>#NUM!</v>
      </c>
      <c r="VDZ24" t="e">
        <f t="shared" si="235"/>
        <v>#NUM!</v>
      </c>
      <c r="VEA24" t="e">
        <f t="shared" si="235"/>
        <v>#VALUE!</v>
      </c>
      <c r="VEB24">
        <f t="shared" si="235"/>
        <v>0</v>
      </c>
      <c r="VEC24" t="e">
        <f t="shared" si="235"/>
        <v>#NUM!</v>
      </c>
      <c r="VED24" t="e">
        <f t="shared" si="235"/>
        <v>#NUM!</v>
      </c>
      <c r="VEE24" t="e">
        <f t="shared" si="235"/>
        <v>#VALUE!</v>
      </c>
      <c r="VEF24">
        <f t="shared" si="235"/>
        <v>0</v>
      </c>
      <c r="VEG24" t="e">
        <f t="shared" si="235"/>
        <v>#NUM!</v>
      </c>
      <c r="VEH24" t="e">
        <f t="shared" si="235"/>
        <v>#NUM!</v>
      </c>
      <c r="VEI24" t="e">
        <f t="shared" si="235"/>
        <v>#VALUE!</v>
      </c>
      <c r="VEJ24">
        <f t="shared" si="235"/>
        <v>0</v>
      </c>
      <c r="VEK24" t="e">
        <f t="shared" si="235"/>
        <v>#NUM!</v>
      </c>
      <c r="VEL24" t="e">
        <f t="shared" si="235"/>
        <v>#NUM!</v>
      </c>
      <c r="VEM24" t="e">
        <f t="shared" si="235"/>
        <v>#VALUE!</v>
      </c>
      <c r="VEN24">
        <f t="shared" si="235"/>
        <v>0</v>
      </c>
      <c r="VEO24" t="e">
        <f t="shared" si="235"/>
        <v>#NUM!</v>
      </c>
      <c r="VEP24" t="e">
        <f t="shared" si="235"/>
        <v>#NUM!</v>
      </c>
      <c r="VEQ24" t="e">
        <f t="shared" si="235"/>
        <v>#VALUE!</v>
      </c>
      <c r="VER24">
        <f t="shared" si="235"/>
        <v>0</v>
      </c>
      <c r="VES24" t="e">
        <f t="shared" si="235"/>
        <v>#NUM!</v>
      </c>
      <c r="VET24" t="e">
        <f t="shared" si="235"/>
        <v>#NUM!</v>
      </c>
      <c r="VEU24" t="e">
        <f t="shared" si="235"/>
        <v>#VALUE!</v>
      </c>
      <c r="VEV24">
        <f t="shared" si="235"/>
        <v>0</v>
      </c>
      <c r="VEW24" t="e">
        <f t="shared" si="235"/>
        <v>#NUM!</v>
      </c>
      <c r="VEX24" t="e">
        <f t="shared" si="235"/>
        <v>#NUM!</v>
      </c>
      <c r="VEY24" t="e">
        <f t="shared" si="235"/>
        <v>#VALUE!</v>
      </c>
      <c r="VEZ24">
        <f t="shared" si="235"/>
        <v>0</v>
      </c>
      <c r="VFA24" t="e">
        <f t="shared" si="235"/>
        <v>#NUM!</v>
      </c>
      <c r="VFB24" t="e">
        <f t="shared" si="235"/>
        <v>#NUM!</v>
      </c>
      <c r="VFC24" t="e">
        <f t="shared" si="235"/>
        <v>#VALUE!</v>
      </c>
      <c r="VFD24">
        <f t="shared" si="235"/>
        <v>0</v>
      </c>
      <c r="VFE24" t="e">
        <f t="shared" si="235"/>
        <v>#NUM!</v>
      </c>
      <c r="VFF24" t="e">
        <f t="shared" si="235"/>
        <v>#NUM!</v>
      </c>
      <c r="VFG24" t="e">
        <f t="shared" si="235"/>
        <v>#VALUE!</v>
      </c>
      <c r="VFH24">
        <f t="shared" si="235"/>
        <v>0</v>
      </c>
      <c r="VFI24" t="e">
        <f t="shared" si="235"/>
        <v>#NUM!</v>
      </c>
      <c r="VFJ24" t="e">
        <f t="shared" si="235"/>
        <v>#NUM!</v>
      </c>
      <c r="VFK24" t="e">
        <f t="shared" si="235"/>
        <v>#VALUE!</v>
      </c>
      <c r="VFL24">
        <f t="shared" si="235"/>
        <v>0</v>
      </c>
      <c r="VFM24" t="e">
        <f t="shared" si="235"/>
        <v>#NUM!</v>
      </c>
      <c r="VFN24" t="e">
        <f t="shared" si="235"/>
        <v>#NUM!</v>
      </c>
      <c r="VFO24" t="e">
        <f t="shared" si="235"/>
        <v>#VALUE!</v>
      </c>
      <c r="VFP24">
        <f t="shared" si="235"/>
        <v>0</v>
      </c>
      <c r="VFQ24" t="e">
        <f t="shared" si="235"/>
        <v>#NUM!</v>
      </c>
      <c r="VFR24" t="e">
        <f t="shared" si="235"/>
        <v>#NUM!</v>
      </c>
      <c r="VFS24" t="e">
        <f t="shared" si="235"/>
        <v>#VALUE!</v>
      </c>
      <c r="VFT24">
        <f t="shared" si="235"/>
        <v>0</v>
      </c>
      <c r="VFU24" t="e">
        <f t="shared" ref="VFU24:VIF24" si="236">VFQ24/0.45</f>
        <v>#NUM!</v>
      </c>
      <c r="VFV24" t="e">
        <f t="shared" si="236"/>
        <v>#NUM!</v>
      </c>
      <c r="VFW24" t="e">
        <f t="shared" si="236"/>
        <v>#VALUE!</v>
      </c>
      <c r="VFX24">
        <f t="shared" si="236"/>
        <v>0</v>
      </c>
      <c r="VFY24" t="e">
        <f t="shared" si="236"/>
        <v>#NUM!</v>
      </c>
      <c r="VFZ24" t="e">
        <f t="shared" si="236"/>
        <v>#NUM!</v>
      </c>
      <c r="VGA24" t="e">
        <f t="shared" si="236"/>
        <v>#VALUE!</v>
      </c>
      <c r="VGB24">
        <f t="shared" si="236"/>
        <v>0</v>
      </c>
      <c r="VGC24" t="e">
        <f t="shared" si="236"/>
        <v>#NUM!</v>
      </c>
      <c r="VGD24" t="e">
        <f t="shared" si="236"/>
        <v>#NUM!</v>
      </c>
      <c r="VGE24" t="e">
        <f t="shared" si="236"/>
        <v>#VALUE!</v>
      </c>
      <c r="VGF24">
        <f t="shared" si="236"/>
        <v>0</v>
      </c>
      <c r="VGG24" t="e">
        <f t="shared" si="236"/>
        <v>#NUM!</v>
      </c>
      <c r="VGH24" t="e">
        <f t="shared" si="236"/>
        <v>#NUM!</v>
      </c>
      <c r="VGI24" t="e">
        <f t="shared" si="236"/>
        <v>#VALUE!</v>
      </c>
      <c r="VGJ24">
        <f t="shared" si="236"/>
        <v>0</v>
      </c>
      <c r="VGK24" t="e">
        <f t="shared" si="236"/>
        <v>#NUM!</v>
      </c>
      <c r="VGL24" t="e">
        <f t="shared" si="236"/>
        <v>#NUM!</v>
      </c>
      <c r="VGM24" t="e">
        <f t="shared" si="236"/>
        <v>#VALUE!</v>
      </c>
      <c r="VGN24">
        <f t="shared" si="236"/>
        <v>0</v>
      </c>
      <c r="VGO24" t="e">
        <f t="shared" si="236"/>
        <v>#NUM!</v>
      </c>
      <c r="VGP24" t="e">
        <f t="shared" si="236"/>
        <v>#NUM!</v>
      </c>
      <c r="VGQ24" t="e">
        <f t="shared" si="236"/>
        <v>#VALUE!</v>
      </c>
      <c r="VGR24">
        <f t="shared" si="236"/>
        <v>0</v>
      </c>
      <c r="VGS24" t="e">
        <f t="shared" si="236"/>
        <v>#NUM!</v>
      </c>
      <c r="VGT24" t="e">
        <f t="shared" si="236"/>
        <v>#NUM!</v>
      </c>
      <c r="VGU24" t="e">
        <f t="shared" si="236"/>
        <v>#VALUE!</v>
      </c>
      <c r="VGV24">
        <f t="shared" si="236"/>
        <v>0</v>
      </c>
      <c r="VGW24" t="e">
        <f t="shared" si="236"/>
        <v>#NUM!</v>
      </c>
      <c r="VGX24" t="e">
        <f t="shared" si="236"/>
        <v>#NUM!</v>
      </c>
      <c r="VGY24" t="e">
        <f t="shared" si="236"/>
        <v>#VALUE!</v>
      </c>
      <c r="VGZ24">
        <f t="shared" si="236"/>
        <v>0</v>
      </c>
      <c r="VHA24" t="e">
        <f t="shared" si="236"/>
        <v>#NUM!</v>
      </c>
      <c r="VHB24" t="e">
        <f t="shared" si="236"/>
        <v>#NUM!</v>
      </c>
      <c r="VHC24" t="e">
        <f t="shared" si="236"/>
        <v>#VALUE!</v>
      </c>
      <c r="VHD24">
        <f t="shared" si="236"/>
        <v>0</v>
      </c>
      <c r="VHE24" t="e">
        <f t="shared" si="236"/>
        <v>#NUM!</v>
      </c>
      <c r="VHF24" t="e">
        <f t="shared" si="236"/>
        <v>#NUM!</v>
      </c>
      <c r="VHG24" t="e">
        <f t="shared" si="236"/>
        <v>#VALUE!</v>
      </c>
      <c r="VHH24">
        <f t="shared" si="236"/>
        <v>0</v>
      </c>
      <c r="VHI24" t="e">
        <f t="shared" si="236"/>
        <v>#NUM!</v>
      </c>
      <c r="VHJ24" t="e">
        <f t="shared" si="236"/>
        <v>#NUM!</v>
      </c>
      <c r="VHK24" t="e">
        <f t="shared" si="236"/>
        <v>#VALUE!</v>
      </c>
      <c r="VHL24">
        <f t="shared" si="236"/>
        <v>0</v>
      </c>
      <c r="VHM24" t="e">
        <f t="shared" si="236"/>
        <v>#NUM!</v>
      </c>
      <c r="VHN24" t="e">
        <f t="shared" si="236"/>
        <v>#NUM!</v>
      </c>
      <c r="VHO24" t="e">
        <f t="shared" si="236"/>
        <v>#VALUE!</v>
      </c>
      <c r="VHP24">
        <f t="shared" si="236"/>
        <v>0</v>
      </c>
      <c r="VHQ24" t="e">
        <f t="shared" si="236"/>
        <v>#NUM!</v>
      </c>
      <c r="VHR24" t="e">
        <f t="shared" si="236"/>
        <v>#NUM!</v>
      </c>
      <c r="VHS24" t="e">
        <f t="shared" si="236"/>
        <v>#VALUE!</v>
      </c>
      <c r="VHT24">
        <f t="shared" si="236"/>
        <v>0</v>
      </c>
      <c r="VHU24" t="e">
        <f t="shared" si="236"/>
        <v>#NUM!</v>
      </c>
      <c r="VHV24" t="e">
        <f t="shared" si="236"/>
        <v>#NUM!</v>
      </c>
      <c r="VHW24" t="e">
        <f t="shared" si="236"/>
        <v>#VALUE!</v>
      </c>
      <c r="VHX24">
        <f t="shared" si="236"/>
        <v>0</v>
      </c>
      <c r="VHY24" t="e">
        <f t="shared" si="236"/>
        <v>#NUM!</v>
      </c>
      <c r="VHZ24" t="e">
        <f t="shared" si="236"/>
        <v>#NUM!</v>
      </c>
      <c r="VIA24" t="e">
        <f t="shared" si="236"/>
        <v>#VALUE!</v>
      </c>
      <c r="VIB24">
        <f t="shared" si="236"/>
        <v>0</v>
      </c>
      <c r="VIC24" t="e">
        <f t="shared" si="236"/>
        <v>#NUM!</v>
      </c>
      <c r="VID24" t="e">
        <f t="shared" si="236"/>
        <v>#NUM!</v>
      </c>
      <c r="VIE24" t="e">
        <f t="shared" si="236"/>
        <v>#VALUE!</v>
      </c>
      <c r="VIF24">
        <f t="shared" si="236"/>
        <v>0</v>
      </c>
      <c r="VIG24" t="e">
        <f t="shared" ref="VIG24:VKR24" si="237">VIC24/0.45</f>
        <v>#NUM!</v>
      </c>
      <c r="VIH24" t="e">
        <f t="shared" si="237"/>
        <v>#NUM!</v>
      </c>
      <c r="VII24" t="e">
        <f t="shared" si="237"/>
        <v>#VALUE!</v>
      </c>
      <c r="VIJ24">
        <f t="shared" si="237"/>
        <v>0</v>
      </c>
      <c r="VIK24" t="e">
        <f t="shared" si="237"/>
        <v>#NUM!</v>
      </c>
      <c r="VIL24" t="e">
        <f t="shared" si="237"/>
        <v>#NUM!</v>
      </c>
      <c r="VIM24" t="e">
        <f t="shared" si="237"/>
        <v>#VALUE!</v>
      </c>
      <c r="VIN24">
        <f t="shared" si="237"/>
        <v>0</v>
      </c>
      <c r="VIO24" t="e">
        <f t="shared" si="237"/>
        <v>#NUM!</v>
      </c>
      <c r="VIP24" t="e">
        <f t="shared" si="237"/>
        <v>#NUM!</v>
      </c>
      <c r="VIQ24" t="e">
        <f t="shared" si="237"/>
        <v>#VALUE!</v>
      </c>
      <c r="VIR24">
        <f t="shared" si="237"/>
        <v>0</v>
      </c>
      <c r="VIS24" t="e">
        <f t="shared" si="237"/>
        <v>#NUM!</v>
      </c>
      <c r="VIT24" t="e">
        <f t="shared" si="237"/>
        <v>#NUM!</v>
      </c>
      <c r="VIU24" t="e">
        <f t="shared" si="237"/>
        <v>#VALUE!</v>
      </c>
      <c r="VIV24">
        <f t="shared" si="237"/>
        <v>0</v>
      </c>
      <c r="VIW24" t="e">
        <f t="shared" si="237"/>
        <v>#NUM!</v>
      </c>
      <c r="VIX24" t="e">
        <f t="shared" si="237"/>
        <v>#NUM!</v>
      </c>
      <c r="VIY24" t="e">
        <f t="shared" si="237"/>
        <v>#VALUE!</v>
      </c>
      <c r="VIZ24">
        <f t="shared" si="237"/>
        <v>0</v>
      </c>
      <c r="VJA24" t="e">
        <f t="shared" si="237"/>
        <v>#NUM!</v>
      </c>
      <c r="VJB24" t="e">
        <f t="shared" si="237"/>
        <v>#NUM!</v>
      </c>
      <c r="VJC24" t="e">
        <f t="shared" si="237"/>
        <v>#VALUE!</v>
      </c>
      <c r="VJD24">
        <f t="shared" si="237"/>
        <v>0</v>
      </c>
      <c r="VJE24" t="e">
        <f t="shared" si="237"/>
        <v>#NUM!</v>
      </c>
      <c r="VJF24" t="e">
        <f t="shared" si="237"/>
        <v>#NUM!</v>
      </c>
      <c r="VJG24" t="e">
        <f t="shared" si="237"/>
        <v>#VALUE!</v>
      </c>
      <c r="VJH24">
        <f t="shared" si="237"/>
        <v>0</v>
      </c>
      <c r="VJI24" t="e">
        <f t="shared" si="237"/>
        <v>#NUM!</v>
      </c>
      <c r="VJJ24" t="e">
        <f t="shared" si="237"/>
        <v>#NUM!</v>
      </c>
      <c r="VJK24" t="e">
        <f t="shared" si="237"/>
        <v>#VALUE!</v>
      </c>
      <c r="VJL24">
        <f t="shared" si="237"/>
        <v>0</v>
      </c>
      <c r="VJM24" t="e">
        <f t="shared" si="237"/>
        <v>#NUM!</v>
      </c>
      <c r="VJN24" t="e">
        <f t="shared" si="237"/>
        <v>#NUM!</v>
      </c>
      <c r="VJO24" t="e">
        <f t="shared" si="237"/>
        <v>#VALUE!</v>
      </c>
      <c r="VJP24">
        <f t="shared" si="237"/>
        <v>0</v>
      </c>
      <c r="VJQ24" t="e">
        <f t="shared" si="237"/>
        <v>#NUM!</v>
      </c>
      <c r="VJR24" t="e">
        <f t="shared" si="237"/>
        <v>#NUM!</v>
      </c>
      <c r="VJS24" t="e">
        <f t="shared" si="237"/>
        <v>#VALUE!</v>
      </c>
      <c r="VJT24">
        <f t="shared" si="237"/>
        <v>0</v>
      </c>
      <c r="VJU24" t="e">
        <f t="shared" si="237"/>
        <v>#NUM!</v>
      </c>
      <c r="VJV24" t="e">
        <f t="shared" si="237"/>
        <v>#NUM!</v>
      </c>
      <c r="VJW24" t="e">
        <f t="shared" si="237"/>
        <v>#VALUE!</v>
      </c>
      <c r="VJX24">
        <f t="shared" si="237"/>
        <v>0</v>
      </c>
      <c r="VJY24" t="e">
        <f t="shared" si="237"/>
        <v>#NUM!</v>
      </c>
      <c r="VJZ24" t="e">
        <f t="shared" si="237"/>
        <v>#NUM!</v>
      </c>
      <c r="VKA24" t="e">
        <f t="shared" si="237"/>
        <v>#VALUE!</v>
      </c>
      <c r="VKB24">
        <f t="shared" si="237"/>
        <v>0</v>
      </c>
      <c r="VKC24" t="e">
        <f t="shared" si="237"/>
        <v>#NUM!</v>
      </c>
      <c r="VKD24" t="e">
        <f t="shared" si="237"/>
        <v>#NUM!</v>
      </c>
      <c r="VKE24" t="e">
        <f t="shared" si="237"/>
        <v>#VALUE!</v>
      </c>
      <c r="VKF24">
        <f t="shared" si="237"/>
        <v>0</v>
      </c>
      <c r="VKG24" t="e">
        <f t="shared" si="237"/>
        <v>#NUM!</v>
      </c>
      <c r="VKH24" t="e">
        <f t="shared" si="237"/>
        <v>#NUM!</v>
      </c>
      <c r="VKI24" t="e">
        <f t="shared" si="237"/>
        <v>#VALUE!</v>
      </c>
      <c r="VKJ24">
        <f t="shared" si="237"/>
        <v>0</v>
      </c>
      <c r="VKK24" t="e">
        <f t="shared" si="237"/>
        <v>#NUM!</v>
      </c>
      <c r="VKL24" t="e">
        <f t="shared" si="237"/>
        <v>#NUM!</v>
      </c>
      <c r="VKM24" t="e">
        <f t="shared" si="237"/>
        <v>#VALUE!</v>
      </c>
      <c r="VKN24">
        <f t="shared" si="237"/>
        <v>0</v>
      </c>
      <c r="VKO24" t="e">
        <f t="shared" si="237"/>
        <v>#NUM!</v>
      </c>
      <c r="VKP24" t="e">
        <f t="shared" si="237"/>
        <v>#NUM!</v>
      </c>
      <c r="VKQ24" t="e">
        <f t="shared" si="237"/>
        <v>#VALUE!</v>
      </c>
      <c r="VKR24">
        <f t="shared" si="237"/>
        <v>0</v>
      </c>
      <c r="VKS24" t="e">
        <f t="shared" ref="VKS24:VND24" si="238">VKO24/0.45</f>
        <v>#NUM!</v>
      </c>
      <c r="VKT24" t="e">
        <f t="shared" si="238"/>
        <v>#NUM!</v>
      </c>
      <c r="VKU24" t="e">
        <f t="shared" si="238"/>
        <v>#VALUE!</v>
      </c>
      <c r="VKV24">
        <f t="shared" si="238"/>
        <v>0</v>
      </c>
      <c r="VKW24" t="e">
        <f t="shared" si="238"/>
        <v>#NUM!</v>
      </c>
      <c r="VKX24" t="e">
        <f t="shared" si="238"/>
        <v>#NUM!</v>
      </c>
      <c r="VKY24" t="e">
        <f t="shared" si="238"/>
        <v>#VALUE!</v>
      </c>
      <c r="VKZ24">
        <f t="shared" si="238"/>
        <v>0</v>
      </c>
      <c r="VLA24" t="e">
        <f t="shared" si="238"/>
        <v>#NUM!</v>
      </c>
      <c r="VLB24" t="e">
        <f t="shared" si="238"/>
        <v>#NUM!</v>
      </c>
      <c r="VLC24" t="e">
        <f t="shared" si="238"/>
        <v>#VALUE!</v>
      </c>
      <c r="VLD24">
        <f t="shared" si="238"/>
        <v>0</v>
      </c>
      <c r="VLE24" t="e">
        <f t="shared" si="238"/>
        <v>#NUM!</v>
      </c>
      <c r="VLF24" t="e">
        <f t="shared" si="238"/>
        <v>#NUM!</v>
      </c>
      <c r="VLG24" t="e">
        <f t="shared" si="238"/>
        <v>#VALUE!</v>
      </c>
      <c r="VLH24">
        <f t="shared" si="238"/>
        <v>0</v>
      </c>
      <c r="VLI24" t="e">
        <f t="shared" si="238"/>
        <v>#NUM!</v>
      </c>
      <c r="VLJ24" t="e">
        <f t="shared" si="238"/>
        <v>#NUM!</v>
      </c>
      <c r="VLK24" t="e">
        <f t="shared" si="238"/>
        <v>#VALUE!</v>
      </c>
      <c r="VLL24">
        <f t="shared" si="238"/>
        <v>0</v>
      </c>
      <c r="VLM24" t="e">
        <f t="shared" si="238"/>
        <v>#NUM!</v>
      </c>
      <c r="VLN24" t="e">
        <f t="shared" si="238"/>
        <v>#NUM!</v>
      </c>
      <c r="VLO24" t="e">
        <f t="shared" si="238"/>
        <v>#VALUE!</v>
      </c>
      <c r="VLP24">
        <f t="shared" si="238"/>
        <v>0</v>
      </c>
      <c r="VLQ24" t="e">
        <f t="shared" si="238"/>
        <v>#NUM!</v>
      </c>
      <c r="VLR24" t="e">
        <f t="shared" si="238"/>
        <v>#NUM!</v>
      </c>
      <c r="VLS24" t="e">
        <f t="shared" si="238"/>
        <v>#VALUE!</v>
      </c>
      <c r="VLT24">
        <f t="shared" si="238"/>
        <v>0</v>
      </c>
      <c r="VLU24" t="e">
        <f t="shared" si="238"/>
        <v>#NUM!</v>
      </c>
      <c r="VLV24" t="e">
        <f t="shared" si="238"/>
        <v>#NUM!</v>
      </c>
      <c r="VLW24" t="e">
        <f t="shared" si="238"/>
        <v>#VALUE!</v>
      </c>
      <c r="VLX24">
        <f t="shared" si="238"/>
        <v>0</v>
      </c>
      <c r="VLY24" t="e">
        <f t="shared" si="238"/>
        <v>#NUM!</v>
      </c>
      <c r="VLZ24" t="e">
        <f t="shared" si="238"/>
        <v>#NUM!</v>
      </c>
      <c r="VMA24" t="e">
        <f t="shared" si="238"/>
        <v>#VALUE!</v>
      </c>
      <c r="VMB24">
        <f t="shared" si="238"/>
        <v>0</v>
      </c>
      <c r="VMC24" t="e">
        <f t="shared" si="238"/>
        <v>#NUM!</v>
      </c>
      <c r="VMD24" t="e">
        <f t="shared" si="238"/>
        <v>#NUM!</v>
      </c>
      <c r="VME24" t="e">
        <f t="shared" si="238"/>
        <v>#VALUE!</v>
      </c>
      <c r="VMF24">
        <f t="shared" si="238"/>
        <v>0</v>
      </c>
      <c r="VMG24" t="e">
        <f t="shared" si="238"/>
        <v>#NUM!</v>
      </c>
      <c r="VMH24" t="e">
        <f t="shared" si="238"/>
        <v>#NUM!</v>
      </c>
      <c r="VMI24" t="e">
        <f t="shared" si="238"/>
        <v>#VALUE!</v>
      </c>
      <c r="VMJ24">
        <f t="shared" si="238"/>
        <v>0</v>
      </c>
      <c r="VMK24" t="e">
        <f t="shared" si="238"/>
        <v>#NUM!</v>
      </c>
      <c r="VML24" t="e">
        <f t="shared" si="238"/>
        <v>#NUM!</v>
      </c>
      <c r="VMM24" t="e">
        <f t="shared" si="238"/>
        <v>#VALUE!</v>
      </c>
      <c r="VMN24">
        <f t="shared" si="238"/>
        <v>0</v>
      </c>
      <c r="VMO24" t="e">
        <f t="shared" si="238"/>
        <v>#NUM!</v>
      </c>
      <c r="VMP24" t="e">
        <f t="shared" si="238"/>
        <v>#NUM!</v>
      </c>
      <c r="VMQ24" t="e">
        <f t="shared" si="238"/>
        <v>#VALUE!</v>
      </c>
      <c r="VMR24">
        <f t="shared" si="238"/>
        <v>0</v>
      </c>
      <c r="VMS24" t="e">
        <f t="shared" si="238"/>
        <v>#NUM!</v>
      </c>
      <c r="VMT24" t="e">
        <f t="shared" si="238"/>
        <v>#NUM!</v>
      </c>
      <c r="VMU24" t="e">
        <f t="shared" si="238"/>
        <v>#VALUE!</v>
      </c>
      <c r="VMV24">
        <f t="shared" si="238"/>
        <v>0</v>
      </c>
      <c r="VMW24" t="e">
        <f t="shared" si="238"/>
        <v>#NUM!</v>
      </c>
      <c r="VMX24" t="e">
        <f t="shared" si="238"/>
        <v>#NUM!</v>
      </c>
      <c r="VMY24" t="e">
        <f t="shared" si="238"/>
        <v>#VALUE!</v>
      </c>
      <c r="VMZ24">
        <f t="shared" si="238"/>
        <v>0</v>
      </c>
      <c r="VNA24" t="e">
        <f t="shared" si="238"/>
        <v>#NUM!</v>
      </c>
      <c r="VNB24" t="e">
        <f t="shared" si="238"/>
        <v>#NUM!</v>
      </c>
      <c r="VNC24" t="e">
        <f t="shared" si="238"/>
        <v>#VALUE!</v>
      </c>
      <c r="VND24">
        <f t="shared" si="238"/>
        <v>0</v>
      </c>
      <c r="VNE24" t="e">
        <f t="shared" ref="VNE24:VPP24" si="239">VNA24/0.45</f>
        <v>#NUM!</v>
      </c>
      <c r="VNF24" t="e">
        <f t="shared" si="239"/>
        <v>#NUM!</v>
      </c>
      <c r="VNG24" t="e">
        <f t="shared" si="239"/>
        <v>#VALUE!</v>
      </c>
      <c r="VNH24">
        <f t="shared" si="239"/>
        <v>0</v>
      </c>
      <c r="VNI24" t="e">
        <f t="shared" si="239"/>
        <v>#NUM!</v>
      </c>
      <c r="VNJ24" t="e">
        <f t="shared" si="239"/>
        <v>#NUM!</v>
      </c>
      <c r="VNK24" t="e">
        <f t="shared" si="239"/>
        <v>#VALUE!</v>
      </c>
      <c r="VNL24">
        <f t="shared" si="239"/>
        <v>0</v>
      </c>
      <c r="VNM24" t="e">
        <f t="shared" si="239"/>
        <v>#NUM!</v>
      </c>
      <c r="VNN24" t="e">
        <f t="shared" si="239"/>
        <v>#NUM!</v>
      </c>
      <c r="VNO24" t="e">
        <f t="shared" si="239"/>
        <v>#VALUE!</v>
      </c>
      <c r="VNP24">
        <f t="shared" si="239"/>
        <v>0</v>
      </c>
      <c r="VNQ24" t="e">
        <f t="shared" si="239"/>
        <v>#NUM!</v>
      </c>
      <c r="VNR24" t="e">
        <f t="shared" si="239"/>
        <v>#NUM!</v>
      </c>
      <c r="VNS24" t="e">
        <f t="shared" si="239"/>
        <v>#VALUE!</v>
      </c>
      <c r="VNT24">
        <f t="shared" si="239"/>
        <v>0</v>
      </c>
      <c r="VNU24" t="e">
        <f t="shared" si="239"/>
        <v>#NUM!</v>
      </c>
      <c r="VNV24" t="e">
        <f t="shared" si="239"/>
        <v>#NUM!</v>
      </c>
      <c r="VNW24" t="e">
        <f t="shared" si="239"/>
        <v>#VALUE!</v>
      </c>
      <c r="VNX24">
        <f t="shared" si="239"/>
        <v>0</v>
      </c>
      <c r="VNY24" t="e">
        <f t="shared" si="239"/>
        <v>#NUM!</v>
      </c>
      <c r="VNZ24" t="e">
        <f t="shared" si="239"/>
        <v>#NUM!</v>
      </c>
      <c r="VOA24" t="e">
        <f t="shared" si="239"/>
        <v>#VALUE!</v>
      </c>
      <c r="VOB24">
        <f t="shared" si="239"/>
        <v>0</v>
      </c>
      <c r="VOC24" t="e">
        <f t="shared" si="239"/>
        <v>#NUM!</v>
      </c>
      <c r="VOD24" t="e">
        <f t="shared" si="239"/>
        <v>#NUM!</v>
      </c>
      <c r="VOE24" t="e">
        <f t="shared" si="239"/>
        <v>#VALUE!</v>
      </c>
      <c r="VOF24">
        <f t="shared" si="239"/>
        <v>0</v>
      </c>
      <c r="VOG24" t="e">
        <f t="shared" si="239"/>
        <v>#NUM!</v>
      </c>
      <c r="VOH24" t="e">
        <f t="shared" si="239"/>
        <v>#NUM!</v>
      </c>
      <c r="VOI24" t="e">
        <f t="shared" si="239"/>
        <v>#VALUE!</v>
      </c>
      <c r="VOJ24">
        <f t="shared" si="239"/>
        <v>0</v>
      </c>
      <c r="VOK24" t="e">
        <f t="shared" si="239"/>
        <v>#NUM!</v>
      </c>
      <c r="VOL24" t="e">
        <f t="shared" si="239"/>
        <v>#NUM!</v>
      </c>
      <c r="VOM24" t="e">
        <f t="shared" si="239"/>
        <v>#VALUE!</v>
      </c>
      <c r="VON24">
        <f t="shared" si="239"/>
        <v>0</v>
      </c>
      <c r="VOO24" t="e">
        <f t="shared" si="239"/>
        <v>#NUM!</v>
      </c>
      <c r="VOP24" t="e">
        <f t="shared" si="239"/>
        <v>#NUM!</v>
      </c>
      <c r="VOQ24" t="e">
        <f t="shared" si="239"/>
        <v>#VALUE!</v>
      </c>
      <c r="VOR24">
        <f t="shared" si="239"/>
        <v>0</v>
      </c>
      <c r="VOS24" t="e">
        <f t="shared" si="239"/>
        <v>#NUM!</v>
      </c>
      <c r="VOT24" t="e">
        <f t="shared" si="239"/>
        <v>#NUM!</v>
      </c>
      <c r="VOU24" t="e">
        <f t="shared" si="239"/>
        <v>#VALUE!</v>
      </c>
      <c r="VOV24">
        <f t="shared" si="239"/>
        <v>0</v>
      </c>
      <c r="VOW24" t="e">
        <f t="shared" si="239"/>
        <v>#NUM!</v>
      </c>
      <c r="VOX24" t="e">
        <f t="shared" si="239"/>
        <v>#NUM!</v>
      </c>
      <c r="VOY24" t="e">
        <f t="shared" si="239"/>
        <v>#VALUE!</v>
      </c>
      <c r="VOZ24">
        <f t="shared" si="239"/>
        <v>0</v>
      </c>
      <c r="VPA24" t="e">
        <f t="shared" si="239"/>
        <v>#NUM!</v>
      </c>
      <c r="VPB24" t="e">
        <f t="shared" si="239"/>
        <v>#NUM!</v>
      </c>
      <c r="VPC24" t="e">
        <f t="shared" si="239"/>
        <v>#VALUE!</v>
      </c>
      <c r="VPD24">
        <f t="shared" si="239"/>
        <v>0</v>
      </c>
      <c r="VPE24" t="e">
        <f t="shared" si="239"/>
        <v>#NUM!</v>
      </c>
      <c r="VPF24" t="e">
        <f t="shared" si="239"/>
        <v>#NUM!</v>
      </c>
      <c r="VPG24" t="e">
        <f t="shared" si="239"/>
        <v>#VALUE!</v>
      </c>
      <c r="VPH24">
        <f t="shared" si="239"/>
        <v>0</v>
      </c>
      <c r="VPI24" t="e">
        <f t="shared" si="239"/>
        <v>#NUM!</v>
      </c>
      <c r="VPJ24" t="e">
        <f t="shared" si="239"/>
        <v>#NUM!</v>
      </c>
      <c r="VPK24" t="e">
        <f t="shared" si="239"/>
        <v>#VALUE!</v>
      </c>
      <c r="VPL24">
        <f t="shared" si="239"/>
        <v>0</v>
      </c>
      <c r="VPM24" t="e">
        <f t="shared" si="239"/>
        <v>#NUM!</v>
      </c>
      <c r="VPN24" t="e">
        <f t="shared" si="239"/>
        <v>#NUM!</v>
      </c>
      <c r="VPO24" t="e">
        <f t="shared" si="239"/>
        <v>#VALUE!</v>
      </c>
      <c r="VPP24">
        <f t="shared" si="239"/>
        <v>0</v>
      </c>
      <c r="VPQ24" t="e">
        <f t="shared" ref="VPQ24:VSB24" si="240">VPM24/0.45</f>
        <v>#NUM!</v>
      </c>
      <c r="VPR24" t="e">
        <f t="shared" si="240"/>
        <v>#NUM!</v>
      </c>
      <c r="VPS24" t="e">
        <f t="shared" si="240"/>
        <v>#VALUE!</v>
      </c>
      <c r="VPT24">
        <f t="shared" si="240"/>
        <v>0</v>
      </c>
      <c r="VPU24" t="e">
        <f t="shared" si="240"/>
        <v>#NUM!</v>
      </c>
      <c r="VPV24" t="e">
        <f t="shared" si="240"/>
        <v>#NUM!</v>
      </c>
      <c r="VPW24" t="e">
        <f t="shared" si="240"/>
        <v>#VALUE!</v>
      </c>
      <c r="VPX24">
        <f t="shared" si="240"/>
        <v>0</v>
      </c>
      <c r="VPY24" t="e">
        <f t="shared" si="240"/>
        <v>#NUM!</v>
      </c>
      <c r="VPZ24" t="e">
        <f t="shared" si="240"/>
        <v>#NUM!</v>
      </c>
      <c r="VQA24" t="e">
        <f t="shared" si="240"/>
        <v>#VALUE!</v>
      </c>
      <c r="VQB24">
        <f t="shared" si="240"/>
        <v>0</v>
      </c>
      <c r="VQC24" t="e">
        <f t="shared" si="240"/>
        <v>#NUM!</v>
      </c>
      <c r="VQD24" t="e">
        <f t="shared" si="240"/>
        <v>#NUM!</v>
      </c>
      <c r="VQE24" t="e">
        <f t="shared" si="240"/>
        <v>#VALUE!</v>
      </c>
      <c r="VQF24">
        <f t="shared" si="240"/>
        <v>0</v>
      </c>
      <c r="VQG24" t="e">
        <f t="shared" si="240"/>
        <v>#NUM!</v>
      </c>
      <c r="VQH24" t="e">
        <f t="shared" si="240"/>
        <v>#NUM!</v>
      </c>
      <c r="VQI24" t="e">
        <f t="shared" si="240"/>
        <v>#VALUE!</v>
      </c>
      <c r="VQJ24">
        <f t="shared" si="240"/>
        <v>0</v>
      </c>
      <c r="VQK24" t="e">
        <f t="shared" si="240"/>
        <v>#NUM!</v>
      </c>
      <c r="VQL24" t="e">
        <f t="shared" si="240"/>
        <v>#NUM!</v>
      </c>
      <c r="VQM24" t="e">
        <f t="shared" si="240"/>
        <v>#VALUE!</v>
      </c>
      <c r="VQN24">
        <f t="shared" si="240"/>
        <v>0</v>
      </c>
      <c r="VQO24" t="e">
        <f t="shared" si="240"/>
        <v>#NUM!</v>
      </c>
      <c r="VQP24" t="e">
        <f t="shared" si="240"/>
        <v>#NUM!</v>
      </c>
      <c r="VQQ24" t="e">
        <f t="shared" si="240"/>
        <v>#VALUE!</v>
      </c>
      <c r="VQR24">
        <f t="shared" si="240"/>
        <v>0</v>
      </c>
      <c r="VQS24" t="e">
        <f t="shared" si="240"/>
        <v>#NUM!</v>
      </c>
      <c r="VQT24" t="e">
        <f t="shared" si="240"/>
        <v>#NUM!</v>
      </c>
      <c r="VQU24" t="e">
        <f t="shared" si="240"/>
        <v>#VALUE!</v>
      </c>
      <c r="VQV24">
        <f t="shared" si="240"/>
        <v>0</v>
      </c>
      <c r="VQW24" t="e">
        <f t="shared" si="240"/>
        <v>#NUM!</v>
      </c>
      <c r="VQX24" t="e">
        <f t="shared" si="240"/>
        <v>#NUM!</v>
      </c>
      <c r="VQY24" t="e">
        <f t="shared" si="240"/>
        <v>#VALUE!</v>
      </c>
      <c r="VQZ24">
        <f t="shared" si="240"/>
        <v>0</v>
      </c>
      <c r="VRA24" t="e">
        <f t="shared" si="240"/>
        <v>#NUM!</v>
      </c>
      <c r="VRB24" t="e">
        <f t="shared" si="240"/>
        <v>#NUM!</v>
      </c>
      <c r="VRC24" t="e">
        <f t="shared" si="240"/>
        <v>#VALUE!</v>
      </c>
      <c r="VRD24">
        <f t="shared" si="240"/>
        <v>0</v>
      </c>
      <c r="VRE24" t="e">
        <f t="shared" si="240"/>
        <v>#NUM!</v>
      </c>
      <c r="VRF24" t="e">
        <f t="shared" si="240"/>
        <v>#NUM!</v>
      </c>
      <c r="VRG24" t="e">
        <f t="shared" si="240"/>
        <v>#VALUE!</v>
      </c>
      <c r="VRH24">
        <f t="shared" si="240"/>
        <v>0</v>
      </c>
      <c r="VRI24" t="e">
        <f t="shared" si="240"/>
        <v>#NUM!</v>
      </c>
      <c r="VRJ24" t="e">
        <f t="shared" si="240"/>
        <v>#NUM!</v>
      </c>
      <c r="VRK24" t="e">
        <f t="shared" si="240"/>
        <v>#VALUE!</v>
      </c>
      <c r="VRL24">
        <f t="shared" si="240"/>
        <v>0</v>
      </c>
      <c r="VRM24" t="e">
        <f t="shared" si="240"/>
        <v>#NUM!</v>
      </c>
      <c r="VRN24" t="e">
        <f t="shared" si="240"/>
        <v>#NUM!</v>
      </c>
      <c r="VRO24" t="e">
        <f t="shared" si="240"/>
        <v>#VALUE!</v>
      </c>
      <c r="VRP24">
        <f t="shared" si="240"/>
        <v>0</v>
      </c>
      <c r="VRQ24" t="e">
        <f t="shared" si="240"/>
        <v>#NUM!</v>
      </c>
      <c r="VRR24" t="e">
        <f t="shared" si="240"/>
        <v>#NUM!</v>
      </c>
      <c r="VRS24" t="e">
        <f t="shared" si="240"/>
        <v>#VALUE!</v>
      </c>
      <c r="VRT24">
        <f t="shared" si="240"/>
        <v>0</v>
      </c>
      <c r="VRU24" t="e">
        <f t="shared" si="240"/>
        <v>#NUM!</v>
      </c>
      <c r="VRV24" t="e">
        <f t="shared" si="240"/>
        <v>#NUM!</v>
      </c>
      <c r="VRW24" t="e">
        <f t="shared" si="240"/>
        <v>#VALUE!</v>
      </c>
      <c r="VRX24">
        <f t="shared" si="240"/>
        <v>0</v>
      </c>
      <c r="VRY24" t="e">
        <f t="shared" si="240"/>
        <v>#NUM!</v>
      </c>
      <c r="VRZ24" t="e">
        <f t="shared" si="240"/>
        <v>#NUM!</v>
      </c>
      <c r="VSA24" t="e">
        <f t="shared" si="240"/>
        <v>#VALUE!</v>
      </c>
      <c r="VSB24">
        <f t="shared" si="240"/>
        <v>0</v>
      </c>
      <c r="VSC24" t="e">
        <f t="shared" ref="VSC24:VUN24" si="241">VRY24/0.45</f>
        <v>#NUM!</v>
      </c>
      <c r="VSD24" t="e">
        <f t="shared" si="241"/>
        <v>#NUM!</v>
      </c>
      <c r="VSE24" t="e">
        <f t="shared" si="241"/>
        <v>#VALUE!</v>
      </c>
      <c r="VSF24">
        <f t="shared" si="241"/>
        <v>0</v>
      </c>
      <c r="VSG24" t="e">
        <f t="shared" si="241"/>
        <v>#NUM!</v>
      </c>
      <c r="VSH24" t="e">
        <f t="shared" si="241"/>
        <v>#NUM!</v>
      </c>
      <c r="VSI24" t="e">
        <f t="shared" si="241"/>
        <v>#VALUE!</v>
      </c>
      <c r="VSJ24">
        <f t="shared" si="241"/>
        <v>0</v>
      </c>
      <c r="VSK24" t="e">
        <f t="shared" si="241"/>
        <v>#NUM!</v>
      </c>
      <c r="VSL24" t="e">
        <f t="shared" si="241"/>
        <v>#NUM!</v>
      </c>
      <c r="VSM24" t="e">
        <f t="shared" si="241"/>
        <v>#VALUE!</v>
      </c>
      <c r="VSN24">
        <f t="shared" si="241"/>
        <v>0</v>
      </c>
      <c r="VSO24" t="e">
        <f t="shared" si="241"/>
        <v>#NUM!</v>
      </c>
      <c r="VSP24" t="e">
        <f t="shared" si="241"/>
        <v>#NUM!</v>
      </c>
      <c r="VSQ24" t="e">
        <f t="shared" si="241"/>
        <v>#VALUE!</v>
      </c>
      <c r="VSR24">
        <f t="shared" si="241"/>
        <v>0</v>
      </c>
      <c r="VSS24" t="e">
        <f t="shared" si="241"/>
        <v>#NUM!</v>
      </c>
      <c r="VST24" t="e">
        <f t="shared" si="241"/>
        <v>#NUM!</v>
      </c>
      <c r="VSU24" t="e">
        <f t="shared" si="241"/>
        <v>#VALUE!</v>
      </c>
      <c r="VSV24">
        <f t="shared" si="241"/>
        <v>0</v>
      </c>
      <c r="VSW24" t="e">
        <f t="shared" si="241"/>
        <v>#NUM!</v>
      </c>
      <c r="VSX24" t="e">
        <f t="shared" si="241"/>
        <v>#NUM!</v>
      </c>
      <c r="VSY24" t="e">
        <f t="shared" si="241"/>
        <v>#VALUE!</v>
      </c>
      <c r="VSZ24">
        <f t="shared" si="241"/>
        <v>0</v>
      </c>
      <c r="VTA24" t="e">
        <f t="shared" si="241"/>
        <v>#NUM!</v>
      </c>
      <c r="VTB24" t="e">
        <f t="shared" si="241"/>
        <v>#NUM!</v>
      </c>
      <c r="VTC24" t="e">
        <f t="shared" si="241"/>
        <v>#VALUE!</v>
      </c>
      <c r="VTD24">
        <f t="shared" si="241"/>
        <v>0</v>
      </c>
      <c r="VTE24" t="e">
        <f t="shared" si="241"/>
        <v>#NUM!</v>
      </c>
      <c r="VTF24" t="e">
        <f t="shared" si="241"/>
        <v>#NUM!</v>
      </c>
      <c r="VTG24" t="e">
        <f t="shared" si="241"/>
        <v>#VALUE!</v>
      </c>
      <c r="VTH24">
        <f t="shared" si="241"/>
        <v>0</v>
      </c>
      <c r="VTI24" t="e">
        <f t="shared" si="241"/>
        <v>#NUM!</v>
      </c>
      <c r="VTJ24" t="e">
        <f t="shared" si="241"/>
        <v>#NUM!</v>
      </c>
      <c r="VTK24" t="e">
        <f t="shared" si="241"/>
        <v>#VALUE!</v>
      </c>
      <c r="VTL24">
        <f t="shared" si="241"/>
        <v>0</v>
      </c>
      <c r="VTM24" t="e">
        <f t="shared" si="241"/>
        <v>#NUM!</v>
      </c>
      <c r="VTN24" t="e">
        <f t="shared" si="241"/>
        <v>#NUM!</v>
      </c>
      <c r="VTO24" t="e">
        <f t="shared" si="241"/>
        <v>#VALUE!</v>
      </c>
      <c r="VTP24">
        <f t="shared" si="241"/>
        <v>0</v>
      </c>
      <c r="VTQ24" t="e">
        <f t="shared" si="241"/>
        <v>#NUM!</v>
      </c>
      <c r="VTR24" t="e">
        <f t="shared" si="241"/>
        <v>#NUM!</v>
      </c>
      <c r="VTS24" t="e">
        <f t="shared" si="241"/>
        <v>#VALUE!</v>
      </c>
      <c r="VTT24">
        <f t="shared" si="241"/>
        <v>0</v>
      </c>
      <c r="VTU24" t="e">
        <f t="shared" si="241"/>
        <v>#NUM!</v>
      </c>
      <c r="VTV24" t="e">
        <f t="shared" si="241"/>
        <v>#NUM!</v>
      </c>
      <c r="VTW24" t="e">
        <f t="shared" si="241"/>
        <v>#VALUE!</v>
      </c>
      <c r="VTX24">
        <f t="shared" si="241"/>
        <v>0</v>
      </c>
      <c r="VTY24" t="e">
        <f t="shared" si="241"/>
        <v>#NUM!</v>
      </c>
      <c r="VTZ24" t="e">
        <f t="shared" si="241"/>
        <v>#NUM!</v>
      </c>
      <c r="VUA24" t="e">
        <f t="shared" si="241"/>
        <v>#VALUE!</v>
      </c>
      <c r="VUB24">
        <f t="shared" si="241"/>
        <v>0</v>
      </c>
      <c r="VUC24" t="e">
        <f t="shared" si="241"/>
        <v>#NUM!</v>
      </c>
      <c r="VUD24" t="e">
        <f t="shared" si="241"/>
        <v>#NUM!</v>
      </c>
      <c r="VUE24" t="e">
        <f t="shared" si="241"/>
        <v>#VALUE!</v>
      </c>
      <c r="VUF24">
        <f t="shared" si="241"/>
        <v>0</v>
      </c>
      <c r="VUG24" t="e">
        <f t="shared" si="241"/>
        <v>#NUM!</v>
      </c>
      <c r="VUH24" t="e">
        <f t="shared" si="241"/>
        <v>#NUM!</v>
      </c>
      <c r="VUI24" t="e">
        <f t="shared" si="241"/>
        <v>#VALUE!</v>
      </c>
      <c r="VUJ24">
        <f t="shared" si="241"/>
        <v>0</v>
      </c>
      <c r="VUK24" t="e">
        <f t="shared" si="241"/>
        <v>#NUM!</v>
      </c>
      <c r="VUL24" t="e">
        <f t="shared" si="241"/>
        <v>#NUM!</v>
      </c>
      <c r="VUM24" t="e">
        <f t="shared" si="241"/>
        <v>#VALUE!</v>
      </c>
      <c r="VUN24">
        <f t="shared" si="241"/>
        <v>0</v>
      </c>
      <c r="VUO24" t="e">
        <f t="shared" ref="VUO24:VWZ24" si="242">VUK24/0.45</f>
        <v>#NUM!</v>
      </c>
      <c r="VUP24" t="e">
        <f t="shared" si="242"/>
        <v>#NUM!</v>
      </c>
      <c r="VUQ24" t="e">
        <f t="shared" si="242"/>
        <v>#VALUE!</v>
      </c>
      <c r="VUR24">
        <f t="shared" si="242"/>
        <v>0</v>
      </c>
      <c r="VUS24" t="e">
        <f t="shared" si="242"/>
        <v>#NUM!</v>
      </c>
      <c r="VUT24" t="e">
        <f t="shared" si="242"/>
        <v>#NUM!</v>
      </c>
      <c r="VUU24" t="e">
        <f t="shared" si="242"/>
        <v>#VALUE!</v>
      </c>
      <c r="VUV24">
        <f t="shared" si="242"/>
        <v>0</v>
      </c>
      <c r="VUW24" t="e">
        <f t="shared" si="242"/>
        <v>#NUM!</v>
      </c>
      <c r="VUX24" t="e">
        <f t="shared" si="242"/>
        <v>#NUM!</v>
      </c>
      <c r="VUY24" t="e">
        <f t="shared" si="242"/>
        <v>#VALUE!</v>
      </c>
      <c r="VUZ24">
        <f t="shared" si="242"/>
        <v>0</v>
      </c>
      <c r="VVA24" t="e">
        <f t="shared" si="242"/>
        <v>#NUM!</v>
      </c>
      <c r="VVB24" t="e">
        <f t="shared" si="242"/>
        <v>#NUM!</v>
      </c>
      <c r="VVC24" t="e">
        <f t="shared" si="242"/>
        <v>#VALUE!</v>
      </c>
      <c r="VVD24">
        <f t="shared" si="242"/>
        <v>0</v>
      </c>
      <c r="VVE24" t="e">
        <f t="shared" si="242"/>
        <v>#NUM!</v>
      </c>
      <c r="VVF24" t="e">
        <f t="shared" si="242"/>
        <v>#NUM!</v>
      </c>
      <c r="VVG24" t="e">
        <f t="shared" si="242"/>
        <v>#VALUE!</v>
      </c>
      <c r="VVH24">
        <f t="shared" si="242"/>
        <v>0</v>
      </c>
      <c r="VVI24" t="e">
        <f t="shared" si="242"/>
        <v>#NUM!</v>
      </c>
      <c r="VVJ24" t="e">
        <f t="shared" si="242"/>
        <v>#NUM!</v>
      </c>
      <c r="VVK24" t="e">
        <f t="shared" si="242"/>
        <v>#VALUE!</v>
      </c>
      <c r="VVL24">
        <f t="shared" si="242"/>
        <v>0</v>
      </c>
      <c r="VVM24" t="e">
        <f t="shared" si="242"/>
        <v>#NUM!</v>
      </c>
      <c r="VVN24" t="e">
        <f t="shared" si="242"/>
        <v>#NUM!</v>
      </c>
      <c r="VVO24" t="e">
        <f t="shared" si="242"/>
        <v>#VALUE!</v>
      </c>
      <c r="VVP24">
        <f t="shared" si="242"/>
        <v>0</v>
      </c>
      <c r="VVQ24" t="e">
        <f t="shared" si="242"/>
        <v>#NUM!</v>
      </c>
      <c r="VVR24" t="e">
        <f t="shared" si="242"/>
        <v>#NUM!</v>
      </c>
      <c r="VVS24" t="e">
        <f t="shared" si="242"/>
        <v>#VALUE!</v>
      </c>
      <c r="VVT24">
        <f t="shared" si="242"/>
        <v>0</v>
      </c>
      <c r="VVU24" t="e">
        <f t="shared" si="242"/>
        <v>#NUM!</v>
      </c>
      <c r="VVV24" t="e">
        <f t="shared" si="242"/>
        <v>#NUM!</v>
      </c>
      <c r="VVW24" t="e">
        <f t="shared" si="242"/>
        <v>#VALUE!</v>
      </c>
      <c r="VVX24">
        <f t="shared" si="242"/>
        <v>0</v>
      </c>
      <c r="VVY24" t="e">
        <f t="shared" si="242"/>
        <v>#NUM!</v>
      </c>
      <c r="VVZ24" t="e">
        <f t="shared" si="242"/>
        <v>#NUM!</v>
      </c>
      <c r="VWA24" t="e">
        <f t="shared" si="242"/>
        <v>#VALUE!</v>
      </c>
      <c r="VWB24">
        <f t="shared" si="242"/>
        <v>0</v>
      </c>
      <c r="VWC24" t="e">
        <f t="shared" si="242"/>
        <v>#NUM!</v>
      </c>
      <c r="VWD24" t="e">
        <f t="shared" si="242"/>
        <v>#NUM!</v>
      </c>
      <c r="VWE24" t="e">
        <f t="shared" si="242"/>
        <v>#VALUE!</v>
      </c>
      <c r="VWF24">
        <f t="shared" si="242"/>
        <v>0</v>
      </c>
      <c r="VWG24" t="e">
        <f t="shared" si="242"/>
        <v>#NUM!</v>
      </c>
      <c r="VWH24" t="e">
        <f t="shared" si="242"/>
        <v>#NUM!</v>
      </c>
      <c r="VWI24" t="e">
        <f t="shared" si="242"/>
        <v>#VALUE!</v>
      </c>
      <c r="VWJ24">
        <f t="shared" si="242"/>
        <v>0</v>
      </c>
      <c r="VWK24" t="e">
        <f t="shared" si="242"/>
        <v>#NUM!</v>
      </c>
      <c r="VWL24" t="e">
        <f t="shared" si="242"/>
        <v>#NUM!</v>
      </c>
      <c r="VWM24" t="e">
        <f t="shared" si="242"/>
        <v>#VALUE!</v>
      </c>
      <c r="VWN24">
        <f t="shared" si="242"/>
        <v>0</v>
      </c>
      <c r="VWO24" t="e">
        <f t="shared" si="242"/>
        <v>#NUM!</v>
      </c>
      <c r="VWP24" t="e">
        <f t="shared" si="242"/>
        <v>#NUM!</v>
      </c>
      <c r="VWQ24" t="e">
        <f t="shared" si="242"/>
        <v>#VALUE!</v>
      </c>
      <c r="VWR24">
        <f t="shared" si="242"/>
        <v>0</v>
      </c>
      <c r="VWS24" t="e">
        <f t="shared" si="242"/>
        <v>#NUM!</v>
      </c>
      <c r="VWT24" t="e">
        <f t="shared" si="242"/>
        <v>#NUM!</v>
      </c>
      <c r="VWU24" t="e">
        <f t="shared" si="242"/>
        <v>#VALUE!</v>
      </c>
      <c r="VWV24">
        <f t="shared" si="242"/>
        <v>0</v>
      </c>
      <c r="VWW24" t="e">
        <f t="shared" si="242"/>
        <v>#NUM!</v>
      </c>
      <c r="VWX24" t="e">
        <f t="shared" si="242"/>
        <v>#NUM!</v>
      </c>
      <c r="VWY24" t="e">
        <f t="shared" si="242"/>
        <v>#VALUE!</v>
      </c>
      <c r="VWZ24">
        <f t="shared" si="242"/>
        <v>0</v>
      </c>
      <c r="VXA24" t="e">
        <f t="shared" ref="VXA24:VZL24" si="243">VWW24/0.45</f>
        <v>#NUM!</v>
      </c>
      <c r="VXB24" t="e">
        <f t="shared" si="243"/>
        <v>#NUM!</v>
      </c>
      <c r="VXC24" t="e">
        <f t="shared" si="243"/>
        <v>#VALUE!</v>
      </c>
      <c r="VXD24">
        <f t="shared" si="243"/>
        <v>0</v>
      </c>
      <c r="VXE24" t="e">
        <f t="shared" si="243"/>
        <v>#NUM!</v>
      </c>
      <c r="VXF24" t="e">
        <f t="shared" si="243"/>
        <v>#NUM!</v>
      </c>
      <c r="VXG24" t="e">
        <f t="shared" si="243"/>
        <v>#VALUE!</v>
      </c>
      <c r="VXH24">
        <f t="shared" si="243"/>
        <v>0</v>
      </c>
      <c r="VXI24" t="e">
        <f t="shared" si="243"/>
        <v>#NUM!</v>
      </c>
      <c r="VXJ24" t="e">
        <f t="shared" si="243"/>
        <v>#NUM!</v>
      </c>
      <c r="VXK24" t="e">
        <f t="shared" si="243"/>
        <v>#VALUE!</v>
      </c>
      <c r="VXL24">
        <f t="shared" si="243"/>
        <v>0</v>
      </c>
      <c r="VXM24" t="e">
        <f t="shared" si="243"/>
        <v>#NUM!</v>
      </c>
      <c r="VXN24" t="e">
        <f t="shared" si="243"/>
        <v>#NUM!</v>
      </c>
      <c r="VXO24" t="e">
        <f t="shared" si="243"/>
        <v>#VALUE!</v>
      </c>
      <c r="VXP24">
        <f t="shared" si="243"/>
        <v>0</v>
      </c>
      <c r="VXQ24" t="e">
        <f t="shared" si="243"/>
        <v>#NUM!</v>
      </c>
      <c r="VXR24" t="e">
        <f t="shared" si="243"/>
        <v>#NUM!</v>
      </c>
      <c r="VXS24" t="e">
        <f t="shared" si="243"/>
        <v>#VALUE!</v>
      </c>
      <c r="VXT24">
        <f t="shared" si="243"/>
        <v>0</v>
      </c>
      <c r="VXU24" t="e">
        <f t="shared" si="243"/>
        <v>#NUM!</v>
      </c>
      <c r="VXV24" t="e">
        <f t="shared" si="243"/>
        <v>#NUM!</v>
      </c>
      <c r="VXW24" t="e">
        <f t="shared" si="243"/>
        <v>#VALUE!</v>
      </c>
      <c r="VXX24">
        <f t="shared" si="243"/>
        <v>0</v>
      </c>
      <c r="VXY24" t="e">
        <f t="shared" si="243"/>
        <v>#NUM!</v>
      </c>
      <c r="VXZ24" t="e">
        <f t="shared" si="243"/>
        <v>#NUM!</v>
      </c>
      <c r="VYA24" t="e">
        <f t="shared" si="243"/>
        <v>#VALUE!</v>
      </c>
      <c r="VYB24">
        <f t="shared" si="243"/>
        <v>0</v>
      </c>
      <c r="VYC24" t="e">
        <f t="shared" si="243"/>
        <v>#NUM!</v>
      </c>
      <c r="VYD24" t="e">
        <f t="shared" si="243"/>
        <v>#NUM!</v>
      </c>
      <c r="VYE24" t="e">
        <f t="shared" si="243"/>
        <v>#VALUE!</v>
      </c>
      <c r="VYF24">
        <f t="shared" si="243"/>
        <v>0</v>
      </c>
      <c r="VYG24" t="e">
        <f t="shared" si="243"/>
        <v>#NUM!</v>
      </c>
      <c r="VYH24" t="e">
        <f t="shared" si="243"/>
        <v>#NUM!</v>
      </c>
      <c r="VYI24" t="e">
        <f t="shared" si="243"/>
        <v>#VALUE!</v>
      </c>
      <c r="VYJ24">
        <f t="shared" si="243"/>
        <v>0</v>
      </c>
      <c r="VYK24" t="e">
        <f t="shared" si="243"/>
        <v>#NUM!</v>
      </c>
      <c r="VYL24" t="e">
        <f t="shared" si="243"/>
        <v>#NUM!</v>
      </c>
      <c r="VYM24" t="e">
        <f t="shared" si="243"/>
        <v>#VALUE!</v>
      </c>
      <c r="VYN24">
        <f t="shared" si="243"/>
        <v>0</v>
      </c>
      <c r="VYO24" t="e">
        <f t="shared" si="243"/>
        <v>#NUM!</v>
      </c>
      <c r="VYP24" t="e">
        <f t="shared" si="243"/>
        <v>#NUM!</v>
      </c>
      <c r="VYQ24" t="e">
        <f t="shared" si="243"/>
        <v>#VALUE!</v>
      </c>
      <c r="VYR24">
        <f t="shared" si="243"/>
        <v>0</v>
      </c>
      <c r="VYS24" t="e">
        <f t="shared" si="243"/>
        <v>#NUM!</v>
      </c>
      <c r="VYT24" t="e">
        <f t="shared" si="243"/>
        <v>#NUM!</v>
      </c>
      <c r="VYU24" t="e">
        <f t="shared" si="243"/>
        <v>#VALUE!</v>
      </c>
      <c r="VYV24">
        <f t="shared" si="243"/>
        <v>0</v>
      </c>
      <c r="VYW24" t="e">
        <f t="shared" si="243"/>
        <v>#NUM!</v>
      </c>
      <c r="VYX24" t="e">
        <f t="shared" si="243"/>
        <v>#NUM!</v>
      </c>
      <c r="VYY24" t="e">
        <f t="shared" si="243"/>
        <v>#VALUE!</v>
      </c>
      <c r="VYZ24">
        <f t="shared" si="243"/>
        <v>0</v>
      </c>
      <c r="VZA24" t="e">
        <f t="shared" si="243"/>
        <v>#NUM!</v>
      </c>
      <c r="VZB24" t="e">
        <f t="shared" si="243"/>
        <v>#NUM!</v>
      </c>
      <c r="VZC24" t="e">
        <f t="shared" si="243"/>
        <v>#VALUE!</v>
      </c>
      <c r="VZD24">
        <f t="shared" si="243"/>
        <v>0</v>
      </c>
      <c r="VZE24" t="e">
        <f t="shared" si="243"/>
        <v>#NUM!</v>
      </c>
      <c r="VZF24" t="e">
        <f t="shared" si="243"/>
        <v>#NUM!</v>
      </c>
      <c r="VZG24" t="e">
        <f t="shared" si="243"/>
        <v>#VALUE!</v>
      </c>
      <c r="VZH24">
        <f t="shared" si="243"/>
        <v>0</v>
      </c>
      <c r="VZI24" t="e">
        <f t="shared" si="243"/>
        <v>#NUM!</v>
      </c>
      <c r="VZJ24" t="e">
        <f t="shared" si="243"/>
        <v>#NUM!</v>
      </c>
      <c r="VZK24" t="e">
        <f t="shared" si="243"/>
        <v>#VALUE!</v>
      </c>
      <c r="VZL24">
        <f t="shared" si="243"/>
        <v>0</v>
      </c>
      <c r="VZM24" t="e">
        <f t="shared" ref="VZM24:WBX24" si="244">VZI24/0.45</f>
        <v>#NUM!</v>
      </c>
      <c r="VZN24" t="e">
        <f t="shared" si="244"/>
        <v>#NUM!</v>
      </c>
      <c r="VZO24" t="e">
        <f t="shared" si="244"/>
        <v>#VALUE!</v>
      </c>
      <c r="VZP24">
        <f t="shared" si="244"/>
        <v>0</v>
      </c>
      <c r="VZQ24" t="e">
        <f t="shared" si="244"/>
        <v>#NUM!</v>
      </c>
      <c r="VZR24" t="e">
        <f t="shared" si="244"/>
        <v>#NUM!</v>
      </c>
      <c r="VZS24" t="e">
        <f t="shared" si="244"/>
        <v>#VALUE!</v>
      </c>
      <c r="VZT24">
        <f t="shared" si="244"/>
        <v>0</v>
      </c>
      <c r="VZU24" t="e">
        <f t="shared" si="244"/>
        <v>#NUM!</v>
      </c>
      <c r="VZV24" t="e">
        <f t="shared" si="244"/>
        <v>#NUM!</v>
      </c>
      <c r="VZW24" t="e">
        <f t="shared" si="244"/>
        <v>#VALUE!</v>
      </c>
      <c r="VZX24">
        <f t="shared" si="244"/>
        <v>0</v>
      </c>
      <c r="VZY24" t="e">
        <f t="shared" si="244"/>
        <v>#NUM!</v>
      </c>
      <c r="VZZ24" t="e">
        <f t="shared" si="244"/>
        <v>#NUM!</v>
      </c>
      <c r="WAA24" t="e">
        <f t="shared" si="244"/>
        <v>#VALUE!</v>
      </c>
      <c r="WAB24">
        <f t="shared" si="244"/>
        <v>0</v>
      </c>
      <c r="WAC24" t="e">
        <f t="shared" si="244"/>
        <v>#NUM!</v>
      </c>
      <c r="WAD24" t="e">
        <f t="shared" si="244"/>
        <v>#NUM!</v>
      </c>
      <c r="WAE24" t="e">
        <f t="shared" si="244"/>
        <v>#VALUE!</v>
      </c>
      <c r="WAF24">
        <f t="shared" si="244"/>
        <v>0</v>
      </c>
      <c r="WAG24" t="e">
        <f t="shared" si="244"/>
        <v>#NUM!</v>
      </c>
      <c r="WAH24" t="e">
        <f t="shared" si="244"/>
        <v>#NUM!</v>
      </c>
      <c r="WAI24" t="e">
        <f t="shared" si="244"/>
        <v>#VALUE!</v>
      </c>
      <c r="WAJ24">
        <f t="shared" si="244"/>
        <v>0</v>
      </c>
      <c r="WAK24" t="e">
        <f t="shared" si="244"/>
        <v>#NUM!</v>
      </c>
      <c r="WAL24" t="e">
        <f t="shared" si="244"/>
        <v>#NUM!</v>
      </c>
      <c r="WAM24" t="e">
        <f t="shared" si="244"/>
        <v>#VALUE!</v>
      </c>
      <c r="WAN24">
        <f t="shared" si="244"/>
        <v>0</v>
      </c>
      <c r="WAO24" t="e">
        <f t="shared" si="244"/>
        <v>#NUM!</v>
      </c>
      <c r="WAP24" t="e">
        <f t="shared" si="244"/>
        <v>#NUM!</v>
      </c>
      <c r="WAQ24" t="e">
        <f t="shared" si="244"/>
        <v>#VALUE!</v>
      </c>
      <c r="WAR24">
        <f t="shared" si="244"/>
        <v>0</v>
      </c>
      <c r="WAS24" t="e">
        <f t="shared" si="244"/>
        <v>#NUM!</v>
      </c>
      <c r="WAT24" t="e">
        <f t="shared" si="244"/>
        <v>#NUM!</v>
      </c>
      <c r="WAU24" t="e">
        <f t="shared" si="244"/>
        <v>#VALUE!</v>
      </c>
      <c r="WAV24">
        <f t="shared" si="244"/>
        <v>0</v>
      </c>
      <c r="WAW24" t="e">
        <f t="shared" si="244"/>
        <v>#NUM!</v>
      </c>
      <c r="WAX24" t="e">
        <f t="shared" si="244"/>
        <v>#NUM!</v>
      </c>
      <c r="WAY24" t="e">
        <f t="shared" si="244"/>
        <v>#VALUE!</v>
      </c>
      <c r="WAZ24">
        <f t="shared" si="244"/>
        <v>0</v>
      </c>
      <c r="WBA24" t="e">
        <f t="shared" si="244"/>
        <v>#NUM!</v>
      </c>
      <c r="WBB24" t="e">
        <f t="shared" si="244"/>
        <v>#NUM!</v>
      </c>
      <c r="WBC24" t="e">
        <f t="shared" si="244"/>
        <v>#VALUE!</v>
      </c>
      <c r="WBD24">
        <f t="shared" si="244"/>
        <v>0</v>
      </c>
      <c r="WBE24" t="e">
        <f t="shared" si="244"/>
        <v>#NUM!</v>
      </c>
      <c r="WBF24" t="e">
        <f t="shared" si="244"/>
        <v>#NUM!</v>
      </c>
      <c r="WBG24" t="e">
        <f t="shared" si="244"/>
        <v>#VALUE!</v>
      </c>
      <c r="WBH24">
        <f t="shared" si="244"/>
        <v>0</v>
      </c>
      <c r="WBI24" t="e">
        <f t="shared" si="244"/>
        <v>#NUM!</v>
      </c>
      <c r="WBJ24" t="e">
        <f t="shared" si="244"/>
        <v>#NUM!</v>
      </c>
      <c r="WBK24" t="e">
        <f t="shared" si="244"/>
        <v>#VALUE!</v>
      </c>
      <c r="WBL24">
        <f t="shared" si="244"/>
        <v>0</v>
      </c>
      <c r="WBM24" t="e">
        <f t="shared" si="244"/>
        <v>#NUM!</v>
      </c>
      <c r="WBN24" t="e">
        <f t="shared" si="244"/>
        <v>#NUM!</v>
      </c>
      <c r="WBO24" t="e">
        <f t="shared" si="244"/>
        <v>#VALUE!</v>
      </c>
      <c r="WBP24">
        <f t="shared" si="244"/>
        <v>0</v>
      </c>
      <c r="WBQ24" t="e">
        <f t="shared" si="244"/>
        <v>#NUM!</v>
      </c>
      <c r="WBR24" t="e">
        <f t="shared" si="244"/>
        <v>#NUM!</v>
      </c>
      <c r="WBS24" t="e">
        <f t="shared" si="244"/>
        <v>#VALUE!</v>
      </c>
      <c r="WBT24">
        <f t="shared" si="244"/>
        <v>0</v>
      </c>
      <c r="WBU24" t="e">
        <f t="shared" si="244"/>
        <v>#NUM!</v>
      </c>
      <c r="WBV24" t="e">
        <f t="shared" si="244"/>
        <v>#NUM!</v>
      </c>
      <c r="WBW24" t="e">
        <f t="shared" si="244"/>
        <v>#VALUE!</v>
      </c>
      <c r="WBX24">
        <f t="shared" si="244"/>
        <v>0</v>
      </c>
      <c r="WBY24" t="e">
        <f t="shared" ref="WBY24:WEJ24" si="245">WBU24/0.45</f>
        <v>#NUM!</v>
      </c>
      <c r="WBZ24" t="e">
        <f t="shared" si="245"/>
        <v>#NUM!</v>
      </c>
      <c r="WCA24" t="e">
        <f t="shared" si="245"/>
        <v>#VALUE!</v>
      </c>
      <c r="WCB24">
        <f t="shared" si="245"/>
        <v>0</v>
      </c>
      <c r="WCC24" t="e">
        <f t="shared" si="245"/>
        <v>#NUM!</v>
      </c>
      <c r="WCD24" t="e">
        <f t="shared" si="245"/>
        <v>#NUM!</v>
      </c>
      <c r="WCE24" t="e">
        <f t="shared" si="245"/>
        <v>#VALUE!</v>
      </c>
      <c r="WCF24">
        <f t="shared" si="245"/>
        <v>0</v>
      </c>
      <c r="WCG24" t="e">
        <f t="shared" si="245"/>
        <v>#NUM!</v>
      </c>
      <c r="WCH24" t="e">
        <f t="shared" si="245"/>
        <v>#NUM!</v>
      </c>
      <c r="WCI24" t="e">
        <f t="shared" si="245"/>
        <v>#VALUE!</v>
      </c>
      <c r="WCJ24">
        <f t="shared" si="245"/>
        <v>0</v>
      </c>
      <c r="WCK24" t="e">
        <f t="shared" si="245"/>
        <v>#NUM!</v>
      </c>
      <c r="WCL24" t="e">
        <f t="shared" si="245"/>
        <v>#NUM!</v>
      </c>
      <c r="WCM24" t="e">
        <f t="shared" si="245"/>
        <v>#VALUE!</v>
      </c>
      <c r="WCN24">
        <f t="shared" si="245"/>
        <v>0</v>
      </c>
      <c r="WCO24" t="e">
        <f t="shared" si="245"/>
        <v>#NUM!</v>
      </c>
      <c r="WCP24" t="e">
        <f t="shared" si="245"/>
        <v>#NUM!</v>
      </c>
      <c r="WCQ24" t="e">
        <f t="shared" si="245"/>
        <v>#VALUE!</v>
      </c>
      <c r="WCR24">
        <f t="shared" si="245"/>
        <v>0</v>
      </c>
      <c r="WCS24" t="e">
        <f t="shared" si="245"/>
        <v>#NUM!</v>
      </c>
      <c r="WCT24" t="e">
        <f t="shared" si="245"/>
        <v>#NUM!</v>
      </c>
      <c r="WCU24" t="e">
        <f t="shared" si="245"/>
        <v>#VALUE!</v>
      </c>
      <c r="WCV24">
        <f t="shared" si="245"/>
        <v>0</v>
      </c>
      <c r="WCW24" t="e">
        <f t="shared" si="245"/>
        <v>#NUM!</v>
      </c>
      <c r="WCX24" t="e">
        <f t="shared" si="245"/>
        <v>#NUM!</v>
      </c>
      <c r="WCY24" t="e">
        <f t="shared" si="245"/>
        <v>#VALUE!</v>
      </c>
      <c r="WCZ24">
        <f t="shared" si="245"/>
        <v>0</v>
      </c>
      <c r="WDA24" t="e">
        <f t="shared" si="245"/>
        <v>#NUM!</v>
      </c>
      <c r="WDB24" t="e">
        <f t="shared" si="245"/>
        <v>#NUM!</v>
      </c>
      <c r="WDC24" t="e">
        <f t="shared" si="245"/>
        <v>#VALUE!</v>
      </c>
      <c r="WDD24">
        <f t="shared" si="245"/>
        <v>0</v>
      </c>
      <c r="WDE24" t="e">
        <f t="shared" si="245"/>
        <v>#NUM!</v>
      </c>
      <c r="WDF24" t="e">
        <f t="shared" si="245"/>
        <v>#NUM!</v>
      </c>
      <c r="WDG24" t="e">
        <f t="shared" si="245"/>
        <v>#VALUE!</v>
      </c>
      <c r="WDH24">
        <f t="shared" si="245"/>
        <v>0</v>
      </c>
      <c r="WDI24" t="e">
        <f t="shared" si="245"/>
        <v>#NUM!</v>
      </c>
      <c r="WDJ24" t="e">
        <f t="shared" si="245"/>
        <v>#NUM!</v>
      </c>
      <c r="WDK24" t="e">
        <f t="shared" si="245"/>
        <v>#VALUE!</v>
      </c>
      <c r="WDL24">
        <f t="shared" si="245"/>
        <v>0</v>
      </c>
      <c r="WDM24" t="e">
        <f t="shared" si="245"/>
        <v>#NUM!</v>
      </c>
      <c r="WDN24" t="e">
        <f t="shared" si="245"/>
        <v>#NUM!</v>
      </c>
      <c r="WDO24" t="e">
        <f t="shared" si="245"/>
        <v>#VALUE!</v>
      </c>
      <c r="WDP24">
        <f t="shared" si="245"/>
        <v>0</v>
      </c>
      <c r="WDQ24" t="e">
        <f t="shared" si="245"/>
        <v>#NUM!</v>
      </c>
      <c r="WDR24" t="e">
        <f t="shared" si="245"/>
        <v>#NUM!</v>
      </c>
      <c r="WDS24" t="e">
        <f t="shared" si="245"/>
        <v>#VALUE!</v>
      </c>
      <c r="WDT24">
        <f t="shared" si="245"/>
        <v>0</v>
      </c>
      <c r="WDU24" t="e">
        <f t="shared" si="245"/>
        <v>#NUM!</v>
      </c>
      <c r="WDV24" t="e">
        <f t="shared" si="245"/>
        <v>#NUM!</v>
      </c>
      <c r="WDW24" t="e">
        <f t="shared" si="245"/>
        <v>#VALUE!</v>
      </c>
      <c r="WDX24">
        <f t="shared" si="245"/>
        <v>0</v>
      </c>
      <c r="WDY24" t="e">
        <f t="shared" si="245"/>
        <v>#NUM!</v>
      </c>
      <c r="WDZ24" t="e">
        <f t="shared" si="245"/>
        <v>#NUM!</v>
      </c>
      <c r="WEA24" t="e">
        <f t="shared" si="245"/>
        <v>#VALUE!</v>
      </c>
      <c r="WEB24">
        <f t="shared" si="245"/>
        <v>0</v>
      </c>
      <c r="WEC24" t="e">
        <f t="shared" si="245"/>
        <v>#NUM!</v>
      </c>
      <c r="WED24" t="e">
        <f t="shared" si="245"/>
        <v>#NUM!</v>
      </c>
      <c r="WEE24" t="e">
        <f t="shared" si="245"/>
        <v>#VALUE!</v>
      </c>
      <c r="WEF24">
        <f t="shared" si="245"/>
        <v>0</v>
      </c>
      <c r="WEG24" t="e">
        <f t="shared" si="245"/>
        <v>#NUM!</v>
      </c>
      <c r="WEH24" t="e">
        <f t="shared" si="245"/>
        <v>#NUM!</v>
      </c>
      <c r="WEI24" t="e">
        <f t="shared" si="245"/>
        <v>#VALUE!</v>
      </c>
      <c r="WEJ24">
        <f t="shared" si="245"/>
        <v>0</v>
      </c>
      <c r="WEK24" t="e">
        <f t="shared" ref="WEK24:WGV24" si="246">WEG24/0.45</f>
        <v>#NUM!</v>
      </c>
      <c r="WEL24" t="e">
        <f t="shared" si="246"/>
        <v>#NUM!</v>
      </c>
      <c r="WEM24" t="e">
        <f t="shared" si="246"/>
        <v>#VALUE!</v>
      </c>
      <c r="WEN24">
        <f t="shared" si="246"/>
        <v>0</v>
      </c>
      <c r="WEO24" t="e">
        <f t="shared" si="246"/>
        <v>#NUM!</v>
      </c>
      <c r="WEP24" t="e">
        <f t="shared" si="246"/>
        <v>#NUM!</v>
      </c>
      <c r="WEQ24" t="e">
        <f t="shared" si="246"/>
        <v>#VALUE!</v>
      </c>
      <c r="WER24">
        <f t="shared" si="246"/>
        <v>0</v>
      </c>
      <c r="WES24" t="e">
        <f t="shared" si="246"/>
        <v>#NUM!</v>
      </c>
      <c r="WET24" t="e">
        <f t="shared" si="246"/>
        <v>#NUM!</v>
      </c>
      <c r="WEU24" t="e">
        <f t="shared" si="246"/>
        <v>#VALUE!</v>
      </c>
      <c r="WEV24">
        <f t="shared" si="246"/>
        <v>0</v>
      </c>
      <c r="WEW24" t="e">
        <f t="shared" si="246"/>
        <v>#NUM!</v>
      </c>
      <c r="WEX24" t="e">
        <f t="shared" si="246"/>
        <v>#NUM!</v>
      </c>
      <c r="WEY24" t="e">
        <f t="shared" si="246"/>
        <v>#VALUE!</v>
      </c>
      <c r="WEZ24">
        <f t="shared" si="246"/>
        <v>0</v>
      </c>
      <c r="WFA24" t="e">
        <f t="shared" si="246"/>
        <v>#NUM!</v>
      </c>
      <c r="WFB24" t="e">
        <f t="shared" si="246"/>
        <v>#NUM!</v>
      </c>
      <c r="WFC24" t="e">
        <f t="shared" si="246"/>
        <v>#VALUE!</v>
      </c>
      <c r="WFD24">
        <f t="shared" si="246"/>
        <v>0</v>
      </c>
      <c r="WFE24" t="e">
        <f t="shared" si="246"/>
        <v>#NUM!</v>
      </c>
      <c r="WFF24" t="e">
        <f t="shared" si="246"/>
        <v>#NUM!</v>
      </c>
      <c r="WFG24" t="e">
        <f t="shared" si="246"/>
        <v>#VALUE!</v>
      </c>
      <c r="WFH24">
        <f t="shared" si="246"/>
        <v>0</v>
      </c>
      <c r="WFI24" t="e">
        <f t="shared" si="246"/>
        <v>#NUM!</v>
      </c>
      <c r="WFJ24" t="e">
        <f t="shared" si="246"/>
        <v>#NUM!</v>
      </c>
      <c r="WFK24" t="e">
        <f t="shared" si="246"/>
        <v>#VALUE!</v>
      </c>
      <c r="WFL24">
        <f t="shared" si="246"/>
        <v>0</v>
      </c>
      <c r="WFM24" t="e">
        <f t="shared" si="246"/>
        <v>#NUM!</v>
      </c>
      <c r="WFN24" t="e">
        <f t="shared" si="246"/>
        <v>#NUM!</v>
      </c>
      <c r="WFO24" t="e">
        <f t="shared" si="246"/>
        <v>#VALUE!</v>
      </c>
      <c r="WFP24">
        <f t="shared" si="246"/>
        <v>0</v>
      </c>
      <c r="WFQ24" t="e">
        <f t="shared" si="246"/>
        <v>#NUM!</v>
      </c>
      <c r="WFR24" t="e">
        <f t="shared" si="246"/>
        <v>#NUM!</v>
      </c>
      <c r="WFS24" t="e">
        <f t="shared" si="246"/>
        <v>#VALUE!</v>
      </c>
      <c r="WFT24">
        <f t="shared" si="246"/>
        <v>0</v>
      </c>
      <c r="WFU24" t="e">
        <f t="shared" si="246"/>
        <v>#NUM!</v>
      </c>
      <c r="WFV24" t="e">
        <f t="shared" si="246"/>
        <v>#NUM!</v>
      </c>
      <c r="WFW24" t="e">
        <f t="shared" si="246"/>
        <v>#VALUE!</v>
      </c>
      <c r="WFX24">
        <f t="shared" si="246"/>
        <v>0</v>
      </c>
      <c r="WFY24" t="e">
        <f t="shared" si="246"/>
        <v>#NUM!</v>
      </c>
      <c r="WFZ24" t="e">
        <f t="shared" si="246"/>
        <v>#NUM!</v>
      </c>
      <c r="WGA24" t="e">
        <f t="shared" si="246"/>
        <v>#VALUE!</v>
      </c>
      <c r="WGB24">
        <f t="shared" si="246"/>
        <v>0</v>
      </c>
      <c r="WGC24" t="e">
        <f t="shared" si="246"/>
        <v>#NUM!</v>
      </c>
      <c r="WGD24" t="e">
        <f t="shared" si="246"/>
        <v>#NUM!</v>
      </c>
      <c r="WGE24" t="e">
        <f t="shared" si="246"/>
        <v>#VALUE!</v>
      </c>
      <c r="WGF24">
        <f t="shared" si="246"/>
        <v>0</v>
      </c>
      <c r="WGG24" t="e">
        <f t="shared" si="246"/>
        <v>#NUM!</v>
      </c>
      <c r="WGH24" t="e">
        <f t="shared" si="246"/>
        <v>#NUM!</v>
      </c>
      <c r="WGI24" t="e">
        <f t="shared" si="246"/>
        <v>#VALUE!</v>
      </c>
      <c r="WGJ24">
        <f t="shared" si="246"/>
        <v>0</v>
      </c>
      <c r="WGK24" t="e">
        <f t="shared" si="246"/>
        <v>#NUM!</v>
      </c>
      <c r="WGL24" t="e">
        <f t="shared" si="246"/>
        <v>#NUM!</v>
      </c>
      <c r="WGM24" t="e">
        <f t="shared" si="246"/>
        <v>#VALUE!</v>
      </c>
      <c r="WGN24">
        <f t="shared" si="246"/>
        <v>0</v>
      </c>
      <c r="WGO24" t="e">
        <f t="shared" si="246"/>
        <v>#NUM!</v>
      </c>
      <c r="WGP24" t="e">
        <f t="shared" si="246"/>
        <v>#NUM!</v>
      </c>
      <c r="WGQ24" t="e">
        <f t="shared" si="246"/>
        <v>#VALUE!</v>
      </c>
      <c r="WGR24">
        <f t="shared" si="246"/>
        <v>0</v>
      </c>
      <c r="WGS24" t="e">
        <f t="shared" si="246"/>
        <v>#NUM!</v>
      </c>
      <c r="WGT24" t="e">
        <f t="shared" si="246"/>
        <v>#NUM!</v>
      </c>
      <c r="WGU24" t="e">
        <f t="shared" si="246"/>
        <v>#VALUE!</v>
      </c>
      <c r="WGV24">
        <f t="shared" si="246"/>
        <v>0</v>
      </c>
      <c r="WGW24" t="e">
        <f t="shared" ref="WGW24:WJH24" si="247">WGS24/0.45</f>
        <v>#NUM!</v>
      </c>
      <c r="WGX24" t="e">
        <f t="shared" si="247"/>
        <v>#NUM!</v>
      </c>
      <c r="WGY24" t="e">
        <f t="shared" si="247"/>
        <v>#VALUE!</v>
      </c>
      <c r="WGZ24">
        <f t="shared" si="247"/>
        <v>0</v>
      </c>
      <c r="WHA24" t="e">
        <f t="shared" si="247"/>
        <v>#NUM!</v>
      </c>
      <c r="WHB24" t="e">
        <f t="shared" si="247"/>
        <v>#NUM!</v>
      </c>
      <c r="WHC24" t="e">
        <f t="shared" si="247"/>
        <v>#VALUE!</v>
      </c>
      <c r="WHD24">
        <f t="shared" si="247"/>
        <v>0</v>
      </c>
      <c r="WHE24" t="e">
        <f t="shared" si="247"/>
        <v>#NUM!</v>
      </c>
      <c r="WHF24" t="e">
        <f t="shared" si="247"/>
        <v>#NUM!</v>
      </c>
      <c r="WHG24" t="e">
        <f t="shared" si="247"/>
        <v>#VALUE!</v>
      </c>
      <c r="WHH24">
        <f t="shared" si="247"/>
        <v>0</v>
      </c>
      <c r="WHI24" t="e">
        <f t="shared" si="247"/>
        <v>#NUM!</v>
      </c>
      <c r="WHJ24" t="e">
        <f t="shared" si="247"/>
        <v>#NUM!</v>
      </c>
      <c r="WHK24" t="e">
        <f t="shared" si="247"/>
        <v>#VALUE!</v>
      </c>
      <c r="WHL24">
        <f t="shared" si="247"/>
        <v>0</v>
      </c>
      <c r="WHM24" t="e">
        <f t="shared" si="247"/>
        <v>#NUM!</v>
      </c>
      <c r="WHN24" t="e">
        <f t="shared" si="247"/>
        <v>#NUM!</v>
      </c>
      <c r="WHO24" t="e">
        <f t="shared" si="247"/>
        <v>#VALUE!</v>
      </c>
      <c r="WHP24">
        <f t="shared" si="247"/>
        <v>0</v>
      </c>
      <c r="WHQ24" t="e">
        <f t="shared" si="247"/>
        <v>#NUM!</v>
      </c>
      <c r="WHR24" t="e">
        <f t="shared" si="247"/>
        <v>#NUM!</v>
      </c>
      <c r="WHS24" t="e">
        <f t="shared" si="247"/>
        <v>#VALUE!</v>
      </c>
      <c r="WHT24">
        <f t="shared" si="247"/>
        <v>0</v>
      </c>
      <c r="WHU24" t="e">
        <f t="shared" si="247"/>
        <v>#NUM!</v>
      </c>
      <c r="WHV24" t="e">
        <f t="shared" si="247"/>
        <v>#NUM!</v>
      </c>
      <c r="WHW24" t="e">
        <f t="shared" si="247"/>
        <v>#VALUE!</v>
      </c>
      <c r="WHX24">
        <f t="shared" si="247"/>
        <v>0</v>
      </c>
      <c r="WHY24" t="e">
        <f t="shared" si="247"/>
        <v>#NUM!</v>
      </c>
      <c r="WHZ24" t="e">
        <f t="shared" si="247"/>
        <v>#NUM!</v>
      </c>
      <c r="WIA24" t="e">
        <f t="shared" si="247"/>
        <v>#VALUE!</v>
      </c>
      <c r="WIB24">
        <f t="shared" si="247"/>
        <v>0</v>
      </c>
      <c r="WIC24" t="e">
        <f t="shared" si="247"/>
        <v>#NUM!</v>
      </c>
      <c r="WID24" t="e">
        <f t="shared" si="247"/>
        <v>#NUM!</v>
      </c>
      <c r="WIE24" t="e">
        <f t="shared" si="247"/>
        <v>#VALUE!</v>
      </c>
      <c r="WIF24">
        <f t="shared" si="247"/>
        <v>0</v>
      </c>
      <c r="WIG24" t="e">
        <f t="shared" si="247"/>
        <v>#NUM!</v>
      </c>
      <c r="WIH24" t="e">
        <f t="shared" si="247"/>
        <v>#NUM!</v>
      </c>
      <c r="WII24" t="e">
        <f t="shared" si="247"/>
        <v>#VALUE!</v>
      </c>
      <c r="WIJ24">
        <f t="shared" si="247"/>
        <v>0</v>
      </c>
      <c r="WIK24" t="e">
        <f t="shared" si="247"/>
        <v>#NUM!</v>
      </c>
      <c r="WIL24" t="e">
        <f t="shared" si="247"/>
        <v>#NUM!</v>
      </c>
      <c r="WIM24" t="e">
        <f t="shared" si="247"/>
        <v>#VALUE!</v>
      </c>
      <c r="WIN24">
        <f t="shared" si="247"/>
        <v>0</v>
      </c>
      <c r="WIO24" t="e">
        <f t="shared" si="247"/>
        <v>#NUM!</v>
      </c>
      <c r="WIP24" t="e">
        <f t="shared" si="247"/>
        <v>#NUM!</v>
      </c>
      <c r="WIQ24" t="e">
        <f t="shared" si="247"/>
        <v>#VALUE!</v>
      </c>
      <c r="WIR24">
        <f t="shared" si="247"/>
        <v>0</v>
      </c>
      <c r="WIS24" t="e">
        <f t="shared" si="247"/>
        <v>#NUM!</v>
      </c>
      <c r="WIT24" t="e">
        <f t="shared" si="247"/>
        <v>#NUM!</v>
      </c>
      <c r="WIU24" t="e">
        <f t="shared" si="247"/>
        <v>#VALUE!</v>
      </c>
      <c r="WIV24">
        <f t="shared" si="247"/>
        <v>0</v>
      </c>
      <c r="WIW24" t="e">
        <f t="shared" si="247"/>
        <v>#NUM!</v>
      </c>
      <c r="WIX24" t="e">
        <f t="shared" si="247"/>
        <v>#NUM!</v>
      </c>
      <c r="WIY24" t="e">
        <f t="shared" si="247"/>
        <v>#VALUE!</v>
      </c>
      <c r="WIZ24">
        <f t="shared" si="247"/>
        <v>0</v>
      </c>
      <c r="WJA24" t="e">
        <f t="shared" si="247"/>
        <v>#NUM!</v>
      </c>
      <c r="WJB24" t="e">
        <f t="shared" si="247"/>
        <v>#NUM!</v>
      </c>
      <c r="WJC24" t="e">
        <f t="shared" si="247"/>
        <v>#VALUE!</v>
      </c>
      <c r="WJD24">
        <f t="shared" si="247"/>
        <v>0</v>
      </c>
      <c r="WJE24" t="e">
        <f t="shared" si="247"/>
        <v>#NUM!</v>
      </c>
      <c r="WJF24" t="e">
        <f t="shared" si="247"/>
        <v>#NUM!</v>
      </c>
      <c r="WJG24" t="e">
        <f t="shared" si="247"/>
        <v>#VALUE!</v>
      </c>
      <c r="WJH24">
        <f t="shared" si="247"/>
        <v>0</v>
      </c>
      <c r="WJI24" t="e">
        <f t="shared" ref="WJI24:WLT24" si="248">WJE24/0.45</f>
        <v>#NUM!</v>
      </c>
      <c r="WJJ24" t="e">
        <f t="shared" si="248"/>
        <v>#NUM!</v>
      </c>
      <c r="WJK24" t="e">
        <f t="shared" si="248"/>
        <v>#VALUE!</v>
      </c>
      <c r="WJL24">
        <f t="shared" si="248"/>
        <v>0</v>
      </c>
      <c r="WJM24" t="e">
        <f t="shared" si="248"/>
        <v>#NUM!</v>
      </c>
      <c r="WJN24" t="e">
        <f t="shared" si="248"/>
        <v>#NUM!</v>
      </c>
      <c r="WJO24" t="e">
        <f t="shared" si="248"/>
        <v>#VALUE!</v>
      </c>
      <c r="WJP24">
        <f t="shared" si="248"/>
        <v>0</v>
      </c>
      <c r="WJQ24" t="e">
        <f t="shared" si="248"/>
        <v>#NUM!</v>
      </c>
      <c r="WJR24" t="e">
        <f t="shared" si="248"/>
        <v>#NUM!</v>
      </c>
      <c r="WJS24" t="e">
        <f t="shared" si="248"/>
        <v>#VALUE!</v>
      </c>
      <c r="WJT24">
        <f t="shared" si="248"/>
        <v>0</v>
      </c>
      <c r="WJU24" t="e">
        <f t="shared" si="248"/>
        <v>#NUM!</v>
      </c>
      <c r="WJV24" t="e">
        <f t="shared" si="248"/>
        <v>#NUM!</v>
      </c>
      <c r="WJW24" t="e">
        <f t="shared" si="248"/>
        <v>#VALUE!</v>
      </c>
      <c r="WJX24">
        <f t="shared" si="248"/>
        <v>0</v>
      </c>
      <c r="WJY24" t="e">
        <f t="shared" si="248"/>
        <v>#NUM!</v>
      </c>
      <c r="WJZ24" t="e">
        <f t="shared" si="248"/>
        <v>#NUM!</v>
      </c>
      <c r="WKA24" t="e">
        <f t="shared" si="248"/>
        <v>#VALUE!</v>
      </c>
      <c r="WKB24">
        <f t="shared" si="248"/>
        <v>0</v>
      </c>
      <c r="WKC24" t="e">
        <f t="shared" si="248"/>
        <v>#NUM!</v>
      </c>
      <c r="WKD24" t="e">
        <f t="shared" si="248"/>
        <v>#NUM!</v>
      </c>
      <c r="WKE24" t="e">
        <f t="shared" si="248"/>
        <v>#VALUE!</v>
      </c>
      <c r="WKF24">
        <f t="shared" si="248"/>
        <v>0</v>
      </c>
      <c r="WKG24" t="e">
        <f t="shared" si="248"/>
        <v>#NUM!</v>
      </c>
      <c r="WKH24" t="e">
        <f t="shared" si="248"/>
        <v>#NUM!</v>
      </c>
      <c r="WKI24" t="e">
        <f t="shared" si="248"/>
        <v>#VALUE!</v>
      </c>
      <c r="WKJ24">
        <f t="shared" si="248"/>
        <v>0</v>
      </c>
      <c r="WKK24" t="e">
        <f t="shared" si="248"/>
        <v>#NUM!</v>
      </c>
      <c r="WKL24" t="e">
        <f t="shared" si="248"/>
        <v>#NUM!</v>
      </c>
      <c r="WKM24" t="e">
        <f t="shared" si="248"/>
        <v>#VALUE!</v>
      </c>
      <c r="WKN24">
        <f t="shared" si="248"/>
        <v>0</v>
      </c>
      <c r="WKO24" t="e">
        <f t="shared" si="248"/>
        <v>#NUM!</v>
      </c>
      <c r="WKP24" t="e">
        <f t="shared" si="248"/>
        <v>#NUM!</v>
      </c>
      <c r="WKQ24" t="e">
        <f t="shared" si="248"/>
        <v>#VALUE!</v>
      </c>
      <c r="WKR24">
        <f t="shared" si="248"/>
        <v>0</v>
      </c>
      <c r="WKS24" t="e">
        <f t="shared" si="248"/>
        <v>#NUM!</v>
      </c>
      <c r="WKT24" t="e">
        <f t="shared" si="248"/>
        <v>#NUM!</v>
      </c>
      <c r="WKU24" t="e">
        <f t="shared" si="248"/>
        <v>#VALUE!</v>
      </c>
      <c r="WKV24">
        <f t="shared" si="248"/>
        <v>0</v>
      </c>
      <c r="WKW24" t="e">
        <f t="shared" si="248"/>
        <v>#NUM!</v>
      </c>
      <c r="WKX24" t="e">
        <f t="shared" si="248"/>
        <v>#NUM!</v>
      </c>
      <c r="WKY24" t="e">
        <f t="shared" si="248"/>
        <v>#VALUE!</v>
      </c>
      <c r="WKZ24">
        <f t="shared" si="248"/>
        <v>0</v>
      </c>
      <c r="WLA24" t="e">
        <f t="shared" si="248"/>
        <v>#NUM!</v>
      </c>
      <c r="WLB24" t="e">
        <f t="shared" si="248"/>
        <v>#NUM!</v>
      </c>
      <c r="WLC24" t="e">
        <f t="shared" si="248"/>
        <v>#VALUE!</v>
      </c>
      <c r="WLD24">
        <f t="shared" si="248"/>
        <v>0</v>
      </c>
      <c r="WLE24" t="e">
        <f t="shared" si="248"/>
        <v>#NUM!</v>
      </c>
      <c r="WLF24" t="e">
        <f t="shared" si="248"/>
        <v>#NUM!</v>
      </c>
      <c r="WLG24" t="e">
        <f t="shared" si="248"/>
        <v>#VALUE!</v>
      </c>
      <c r="WLH24">
        <f t="shared" si="248"/>
        <v>0</v>
      </c>
      <c r="WLI24" t="e">
        <f t="shared" si="248"/>
        <v>#NUM!</v>
      </c>
      <c r="WLJ24" t="e">
        <f t="shared" si="248"/>
        <v>#NUM!</v>
      </c>
      <c r="WLK24" t="e">
        <f t="shared" si="248"/>
        <v>#VALUE!</v>
      </c>
      <c r="WLL24">
        <f t="shared" si="248"/>
        <v>0</v>
      </c>
      <c r="WLM24" t="e">
        <f t="shared" si="248"/>
        <v>#NUM!</v>
      </c>
      <c r="WLN24" t="e">
        <f t="shared" si="248"/>
        <v>#NUM!</v>
      </c>
      <c r="WLO24" t="e">
        <f t="shared" si="248"/>
        <v>#VALUE!</v>
      </c>
      <c r="WLP24">
        <f t="shared" si="248"/>
        <v>0</v>
      </c>
      <c r="WLQ24" t="e">
        <f t="shared" si="248"/>
        <v>#NUM!</v>
      </c>
      <c r="WLR24" t="e">
        <f t="shared" si="248"/>
        <v>#NUM!</v>
      </c>
      <c r="WLS24" t="e">
        <f t="shared" si="248"/>
        <v>#VALUE!</v>
      </c>
      <c r="WLT24">
        <f t="shared" si="248"/>
        <v>0</v>
      </c>
      <c r="WLU24" t="e">
        <f t="shared" ref="WLU24:WOF24" si="249">WLQ24/0.45</f>
        <v>#NUM!</v>
      </c>
      <c r="WLV24" t="e">
        <f t="shared" si="249"/>
        <v>#NUM!</v>
      </c>
      <c r="WLW24" t="e">
        <f t="shared" si="249"/>
        <v>#VALUE!</v>
      </c>
      <c r="WLX24">
        <f t="shared" si="249"/>
        <v>0</v>
      </c>
      <c r="WLY24" t="e">
        <f t="shared" si="249"/>
        <v>#NUM!</v>
      </c>
      <c r="WLZ24" t="e">
        <f t="shared" si="249"/>
        <v>#NUM!</v>
      </c>
      <c r="WMA24" t="e">
        <f t="shared" si="249"/>
        <v>#VALUE!</v>
      </c>
      <c r="WMB24">
        <f t="shared" si="249"/>
        <v>0</v>
      </c>
      <c r="WMC24" t="e">
        <f t="shared" si="249"/>
        <v>#NUM!</v>
      </c>
      <c r="WMD24" t="e">
        <f t="shared" si="249"/>
        <v>#NUM!</v>
      </c>
      <c r="WME24" t="e">
        <f t="shared" si="249"/>
        <v>#VALUE!</v>
      </c>
      <c r="WMF24">
        <f t="shared" si="249"/>
        <v>0</v>
      </c>
      <c r="WMG24" t="e">
        <f t="shared" si="249"/>
        <v>#NUM!</v>
      </c>
      <c r="WMH24" t="e">
        <f t="shared" si="249"/>
        <v>#NUM!</v>
      </c>
      <c r="WMI24" t="e">
        <f t="shared" si="249"/>
        <v>#VALUE!</v>
      </c>
      <c r="WMJ24">
        <f t="shared" si="249"/>
        <v>0</v>
      </c>
      <c r="WMK24" t="e">
        <f t="shared" si="249"/>
        <v>#NUM!</v>
      </c>
      <c r="WML24" t="e">
        <f t="shared" si="249"/>
        <v>#NUM!</v>
      </c>
      <c r="WMM24" t="e">
        <f t="shared" si="249"/>
        <v>#VALUE!</v>
      </c>
      <c r="WMN24">
        <f t="shared" si="249"/>
        <v>0</v>
      </c>
      <c r="WMO24" t="e">
        <f t="shared" si="249"/>
        <v>#NUM!</v>
      </c>
      <c r="WMP24" t="e">
        <f t="shared" si="249"/>
        <v>#NUM!</v>
      </c>
      <c r="WMQ24" t="e">
        <f t="shared" si="249"/>
        <v>#VALUE!</v>
      </c>
      <c r="WMR24">
        <f t="shared" si="249"/>
        <v>0</v>
      </c>
      <c r="WMS24" t="e">
        <f t="shared" si="249"/>
        <v>#NUM!</v>
      </c>
      <c r="WMT24" t="e">
        <f t="shared" si="249"/>
        <v>#NUM!</v>
      </c>
      <c r="WMU24" t="e">
        <f t="shared" si="249"/>
        <v>#VALUE!</v>
      </c>
      <c r="WMV24">
        <f t="shared" si="249"/>
        <v>0</v>
      </c>
      <c r="WMW24" t="e">
        <f t="shared" si="249"/>
        <v>#NUM!</v>
      </c>
      <c r="WMX24" t="e">
        <f t="shared" si="249"/>
        <v>#NUM!</v>
      </c>
      <c r="WMY24" t="e">
        <f t="shared" si="249"/>
        <v>#VALUE!</v>
      </c>
      <c r="WMZ24">
        <f t="shared" si="249"/>
        <v>0</v>
      </c>
      <c r="WNA24" t="e">
        <f t="shared" si="249"/>
        <v>#NUM!</v>
      </c>
      <c r="WNB24" t="e">
        <f t="shared" si="249"/>
        <v>#NUM!</v>
      </c>
      <c r="WNC24" t="e">
        <f t="shared" si="249"/>
        <v>#VALUE!</v>
      </c>
      <c r="WND24">
        <f t="shared" si="249"/>
        <v>0</v>
      </c>
      <c r="WNE24" t="e">
        <f t="shared" si="249"/>
        <v>#NUM!</v>
      </c>
      <c r="WNF24" t="e">
        <f t="shared" si="249"/>
        <v>#NUM!</v>
      </c>
      <c r="WNG24" t="e">
        <f t="shared" si="249"/>
        <v>#VALUE!</v>
      </c>
      <c r="WNH24">
        <f t="shared" si="249"/>
        <v>0</v>
      </c>
      <c r="WNI24" t="e">
        <f t="shared" si="249"/>
        <v>#NUM!</v>
      </c>
      <c r="WNJ24" t="e">
        <f t="shared" si="249"/>
        <v>#NUM!</v>
      </c>
      <c r="WNK24" t="e">
        <f t="shared" si="249"/>
        <v>#VALUE!</v>
      </c>
      <c r="WNL24">
        <f t="shared" si="249"/>
        <v>0</v>
      </c>
      <c r="WNM24" t="e">
        <f t="shared" si="249"/>
        <v>#NUM!</v>
      </c>
      <c r="WNN24" t="e">
        <f t="shared" si="249"/>
        <v>#NUM!</v>
      </c>
      <c r="WNO24" t="e">
        <f t="shared" si="249"/>
        <v>#VALUE!</v>
      </c>
      <c r="WNP24">
        <f t="shared" si="249"/>
        <v>0</v>
      </c>
      <c r="WNQ24" t="e">
        <f t="shared" si="249"/>
        <v>#NUM!</v>
      </c>
      <c r="WNR24" t="e">
        <f t="shared" si="249"/>
        <v>#NUM!</v>
      </c>
      <c r="WNS24" t="e">
        <f t="shared" si="249"/>
        <v>#VALUE!</v>
      </c>
      <c r="WNT24">
        <f t="shared" si="249"/>
        <v>0</v>
      </c>
      <c r="WNU24" t="e">
        <f t="shared" si="249"/>
        <v>#NUM!</v>
      </c>
      <c r="WNV24" t="e">
        <f t="shared" si="249"/>
        <v>#NUM!</v>
      </c>
      <c r="WNW24" t="e">
        <f t="shared" si="249"/>
        <v>#VALUE!</v>
      </c>
      <c r="WNX24">
        <f t="shared" si="249"/>
        <v>0</v>
      </c>
      <c r="WNY24" t="e">
        <f t="shared" si="249"/>
        <v>#NUM!</v>
      </c>
      <c r="WNZ24" t="e">
        <f t="shared" si="249"/>
        <v>#NUM!</v>
      </c>
      <c r="WOA24" t="e">
        <f t="shared" si="249"/>
        <v>#VALUE!</v>
      </c>
      <c r="WOB24">
        <f t="shared" si="249"/>
        <v>0</v>
      </c>
      <c r="WOC24" t="e">
        <f t="shared" si="249"/>
        <v>#NUM!</v>
      </c>
      <c r="WOD24" t="e">
        <f t="shared" si="249"/>
        <v>#NUM!</v>
      </c>
      <c r="WOE24" t="e">
        <f t="shared" si="249"/>
        <v>#VALUE!</v>
      </c>
      <c r="WOF24">
        <f t="shared" si="249"/>
        <v>0</v>
      </c>
      <c r="WOG24" t="e">
        <f t="shared" ref="WOG24:WQR24" si="250">WOC24/0.45</f>
        <v>#NUM!</v>
      </c>
      <c r="WOH24" t="e">
        <f t="shared" si="250"/>
        <v>#NUM!</v>
      </c>
      <c r="WOI24" t="e">
        <f t="shared" si="250"/>
        <v>#VALUE!</v>
      </c>
      <c r="WOJ24">
        <f t="shared" si="250"/>
        <v>0</v>
      </c>
      <c r="WOK24" t="e">
        <f t="shared" si="250"/>
        <v>#NUM!</v>
      </c>
      <c r="WOL24" t="e">
        <f t="shared" si="250"/>
        <v>#NUM!</v>
      </c>
      <c r="WOM24" t="e">
        <f t="shared" si="250"/>
        <v>#VALUE!</v>
      </c>
      <c r="WON24">
        <f t="shared" si="250"/>
        <v>0</v>
      </c>
      <c r="WOO24" t="e">
        <f t="shared" si="250"/>
        <v>#NUM!</v>
      </c>
      <c r="WOP24" t="e">
        <f t="shared" si="250"/>
        <v>#NUM!</v>
      </c>
      <c r="WOQ24" t="e">
        <f t="shared" si="250"/>
        <v>#VALUE!</v>
      </c>
      <c r="WOR24">
        <f t="shared" si="250"/>
        <v>0</v>
      </c>
      <c r="WOS24" t="e">
        <f t="shared" si="250"/>
        <v>#NUM!</v>
      </c>
      <c r="WOT24" t="e">
        <f t="shared" si="250"/>
        <v>#NUM!</v>
      </c>
      <c r="WOU24" t="e">
        <f t="shared" si="250"/>
        <v>#VALUE!</v>
      </c>
      <c r="WOV24">
        <f t="shared" si="250"/>
        <v>0</v>
      </c>
      <c r="WOW24" t="e">
        <f t="shared" si="250"/>
        <v>#NUM!</v>
      </c>
      <c r="WOX24" t="e">
        <f t="shared" si="250"/>
        <v>#NUM!</v>
      </c>
      <c r="WOY24" t="e">
        <f t="shared" si="250"/>
        <v>#VALUE!</v>
      </c>
      <c r="WOZ24">
        <f t="shared" si="250"/>
        <v>0</v>
      </c>
      <c r="WPA24" t="e">
        <f t="shared" si="250"/>
        <v>#NUM!</v>
      </c>
      <c r="WPB24" t="e">
        <f t="shared" si="250"/>
        <v>#NUM!</v>
      </c>
      <c r="WPC24" t="e">
        <f t="shared" si="250"/>
        <v>#VALUE!</v>
      </c>
      <c r="WPD24">
        <f t="shared" si="250"/>
        <v>0</v>
      </c>
      <c r="WPE24" t="e">
        <f t="shared" si="250"/>
        <v>#NUM!</v>
      </c>
      <c r="WPF24" t="e">
        <f t="shared" si="250"/>
        <v>#NUM!</v>
      </c>
      <c r="WPG24" t="e">
        <f t="shared" si="250"/>
        <v>#VALUE!</v>
      </c>
      <c r="WPH24">
        <f t="shared" si="250"/>
        <v>0</v>
      </c>
      <c r="WPI24" t="e">
        <f t="shared" si="250"/>
        <v>#NUM!</v>
      </c>
      <c r="WPJ24" t="e">
        <f t="shared" si="250"/>
        <v>#NUM!</v>
      </c>
      <c r="WPK24" t="e">
        <f t="shared" si="250"/>
        <v>#VALUE!</v>
      </c>
      <c r="WPL24">
        <f t="shared" si="250"/>
        <v>0</v>
      </c>
      <c r="WPM24" t="e">
        <f t="shared" si="250"/>
        <v>#NUM!</v>
      </c>
      <c r="WPN24" t="e">
        <f t="shared" si="250"/>
        <v>#NUM!</v>
      </c>
      <c r="WPO24" t="e">
        <f t="shared" si="250"/>
        <v>#VALUE!</v>
      </c>
      <c r="WPP24">
        <f t="shared" si="250"/>
        <v>0</v>
      </c>
      <c r="WPQ24" t="e">
        <f t="shared" si="250"/>
        <v>#NUM!</v>
      </c>
      <c r="WPR24" t="e">
        <f t="shared" si="250"/>
        <v>#NUM!</v>
      </c>
      <c r="WPS24" t="e">
        <f t="shared" si="250"/>
        <v>#VALUE!</v>
      </c>
      <c r="WPT24">
        <f t="shared" si="250"/>
        <v>0</v>
      </c>
      <c r="WPU24" t="e">
        <f t="shared" si="250"/>
        <v>#NUM!</v>
      </c>
      <c r="WPV24" t="e">
        <f t="shared" si="250"/>
        <v>#NUM!</v>
      </c>
      <c r="WPW24" t="e">
        <f t="shared" si="250"/>
        <v>#VALUE!</v>
      </c>
      <c r="WPX24">
        <f t="shared" si="250"/>
        <v>0</v>
      </c>
      <c r="WPY24" t="e">
        <f t="shared" si="250"/>
        <v>#NUM!</v>
      </c>
      <c r="WPZ24" t="e">
        <f t="shared" si="250"/>
        <v>#NUM!</v>
      </c>
      <c r="WQA24" t="e">
        <f t="shared" si="250"/>
        <v>#VALUE!</v>
      </c>
      <c r="WQB24">
        <f t="shared" si="250"/>
        <v>0</v>
      </c>
      <c r="WQC24" t="e">
        <f t="shared" si="250"/>
        <v>#NUM!</v>
      </c>
      <c r="WQD24" t="e">
        <f t="shared" si="250"/>
        <v>#NUM!</v>
      </c>
      <c r="WQE24" t="e">
        <f t="shared" si="250"/>
        <v>#VALUE!</v>
      </c>
      <c r="WQF24">
        <f t="shared" si="250"/>
        <v>0</v>
      </c>
      <c r="WQG24" t="e">
        <f t="shared" si="250"/>
        <v>#NUM!</v>
      </c>
      <c r="WQH24" t="e">
        <f t="shared" si="250"/>
        <v>#NUM!</v>
      </c>
      <c r="WQI24" t="e">
        <f t="shared" si="250"/>
        <v>#VALUE!</v>
      </c>
      <c r="WQJ24">
        <f t="shared" si="250"/>
        <v>0</v>
      </c>
      <c r="WQK24" t="e">
        <f t="shared" si="250"/>
        <v>#NUM!</v>
      </c>
      <c r="WQL24" t="e">
        <f t="shared" si="250"/>
        <v>#NUM!</v>
      </c>
      <c r="WQM24" t="e">
        <f t="shared" si="250"/>
        <v>#VALUE!</v>
      </c>
      <c r="WQN24">
        <f t="shared" si="250"/>
        <v>0</v>
      </c>
      <c r="WQO24" t="e">
        <f t="shared" si="250"/>
        <v>#NUM!</v>
      </c>
      <c r="WQP24" t="e">
        <f t="shared" si="250"/>
        <v>#NUM!</v>
      </c>
      <c r="WQQ24" t="e">
        <f t="shared" si="250"/>
        <v>#VALUE!</v>
      </c>
      <c r="WQR24">
        <f t="shared" si="250"/>
        <v>0</v>
      </c>
      <c r="WQS24" t="e">
        <f t="shared" ref="WQS24:WTD24" si="251">WQO24/0.45</f>
        <v>#NUM!</v>
      </c>
      <c r="WQT24" t="e">
        <f t="shared" si="251"/>
        <v>#NUM!</v>
      </c>
      <c r="WQU24" t="e">
        <f t="shared" si="251"/>
        <v>#VALUE!</v>
      </c>
      <c r="WQV24">
        <f t="shared" si="251"/>
        <v>0</v>
      </c>
      <c r="WQW24" t="e">
        <f t="shared" si="251"/>
        <v>#NUM!</v>
      </c>
      <c r="WQX24" t="e">
        <f t="shared" si="251"/>
        <v>#NUM!</v>
      </c>
      <c r="WQY24" t="e">
        <f t="shared" si="251"/>
        <v>#VALUE!</v>
      </c>
      <c r="WQZ24">
        <f t="shared" si="251"/>
        <v>0</v>
      </c>
      <c r="WRA24" t="e">
        <f t="shared" si="251"/>
        <v>#NUM!</v>
      </c>
      <c r="WRB24" t="e">
        <f t="shared" si="251"/>
        <v>#NUM!</v>
      </c>
      <c r="WRC24" t="e">
        <f t="shared" si="251"/>
        <v>#VALUE!</v>
      </c>
      <c r="WRD24">
        <f t="shared" si="251"/>
        <v>0</v>
      </c>
      <c r="WRE24" t="e">
        <f t="shared" si="251"/>
        <v>#NUM!</v>
      </c>
      <c r="WRF24" t="e">
        <f t="shared" si="251"/>
        <v>#NUM!</v>
      </c>
      <c r="WRG24" t="e">
        <f t="shared" si="251"/>
        <v>#VALUE!</v>
      </c>
      <c r="WRH24">
        <f t="shared" si="251"/>
        <v>0</v>
      </c>
      <c r="WRI24" t="e">
        <f t="shared" si="251"/>
        <v>#NUM!</v>
      </c>
      <c r="WRJ24" t="e">
        <f t="shared" si="251"/>
        <v>#NUM!</v>
      </c>
      <c r="WRK24" t="e">
        <f t="shared" si="251"/>
        <v>#VALUE!</v>
      </c>
      <c r="WRL24">
        <f t="shared" si="251"/>
        <v>0</v>
      </c>
      <c r="WRM24" t="e">
        <f t="shared" si="251"/>
        <v>#NUM!</v>
      </c>
      <c r="WRN24" t="e">
        <f t="shared" si="251"/>
        <v>#NUM!</v>
      </c>
      <c r="WRO24" t="e">
        <f t="shared" si="251"/>
        <v>#VALUE!</v>
      </c>
      <c r="WRP24">
        <f t="shared" si="251"/>
        <v>0</v>
      </c>
      <c r="WRQ24" t="e">
        <f t="shared" si="251"/>
        <v>#NUM!</v>
      </c>
      <c r="WRR24" t="e">
        <f t="shared" si="251"/>
        <v>#NUM!</v>
      </c>
      <c r="WRS24" t="e">
        <f t="shared" si="251"/>
        <v>#VALUE!</v>
      </c>
      <c r="WRT24">
        <f t="shared" si="251"/>
        <v>0</v>
      </c>
      <c r="WRU24" t="e">
        <f t="shared" si="251"/>
        <v>#NUM!</v>
      </c>
      <c r="WRV24" t="e">
        <f t="shared" si="251"/>
        <v>#NUM!</v>
      </c>
      <c r="WRW24" t="e">
        <f t="shared" si="251"/>
        <v>#VALUE!</v>
      </c>
      <c r="WRX24">
        <f t="shared" si="251"/>
        <v>0</v>
      </c>
      <c r="WRY24" t="e">
        <f t="shared" si="251"/>
        <v>#NUM!</v>
      </c>
      <c r="WRZ24" t="e">
        <f t="shared" si="251"/>
        <v>#NUM!</v>
      </c>
      <c r="WSA24" t="e">
        <f t="shared" si="251"/>
        <v>#VALUE!</v>
      </c>
      <c r="WSB24">
        <f t="shared" si="251"/>
        <v>0</v>
      </c>
      <c r="WSC24" t="e">
        <f t="shared" si="251"/>
        <v>#NUM!</v>
      </c>
      <c r="WSD24" t="e">
        <f t="shared" si="251"/>
        <v>#NUM!</v>
      </c>
      <c r="WSE24" t="e">
        <f t="shared" si="251"/>
        <v>#VALUE!</v>
      </c>
      <c r="WSF24">
        <f t="shared" si="251"/>
        <v>0</v>
      </c>
      <c r="WSG24" t="e">
        <f t="shared" si="251"/>
        <v>#NUM!</v>
      </c>
      <c r="WSH24" t="e">
        <f t="shared" si="251"/>
        <v>#NUM!</v>
      </c>
      <c r="WSI24" t="e">
        <f t="shared" si="251"/>
        <v>#VALUE!</v>
      </c>
      <c r="WSJ24">
        <f t="shared" si="251"/>
        <v>0</v>
      </c>
      <c r="WSK24" t="e">
        <f t="shared" si="251"/>
        <v>#NUM!</v>
      </c>
      <c r="WSL24" t="e">
        <f t="shared" si="251"/>
        <v>#NUM!</v>
      </c>
      <c r="WSM24" t="e">
        <f t="shared" si="251"/>
        <v>#VALUE!</v>
      </c>
      <c r="WSN24">
        <f t="shared" si="251"/>
        <v>0</v>
      </c>
      <c r="WSO24" t="e">
        <f t="shared" si="251"/>
        <v>#NUM!</v>
      </c>
      <c r="WSP24" t="e">
        <f t="shared" si="251"/>
        <v>#NUM!</v>
      </c>
      <c r="WSQ24" t="e">
        <f t="shared" si="251"/>
        <v>#VALUE!</v>
      </c>
      <c r="WSR24">
        <f t="shared" si="251"/>
        <v>0</v>
      </c>
      <c r="WSS24" t="e">
        <f t="shared" si="251"/>
        <v>#NUM!</v>
      </c>
      <c r="WST24" t="e">
        <f t="shared" si="251"/>
        <v>#NUM!</v>
      </c>
      <c r="WSU24" t="e">
        <f t="shared" si="251"/>
        <v>#VALUE!</v>
      </c>
      <c r="WSV24">
        <f t="shared" si="251"/>
        <v>0</v>
      </c>
      <c r="WSW24" t="e">
        <f t="shared" si="251"/>
        <v>#NUM!</v>
      </c>
      <c r="WSX24" t="e">
        <f t="shared" si="251"/>
        <v>#NUM!</v>
      </c>
      <c r="WSY24" t="e">
        <f t="shared" si="251"/>
        <v>#VALUE!</v>
      </c>
      <c r="WSZ24">
        <f t="shared" si="251"/>
        <v>0</v>
      </c>
      <c r="WTA24" t="e">
        <f t="shared" si="251"/>
        <v>#NUM!</v>
      </c>
      <c r="WTB24" t="e">
        <f t="shared" si="251"/>
        <v>#NUM!</v>
      </c>
      <c r="WTC24" t="e">
        <f t="shared" si="251"/>
        <v>#VALUE!</v>
      </c>
      <c r="WTD24">
        <f t="shared" si="251"/>
        <v>0</v>
      </c>
      <c r="WTE24" t="e">
        <f t="shared" ref="WTE24:WVP24" si="252">WTA24/0.45</f>
        <v>#NUM!</v>
      </c>
      <c r="WTF24" t="e">
        <f t="shared" si="252"/>
        <v>#NUM!</v>
      </c>
      <c r="WTG24" t="e">
        <f t="shared" si="252"/>
        <v>#VALUE!</v>
      </c>
      <c r="WTH24">
        <f t="shared" si="252"/>
        <v>0</v>
      </c>
      <c r="WTI24" t="e">
        <f t="shared" si="252"/>
        <v>#NUM!</v>
      </c>
      <c r="WTJ24" t="e">
        <f t="shared" si="252"/>
        <v>#NUM!</v>
      </c>
      <c r="WTK24" t="e">
        <f t="shared" si="252"/>
        <v>#VALUE!</v>
      </c>
      <c r="WTL24">
        <f t="shared" si="252"/>
        <v>0</v>
      </c>
      <c r="WTM24" t="e">
        <f t="shared" si="252"/>
        <v>#NUM!</v>
      </c>
      <c r="WTN24" t="e">
        <f t="shared" si="252"/>
        <v>#NUM!</v>
      </c>
      <c r="WTO24" t="e">
        <f t="shared" si="252"/>
        <v>#VALUE!</v>
      </c>
      <c r="WTP24">
        <f t="shared" si="252"/>
        <v>0</v>
      </c>
      <c r="WTQ24" t="e">
        <f t="shared" si="252"/>
        <v>#NUM!</v>
      </c>
      <c r="WTR24" t="e">
        <f t="shared" si="252"/>
        <v>#NUM!</v>
      </c>
      <c r="WTS24" t="e">
        <f t="shared" si="252"/>
        <v>#VALUE!</v>
      </c>
      <c r="WTT24">
        <f t="shared" si="252"/>
        <v>0</v>
      </c>
      <c r="WTU24" t="e">
        <f t="shared" si="252"/>
        <v>#NUM!</v>
      </c>
      <c r="WTV24" t="e">
        <f t="shared" si="252"/>
        <v>#NUM!</v>
      </c>
      <c r="WTW24" t="e">
        <f t="shared" si="252"/>
        <v>#VALUE!</v>
      </c>
      <c r="WTX24">
        <f t="shared" si="252"/>
        <v>0</v>
      </c>
      <c r="WTY24" t="e">
        <f t="shared" si="252"/>
        <v>#NUM!</v>
      </c>
      <c r="WTZ24" t="e">
        <f t="shared" si="252"/>
        <v>#NUM!</v>
      </c>
      <c r="WUA24" t="e">
        <f t="shared" si="252"/>
        <v>#VALUE!</v>
      </c>
      <c r="WUB24">
        <f t="shared" si="252"/>
        <v>0</v>
      </c>
      <c r="WUC24" t="e">
        <f t="shared" si="252"/>
        <v>#NUM!</v>
      </c>
      <c r="WUD24" t="e">
        <f t="shared" si="252"/>
        <v>#NUM!</v>
      </c>
      <c r="WUE24" t="e">
        <f t="shared" si="252"/>
        <v>#VALUE!</v>
      </c>
      <c r="WUF24">
        <f t="shared" si="252"/>
        <v>0</v>
      </c>
      <c r="WUG24" t="e">
        <f t="shared" si="252"/>
        <v>#NUM!</v>
      </c>
      <c r="WUH24" t="e">
        <f t="shared" si="252"/>
        <v>#NUM!</v>
      </c>
      <c r="WUI24" t="e">
        <f t="shared" si="252"/>
        <v>#VALUE!</v>
      </c>
      <c r="WUJ24">
        <f t="shared" si="252"/>
        <v>0</v>
      </c>
      <c r="WUK24" t="e">
        <f t="shared" si="252"/>
        <v>#NUM!</v>
      </c>
      <c r="WUL24" t="e">
        <f t="shared" si="252"/>
        <v>#NUM!</v>
      </c>
      <c r="WUM24" t="e">
        <f t="shared" si="252"/>
        <v>#VALUE!</v>
      </c>
      <c r="WUN24">
        <f t="shared" si="252"/>
        <v>0</v>
      </c>
      <c r="WUO24" t="e">
        <f t="shared" si="252"/>
        <v>#NUM!</v>
      </c>
      <c r="WUP24" t="e">
        <f t="shared" si="252"/>
        <v>#NUM!</v>
      </c>
      <c r="WUQ24" t="e">
        <f t="shared" si="252"/>
        <v>#VALUE!</v>
      </c>
      <c r="WUR24">
        <f t="shared" si="252"/>
        <v>0</v>
      </c>
      <c r="WUS24" t="e">
        <f t="shared" si="252"/>
        <v>#NUM!</v>
      </c>
      <c r="WUT24" t="e">
        <f t="shared" si="252"/>
        <v>#NUM!</v>
      </c>
      <c r="WUU24" t="e">
        <f t="shared" si="252"/>
        <v>#VALUE!</v>
      </c>
      <c r="WUV24">
        <f t="shared" si="252"/>
        <v>0</v>
      </c>
      <c r="WUW24" t="e">
        <f t="shared" si="252"/>
        <v>#NUM!</v>
      </c>
      <c r="WUX24" t="e">
        <f t="shared" si="252"/>
        <v>#NUM!</v>
      </c>
      <c r="WUY24" t="e">
        <f t="shared" si="252"/>
        <v>#VALUE!</v>
      </c>
      <c r="WUZ24">
        <f t="shared" si="252"/>
        <v>0</v>
      </c>
      <c r="WVA24" t="e">
        <f t="shared" si="252"/>
        <v>#NUM!</v>
      </c>
      <c r="WVB24" t="e">
        <f t="shared" si="252"/>
        <v>#NUM!</v>
      </c>
      <c r="WVC24" t="e">
        <f t="shared" si="252"/>
        <v>#VALUE!</v>
      </c>
      <c r="WVD24">
        <f t="shared" si="252"/>
        <v>0</v>
      </c>
      <c r="WVE24" t="e">
        <f t="shared" si="252"/>
        <v>#NUM!</v>
      </c>
      <c r="WVF24" t="e">
        <f t="shared" si="252"/>
        <v>#NUM!</v>
      </c>
      <c r="WVG24" t="e">
        <f t="shared" si="252"/>
        <v>#VALUE!</v>
      </c>
      <c r="WVH24">
        <f t="shared" si="252"/>
        <v>0</v>
      </c>
      <c r="WVI24" t="e">
        <f t="shared" si="252"/>
        <v>#NUM!</v>
      </c>
      <c r="WVJ24" t="e">
        <f t="shared" si="252"/>
        <v>#NUM!</v>
      </c>
      <c r="WVK24" t="e">
        <f t="shared" si="252"/>
        <v>#VALUE!</v>
      </c>
      <c r="WVL24">
        <f t="shared" si="252"/>
        <v>0</v>
      </c>
      <c r="WVM24" t="e">
        <f t="shared" si="252"/>
        <v>#NUM!</v>
      </c>
      <c r="WVN24" t="e">
        <f t="shared" si="252"/>
        <v>#NUM!</v>
      </c>
      <c r="WVO24" t="e">
        <f t="shared" si="252"/>
        <v>#VALUE!</v>
      </c>
      <c r="WVP24">
        <f t="shared" si="252"/>
        <v>0</v>
      </c>
      <c r="WVQ24" t="e">
        <f t="shared" ref="WVQ24:WYB24" si="253">WVM24/0.45</f>
        <v>#NUM!</v>
      </c>
      <c r="WVR24" t="e">
        <f t="shared" si="253"/>
        <v>#NUM!</v>
      </c>
      <c r="WVS24" t="e">
        <f t="shared" si="253"/>
        <v>#VALUE!</v>
      </c>
      <c r="WVT24">
        <f t="shared" si="253"/>
        <v>0</v>
      </c>
      <c r="WVU24" t="e">
        <f t="shared" si="253"/>
        <v>#NUM!</v>
      </c>
      <c r="WVV24" t="e">
        <f t="shared" si="253"/>
        <v>#NUM!</v>
      </c>
      <c r="WVW24" t="e">
        <f t="shared" si="253"/>
        <v>#VALUE!</v>
      </c>
      <c r="WVX24">
        <f t="shared" si="253"/>
        <v>0</v>
      </c>
      <c r="WVY24" t="e">
        <f t="shared" si="253"/>
        <v>#NUM!</v>
      </c>
      <c r="WVZ24" t="e">
        <f t="shared" si="253"/>
        <v>#NUM!</v>
      </c>
      <c r="WWA24" t="e">
        <f t="shared" si="253"/>
        <v>#VALUE!</v>
      </c>
      <c r="WWB24">
        <f t="shared" si="253"/>
        <v>0</v>
      </c>
      <c r="WWC24" t="e">
        <f t="shared" si="253"/>
        <v>#NUM!</v>
      </c>
      <c r="WWD24" t="e">
        <f t="shared" si="253"/>
        <v>#NUM!</v>
      </c>
      <c r="WWE24" t="e">
        <f t="shared" si="253"/>
        <v>#VALUE!</v>
      </c>
      <c r="WWF24">
        <f t="shared" si="253"/>
        <v>0</v>
      </c>
      <c r="WWG24" t="e">
        <f t="shared" si="253"/>
        <v>#NUM!</v>
      </c>
      <c r="WWH24" t="e">
        <f t="shared" si="253"/>
        <v>#NUM!</v>
      </c>
      <c r="WWI24" t="e">
        <f t="shared" si="253"/>
        <v>#VALUE!</v>
      </c>
      <c r="WWJ24">
        <f t="shared" si="253"/>
        <v>0</v>
      </c>
      <c r="WWK24" t="e">
        <f t="shared" si="253"/>
        <v>#NUM!</v>
      </c>
      <c r="WWL24" t="e">
        <f t="shared" si="253"/>
        <v>#NUM!</v>
      </c>
      <c r="WWM24" t="e">
        <f t="shared" si="253"/>
        <v>#VALUE!</v>
      </c>
      <c r="WWN24">
        <f t="shared" si="253"/>
        <v>0</v>
      </c>
      <c r="WWO24" t="e">
        <f t="shared" si="253"/>
        <v>#NUM!</v>
      </c>
      <c r="WWP24" t="e">
        <f t="shared" si="253"/>
        <v>#NUM!</v>
      </c>
      <c r="WWQ24" t="e">
        <f t="shared" si="253"/>
        <v>#VALUE!</v>
      </c>
      <c r="WWR24">
        <f t="shared" si="253"/>
        <v>0</v>
      </c>
      <c r="WWS24" t="e">
        <f t="shared" si="253"/>
        <v>#NUM!</v>
      </c>
      <c r="WWT24" t="e">
        <f t="shared" si="253"/>
        <v>#NUM!</v>
      </c>
      <c r="WWU24" t="e">
        <f t="shared" si="253"/>
        <v>#VALUE!</v>
      </c>
      <c r="WWV24">
        <f t="shared" si="253"/>
        <v>0</v>
      </c>
      <c r="WWW24" t="e">
        <f t="shared" si="253"/>
        <v>#NUM!</v>
      </c>
      <c r="WWX24" t="e">
        <f t="shared" si="253"/>
        <v>#NUM!</v>
      </c>
      <c r="WWY24" t="e">
        <f t="shared" si="253"/>
        <v>#VALUE!</v>
      </c>
      <c r="WWZ24">
        <f t="shared" si="253"/>
        <v>0</v>
      </c>
      <c r="WXA24" t="e">
        <f t="shared" si="253"/>
        <v>#NUM!</v>
      </c>
      <c r="WXB24" t="e">
        <f t="shared" si="253"/>
        <v>#NUM!</v>
      </c>
      <c r="WXC24" t="e">
        <f t="shared" si="253"/>
        <v>#VALUE!</v>
      </c>
      <c r="WXD24">
        <f t="shared" si="253"/>
        <v>0</v>
      </c>
      <c r="WXE24" t="e">
        <f t="shared" si="253"/>
        <v>#NUM!</v>
      </c>
      <c r="WXF24" t="e">
        <f t="shared" si="253"/>
        <v>#NUM!</v>
      </c>
      <c r="WXG24" t="e">
        <f t="shared" si="253"/>
        <v>#VALUE!</v>
      </c>
      <c r="WXH24">
        <f t="shared" si="253"/>
        <v>0</v>
      </c>
      <c r="WXI24" t="e">
        <f t="shared" si="253"/>
        <v>#NUM!</v>
      </c>
      <c r="WXJ24" t="e">
        <f t="shared" si="253"/>
        <v>#NUM!</v>
      </c>
      <c r="WXK24" t="e">
        <f t="shared" si="253"/>
        <v>#VALUE!</v>
      </c>
      <c r="WXL24">
        <f t="shared" si="253"/>
        <v>0</v>
      </c>
      <c r="WXM24" t="e">
        <f t="shared" si="253"/>
        <v>#NUM!</v>
      </c>
      <c r="WXN24" t="e">
        <f t="shared" si="253"/>
        <v>#NUM!</v>
      </c>
      <c r="WXO24" t="e">
        <f t="shared" si="253"/>
        <v>#VALUE!</v>
      </c>
      <c r="WXP24">
        <f t="shared" si="253"/>
        <v>0</v>
      </c>
      <c r="WXQ24" t="e">
        <f t="shared" si="253"/>
        <v>#NUM!</v>
      </c>
      <c r="WXR24" t="e">
        <f t="shared" si="253"/>
        <v>#NUM!</v>
      </c>
      <c r="WXS24" t="e">
        <f t="shared" si="253"/>
        <v>#VALUE!</v>
      </c>
      <c r="WXT24">
        <f t="shared" si="253"/>
        <v>0</v>
      </c>
      <c r="WXU24" t="e">
        <f t="shared" si="253"/>
        <v>#NUM!</v>
      </c>
      <c r="WXV24" t="e">
        <f t="shared" si="253"/>
        <v>#NUM!</v>
      </c>
      <c r="WXW24" t="e">
        <f t="shared" si="253"/>
        <v>#VALUE!</v>
      </c>
      <c r="WXX24">
        <f t="shared" si="253"/>
        <v>0</v>
      </c>
      <c r="WXY24" t="e">
        <f t="shared" si="253"/>
        <v>#NUM!</v>
      </c>
      <c r="WXZ24" t="e">
        <f t="shared" si="253"/>
        <v>#NUM!</v>
      </c>
      <c r="WYA24" t="e">
        <f t="shared" si="253"/>
        <v>#VALUE!</v>
      </c>
      <c r="WYB24">
        <f t="shared" si="253"/>
        <v>0</v>
      </c>
      <c r="WYC24" t="e">
        <f t="shared" ref="WYC24:XAN24" si="254">WXY24/0.45</f>
        <v>#NUM!</v>
      </c>
      <c r="WYD24" t="e">
        <f t="shared" si="254"/>
        <v>#NUM!</v>
      </c>
      <c r="WYE24" t="e">
        <f t="shared" si="254"/>
        <v>#VALUE!</v>
      </c>
      <c r="WYF24">
        <f t="shared" si="254"/>
        <v>0</v>
      </c>
      <c r="WYG24" t="e">
        <f t="shared" si="254"/>
        <v>#NUM!</v>
      </c>
      <c r="WYH24" t="e">
        <f t="shared" si="254"/>
        <v>#NUM!</v>
      </c>
      <c r="WYI24" t="e">
        <f t="shared" si="254"/>
        <v>#VALUE!</v>
      </c>
      <c r="WYJ24">
        <f t="shared" si="254"/>
        <v>0</v>
      </c>
      <c r="WYK24" t="e">
        <f t="shared" si="254"/>
        <v>#NUM!</v>
      </c>
      <c r="WYL24" t="e">
        <f t="shared" si="254"/>
        <v>#NUM!</v>
      </c>
      <c r="WYM24" t="e">
        <f t="shared" si="254"/>
        <v>#VALUE!</v>
      </c>
      <c r="WYN24">
        <f t="shared" si="254"/>
        <v>0</v>
      </c>
      <c r="WYO24" t="e">
        <f t="shared" si="254"/>
        <v>#NUM!</v>
      </c>
      <c r="WYP24" t="e">
        <f t="shared" si="254"/>
        <v>#NUM!</v>
      </c>
      <c r="WYQ24" t="e">
        <f t="shared" si="254"/>
        <v>#VALUE!</v>
      </c>
      <c r="WYR24">
        <f t="shared" si="254"/>
        <v>0</v>
      </c>
      <c r="WYS24" t="e">
        <f t="shared" si="254"/>
        <v>#NUM!</v>
      </c>
      <c r="WYT24" t="e">
        <f t="shared" si="254"/>
        <v>#NUM!</v>
      </c>
      <c r="WYU24" t="e">
        <f t="shared" si="254"/>
        <v>#VALUE!</v>
      </c>
      <c r="WYV24">
        <f t="shared" si="254"/>
        <v>0</v>
      </c>
      <c r="WYW24" t="e">
        <f t="shared" si="254"/>
        <v>#NUM!</v>
      </c>
      <c r="WYX24" t="e">
        <f t="shared" si="254"/>
        <v>#NUM!</v>
      </c>
      <c r="WYY24" t="e">
        <f t="shared" si="254"/>
        <v>#VALUE!</v>
      </c>
      <c r="WYZ24">
        <f t="shared" si="254"/>
        <v>0</v>
      </c>
      <c r="WZA24" t="e">
        <f t="shared" si="254"/>
        <v>#NUM!</v>
      </c>
      <c r="WZB24" t="e">
        <f t="shared" si="254"/>
        <v>#NUM!</v>
      </c>
      <c r="WZC24" t="e">
        <f t="shared" si="254"/>
        <v>#VALUE!</v>
      </c>
      <c r="WZD24">
        <f t="shared" si="254"/>
        <v>0</v>
      </c>
      <c r="WZE24" t="e">
        <f t="shared" si="254"/>
        <v>#NUM!</v>
      </c>
      <c r="WZF24" t="e">
        <f t="shared" si="254"/>
        <v>#NUM!</v>
      </c>
      <c r="WZG24" t="e">
        <f t="shared" si="254"/>
        <v>#VALUE!</v>
      </c>
      <c r="WZH24">
        <f t="shared" si="254"/>
        <v>0</v>
      </c>
      <c r="WZI24" t="e">
        <f t="shared" si="254"/>
        <v>#NUM!</v>
      </c>
      <c r="WZJ24" t="e">
        <f t="shared" si="254"/>
        <v>#NUM!</v>
      </c>
      <c r="WZK24" t="e">
        <f t="shared" si="254"/>
        <v>#VALUE!</v>
      </c>
      <c r="WZL24">
        <f t="shared" si="254"/>
        <v>0</v>
      </c>
      <c r="WZM24" t="e">
        <f t="shared" si="254"/>
        <v>#NUM!</v>
      </c>
      <c r="WZN24" t="e">
        <f t="shared" si="254"/>
        <v>#NUM!</v>
      </c>
      <c r="WZO24" t="e">
        <f t="shared" si="254"/>
        <v>#VALUE!</v>
      </c>
      <c r="WZP24">
        <f t="shared" si="254"/>
        <v>0</v>
      </c>
      <c r="WZQ24" t="e">
        <f t="shared" si="254"/>
        <v>#NUM!</v>
      </c>
      <c r="WZR24" t="e">
        <f t="shared" si="254"/>
        <v>#NUM!</v>
      </c>
      <c r="WZS24" t="e">
        <f t="shared" si="254"/>
        <v>#VALUE!</v>
      </c>
      <c r="WZT24">
        <f t="shared" si="254"/>
        <v>0</v>
      </c>
      <c r="WZU24" t="e">
        <f t="shared" si="254"/>
        <v>#NUM!</v>
      </c>
      <c r="WZV24" t="e">
        <f t="shared" si="254"/>
        <v>#NUM!</v>
      </c>
      <c r="WZW24" t="e">
        <f t="shared" si="254"/>
        <v>#VALUE!</v>
      </c>
      <c r="WZX24">
        <f t="shared" si="254"/>
        <v>0</v>
      </c>
      <c r="WZY24" t="e">
        <f t="shared" si="254"/>
        <v>#NUM!</v>
      </c>
      <c r="WZZ24" t="e">
        <f t="shared" si="254"/>
        <v>#NUM!</v>
      </c>
      <c r="XAA24" t="e">
        <f t="shared" si="254"/>
        <v>#VALUE!</v>
      </c>
      <c r="XAB24">
        <f t="shared" si="254"/>
        <v>0</v>
      </c>
      <c r="XAC24" t="e">
        <f t="shared" si="254"/>
        <v>#NUM!</v>
      </c>
      <c r="XAD24" t="e">
        <f t="shared" si="254"/>
        <v>#NUM!</v>
      </c>
      <c r="XAE24" t="e">
        <f t="shared" si="254"/>
        <v>#VALUE!</v>
      </c>
      <c r="XAF24">
        <f t="shared" si="254"/>
        <v>0</v>
      </c>
      <c r="XAG24" t="e">
        <f t="shared" si="254"/>
        <v>#NUM!</v>
      </c>
      <c r="XAH24" t="e">
        <f t="shared" si="254"/>
        <v>#NUM!</v>
      </c>
      <c r="XAI24" t="e">
        <f t="shared" si="254"/>
        <v>#VALUE!</v>
      </c>
      <c r="XAJ24">
        <f t="shared" si="254"/>
        <v>0</v>
      </c>
      <c r="XAK24" t="e">
        <f t="shared" si="254"/>
        <v>#NUM!</v>
      </c>
      <c r="XAL24" t="e">
        <f t="shared" si="254"/>
        <v>#NUM!</v>
      </c>
      <c r="XAM24" t="e">
        <f t="shared" si="254"/>
        <v>#VALUE!</v>
      </c>
      <c r="XAN24">
        <f t="shared" si="254"/>
        <v>0</v>
      </c>
      <c r="XAO24" t="e">
        <f t="shared" ref="XAO24:XCZ24" si="255">XAK24/0.45</f>
        <v>#NUM!</v>
      </c>
      <c r="XAP24" t="e">
        <f t="shared" si="255"/>
        <v>#NUM!</v>
      </c>
      <c r="XAQ24" t="e">
        <f t="shared" si="255"/>
        <v>#VALUE!</v>
      </c>
      <c r="XAR24">
        <f t="shared" si="255"/>
        <v>0</v>
      </c>
      <c r="XAS24" t="e">
        <f t="shared" si="255"/>
        <v>#NUM!</v>
      </c>
      <c r="XAT24" t="e">
        <f t="shared" si="255"/>
        <v>#NUM!</v>
      </c>
      <c r="XAU24" t="e">
        <f t="shared" si="255"/>
        <v>#VALUE!</v>
      </c>
      <c r="XAV24">
        <f t="shared" si="255"/>
        <v>0</v>
      </c>
      <c r="XAW24" t="e">
        <f t="shared" si="255"/>
        <v>#NUM!</v>
      </c>
      <c r="XAX24" t="e">
        <f t="shared" si="255"/>
        <v>#NUM!</v>
      </c>
      <c r="XAY24" t="e">
        <f t="shared" si="255"/>
        <v>#VALUE!</v>
      </c>
      <c r="XAZ24">
        <f t="shared" si="255"/>
        <v>0</v>
      </c>
      <c r="XBA24" t="e">
        <f t="shared" si="255"/>
        <v>#NUM!</v>
      </c>
      <c r="XBB24" t="e">
        <f t="shared" si="255"/>
        <v>#NUM!</v>
      </c>
      <c r="XBC24" t="e">
        <f t="shared" si="255"/>
        <v>#VALUE!</v>
      </c>
      <c r="XBD24">
        <f t="shared" si="255"/>
        <v>0</v>
      </c>
      <c r="XBE24" t="e">
        <f t="shared" si="255"/>
        <v>#NUM!</v>
      </c>
      <c r="XBF24" t="e">
        <f t="shared" si="255"/>
        <v>#NUM!</v>
      </c>
      <c r="XBG24" t="e">
        <f t="shared" si="255"/>
        <v>#VALUE!</v>
      </c>
      <c r="XBH24">
        <f t="shared" si="255"/>
        <v>0</v>
      </c>
      <c r="XBI24" t="e">
        <f t="shared" si="255"/>
        <v>#NUM!</v>
      </c>
      <c r="XBJ24" t="e">
        <f t="shared" si="255"/>
        <v>#NUM!</v>
      </c>
      <c r="XBK24" t="e">
        <f t="shared" si="255"/>
        <v>#VALUE!</v>
      </c>
      <c r="XBL24">
        <f t="shared" si="255"/>
        <v>0</v>
      </c>
      <c r="XBM24" t="e">
        <f t="shared" si="255"/>
        <v>#NUM!</v>
      </c>
      <c r="XBN24" t="e">
        <f t="shared" si="255"/>
        <v>#NUM!</v>
      </c>
      <c r="XBO24" t="e">
        <f t="shared" si="255"/>
        <v>#VALUE!</v>
      </c>
      <c r="XBP24">
        <f t="shared" si="255"/>
        <v>0</v>
      </c>
      <c r="XBQ24" t="e">
        <f t="shared" si="255"/>
        <v>#NUM!</v>
      </c>
      <c r="XBR24" t="e">
        <f t="shared" si="255"/>
        <v>#NUM!</v>
      </c>
      <c r="XBS24" t="e">
        <f t="shared" si="255"/>
        <v>#VALUE!</v>
      </c>
      <c r="XBT24">
        <f t="shared" si="255"/>
        <v>0</v>
      </c>
      <c r="XBU24" t="e">
        <f t="shared" si="255"/>
        <v>#NUM!</v>
      </c>
      <c r="XBV24" t="e">
        <f t="shared" si="255"/>
        <v>#NUM!</v>
      </c>
      <c r="XBW24" t="e">
        <f t="shared" si="255"/>
        <v>#VALUE!</v>
      </c>
      <c r="XBX24">
        <f t="shared" si="255"/>
        <v>0</v>
      </c>
      <c r="XBY24" t="e">
        <f t="shared" si="255"/>
        <v>#NUM!</v>
      </c>
      <c r="XBZ24" t="e">
        <f t="shared" si="255"/>
        <v>#NUM!</v>
      </c>
      <c r="XCA24" t="e">
        <f t="shared" si="255"/>
        <v>#VALUE!</v>
      </c>
      <c r="XCB24">
        <f t="shared" si="255"/>
        <v>0</v>
      </c>
      <c r="XCC24" t="e">
        <f t="shared" si="255"/>
        <v>#NUM!</v>
      </c>
      <c r="XCD24" t="e">
        <f t="shared" si="255"/>
        <v>#NUM!</v>
      </c>
      <c r="XCE24" t="e">
        <f t="shared" si="255"/>
        <v>#VALUE!</v>
      </c>
      <c r="XCF24">
        <f t="shared" si="255"/>
        <v>0</v>
      </c>
      <c r="XCG24" t="e">
        <f t="shared" si="255"/>
        <v>#NUM!</v>
      </c>
      <c r="XCH24" t="e">
        <f t="shared" si="255"/>
        <v>#NUM!</v>
      </c>
      <c r="XCI24" t="e">
        <f t="shared" si="255"/>
        <v>#VALUE!</v>
      </c>
      <c r="XCJ24">
        <f t="shared" si="255"/>
        <v>0</v>
      </c>
      <c r="XCK24" t="e">
        <f t="shared" si="255"/>
        <v>#NUM!</v>
      </c>
      <c r="XCL24" t="e">
        <f t="shared" si="255"/>
        <v>#NUM!</v>
      </c>
      <c r="XCM24" t="e">
        <f t="shared" si="255"/>
        <v>#VALUE!</v>
      </c>
      <c r="XCN24">
        <f t="shared" si="255"/>
        <v>0</v>
      </c>
      <c r="XCO24" t="e">
        <f t="shared" si="255"/>
        <v>#NUM!</v>
      </c>
      <c r="XCP24" t="e">
        <f t="shared" si="255"/>
        <v>#NUM!</v>
      </c>
      <c r="XCQ24" t="e">
        <f t="shared" si="255"/>
        <v>#VALUE!</v>
      </c>
      <c r="XCR24">
        <f t="shared" si="255"/>
        <v>0</v>
      </c>
      <c r="XCS24" t="e">
        <f t="shared" si="255"/>
        <v>#NUM!</v>
      </c>
      <c r="XCT24" t="e">
        <f t="shared" si="255"/>
        <v>#NUM!</v>
      </c>
      <c r="XCU24" t="e">
        <f t="shared" si="255"/>
        <v>#VALUE!</v>
      </c>
      <c r="XCV24">
        <f t="shared" si="255"/>
        <v>0</v>
      </c>
      <c r="XCW24" t="e">
        <f t="shared" si="255"/>
        <v>#NUM!</v>
      </c>
      <c r="XCX24" t="e">
        <f t="shared" si="255"/>
        <v>#NUM!</v>
      </c>
      <c r="XCY24" t="e">
        <f t="shared" si="255"/>
        <v>#VALUE!</v>
      </c>
      <c r="XCZ24">
        <f t="shared" si="255"/>
        <v>0</v>
      </c>
      <c r="XDA24" t="e">
        <f t="shared" ref="XDA24:XFD24" si="256">XCW24/0.45</f>
        <v>#NUM!</v>
      </c>
      <c r="XDB24" t="e">
        <f t="shared" si="256"/>
        <v>#NUM!</v>
      </c>
      <c r="XDC24" t="e">
        <f t="shared" si="256"/>
        <v>#VALUE!</v>
      </c>
      <c r="XDD24">
        <f t="shared" si="256"/>
        <v>0</v>
      </c>
      <c r="XDE24" t="e">
        <f t="shared" si="256"/>
        <v>#NUM!</v>
      </c>
      <c r="XDF24" t="e">
        <f t="shared" si="256"/>
        <v>#NUM!</v>
      </c>
      <c r="XDG24" t="e">
        <f t="shared" si="256"/>
        <v>#VALUE!</v>
      </c>
      <c r="XDH24">
        <f t="shared" si="256"/>
        <v>0</v>
      </c>
      <c r="XDI24" t="e">
        <f t="shared" si="256"/>
        <v>#NUM!</v>
      </c>
      <c r="XDJ24" t="e">
        <f t="shared" si="256"/>
        <v>#NUM!</v>
      </c>
      <c r="XDK24" t="e">
        <f t="shared" si="256"/>
        <v>#VALUE!</v>
      </c>
      <c r="XDL24">
        <f t="shared" si="256"/>
        <v>0</v>
      </c>
      <c r="XDM24" t="e">
        <f t="shared" si="256"/>
        <v>#NUM!</v>
      </c>
      <c r="XDN24" t="e">
        <f t="shared" si="256"/>
        <v>#NUM!</v>
      </c>
      <c r="XDO24" t="e">
        <f t="shared" si="256"/>
        <v>#VALUE!</v>
      </c>
      <c r="XDP24">
        <f t="shared" si="256"/>
        <v>0</v>
      </c>
      <c r="XDQ24" t="e">
        <f t="shared" si="256"/>
        <v>#NUM!</v>
      </c>
      <c r="XDR24" t="e">
        <f t="shared" si="256"/>
        <v>#NUM!</v>
      </c>
      <c r="XDS24" t="e">
        <f t="shared" si="256"/>
        <v>#VALUE!</v>
      </c>
      <c r="XDT24">
        <f t="shared" si="256"/>
        <v>0</v>
      </c>
      <c r="XDU24" t="e">
        <f t="shared" si="256"/>
        <v>#NUM!</v>
      </c>
      <c r="XDV24" t="e">
        <f t="shared" si="256"/>
        <v>#NUM!</v>
      </c>
      <c r="XDW24" t="e">
        <f t="shared" si="256"/>
        <v>#VALUE!</v>
      </c>
      <c r="XDX24">
        <f t="shared" si="256"/>
        <v>0</v>
      </c>
      <c r="XDY24" t="e">
        <f t="shared" si="256"/>
        <v>#NUM!</v>
      </c>
      <c r="XDZ24" t="e">
        <f t="shared" si="256"/>
        <v>#NUM!</v>
      </c>
      <c r="XEA24" t="e">
        <f t="shared" si="256"/>
        <v>#VALUE!</v>
      </c>
      <c r="XEB24">
        <f t="shared" si="256"/>
        <v>0</v>
      </c>
      <c r="XEC24" t="e">
        <f t="shared" si="256"/>
        <v>#NUM!</v>
      </c>
      <c r="XED24" t="e">
        <f t="shared" si="256"/>
        <v>#NUM!</v>
      </c>
      <c r="XEE24" t="e">
        <f t="shared" si="256"/>
        <v>#VALUE!</v>
      </c>
      <c r="XEF24">
        <f t="shared" si="256"/>
        <v>0</v>
      </c>
      <c r="XEG24" t="e">
        <f t="shared" si="256"/>
        <v>#NUM!</v>
      </c>
      <c r="XEH24" t="e">
        <f t="shared" si="256"/>
        <v>#NUM!</v>
      </c>
      <c r="XEI24" t="e">
        <f t="shared" si="256"/>
        <v>#VALUE!</v>
      </c>
      <c r="XEJ24">
        <f t="shared" si="256"/>
        <v>0</v>
      </c>
      <c r="XEK24" t="e">
        <f t="shared" si="256"/>
        <v>#NUM!</v>
      </c>
      <c r="XEL24" t="e">
        <f t="shared" si="256"/>
        <v>#NUM!</v>
      </c>
      <c r="XEM24" t="e">
        <f t="shared" si="256"/>
        <v>#VALUE!</v>
      </c>
      <c r="XEN24">
        <f t="shared" si="256"/>
        <v>0</v>
      </c>
      <c r="XEO24" t="e">
        <f t="shared" si="256"/>
        <v>#NUM!</v>
      </c>
      <c r="XEP24" t="e">
        <f t="shared" si="256"/>
        <v>#NUM!</v>
      </c>
      <c r="XEQ24" t="e">
        <f t="shared" si="256"/>
        <v>#VALUE!</v>
      </c>
      <c r="XER24">
        <f t="shared" si="256"/>
        <v>0</v>
      </c>
      <c r="XES24" t="e">
        <f t="shared" si="256"/>
        <v>#NUM!</v>
      </c>
      <c r="XET24" t="e">
        <f t="shared" si="256"/>
        <v>#NUM!</v>
      </c>
      <c r="XEU24" t="e">
        <f t="shared" si="256"/>
        <v>#VALUE!</v>
      </c>
      <c r="XEV24">
        <f t="shared" si="256"/>
        <v>0</v>
      </c>
      <c r="XEW24" t="e">
        <f t="shared" si="256"/>
        <v>#NUM!</v>
      </c>
      <c r="XEX24" t="e">
        <f t="shared" si="256"/>
        <v>#NUM!</v>
      </c>
      <c r="XEY24" t="e">
        <f t="shared" si="256"/>
        <v>#VALUE!</v>
      </c>
      <c r="XEZ24">
        <f t="shared" si="256"/>
        <v>0</v>
      </c>
      <c r="XFA24" t="e">
        <f t="shared" si="256"/>
        <v>#NUM!</v>
      </c>
      <c r="XFB24" t="e">
        <f t="shared" si="256"/>
        <v>#NUM!</v>
      </c>
      <c r="XFC24" t="e">
        <f t="shared" si="256"/>
        <v>#VALUE!</v>
      </c>
      <c r="XFD24">
        <f t="shared" si="256"/>
        <v>0</v>
      </c>
    </row>
    <row r="25" spans="2:16384" x14ac:dyDescent="0.3">
      <c r="B25" s="68" t="s">
        <v>120</v>
      </c>
      <c r="C25" s="268" t="s">
        <v>346</v>
      </c>
      <c r="D25" s="278">
        <v>90000</v>
      </c>
      <c r="E25" s="278">
        <v>110000</v>
      </c>
      <c r="F25" s="278">
        <v>130000</v>
      </c>
      <c r="G25" s="269" t="s">
        <v>351</v>
      </c>
    </row>
    <row r="26" spans="2:16384" x14ac:dyDescent="0.3">
      <c r="B26" s="68" t="s">
        <v>352</v>
      </c>
      <c r="C26" s="268" t="s">
        <v>346</v>
      </c>
      <c r="D26" s="278">
        <v>120000</v>
      </c>
      <c r="E26" s="278">
        <v>145000</v>
      </c>
      <c r="F26" s="278">
        <v>170000</v>
      </c>
      <c r="G26" s="269" t="s">
        <v>351</v>
      </c>
    </row>
    <row r="27" spans="2:16384" x14ac:dyDescent="0.3">
      <c r="B27" s="68" t="s">
        <v>353</v>
      </c>
      <c r="C27" s="268" t="s">
        <v>346</v>
      </c>
      <c r="D27" s="278">
        <v>150000</v>
      </c>
      <c r="E27" s="278">
        <v>175000</v>
      </c>
      <c r="F27" s="278">
        <v>200000</v>
      </c>
      <c r="G27" s="269" t="s">
        <v>351</v>
      </c>
    </row>
    <row r="28" spans="2:16384" x14ac:dyDescent="0.3">
      <c r="B28" s="68" t="s">
        <v>354</v>
      </c>
      <c r="C28" s="268" t="s">
        <v>346</v>
      </c>
      <c r="D28" s="278">
        <v>130000</v>
      </c>
      <c r="E28" s="278">
        <v>155000</v>
      </c>
      <c r="F28" s="278">
        <v>180000</v>
      </c>
      <c r="G28" s="269" t="s">
        <v>351</v>
      </c>
    </row>
    <row r="29" spans="2:16384" x14ac:dyDescent="0.3">
      <c r="B29" s="68" t="s">
        <v>355</v>
      </c>
      <c r="C29" s="268" t="s">
        <v>346</v>
      </c>
      <c r="D29" s="278">
        <v>120000</v>
      </c>
      <c r="E29" s="278">
        <v>145000</v>
      </c>
      <c r="F29" s="278">
        <v>170000</v>
      </c>
      <c r="G29" s="269" t="s">
        <v>351</v>
      </c>
    </row>
    <row r="30" spans="2:16384" x14ac:dyDescent="0.3">
      <c r="B30" s="68" t="s">
        <v>356</v>
      </c>
      <c r="C30" s="268" t="s">
        <v>346</v>
      </c>
      <c r="D30" s="278">
        <v>130000</v>
      </c>
      <c r="E30" s="278">
        <v>160000</v>
      </c>
      <c r="F30" s="278">
        <v>190000</v>
      </c>
      <c r="G30" s="269" t="s">
        <v>351</v>
      </c>
    </row>
    <row r="31" spans="2:16384" ht="43.2" x14ac:dyDescent="0.3">
      <c r="B31" s="68" t="s">
        <v>357</v>
      </c>
      <c r="C31" s="247" t="s">
        <v>358</v>
      </c>
      <c r="D31" s="271">
        <v>975</v>
      </c>
      <c r="E31" s="271">
        <v>975</v>
      </c>
      <c r="F31" s="271"/>
      <c r="G31" s="72" t="s">
        <v>359</v>
      </c>
    </row>
    <row r="32" spans="2:16384" x14ac:dyDescent="0.3">
      <c r="C32" s="63"/>
      <c r="D32" s="63"/>
      <c r="E32" s="63"/>
    </row>
    <row r="33" spans="2:6" x14ac:dyDescent="0.3">
      <c r="B33" s="70" t="s">
        <v>360</v>
      </c>
      <c r="C33" s="71"/>
      <c r="D33" s="71"/>
      <c r="E33" s="71"/>
      <c r="F33" s="71"/>
    </row>
    <row r="34" spans="2:6" x14ac:dyDescent="0.3">
      <c r="C34" s="63"/>
      <c r="D34" s="63"/>
      <c r="E34" s="63"/>
    </row>
    <row r="35" spans="2:6" x14ac:dyDescent="0.3">
      <c r="B35" s="64" t="s">
        <v>200</v>
      </c>
      <c r="C35" s="65" t="s">
        <v>335</v>
      </c>
      <c r="D35" s="65" t="s">
        <v>344</v>
      </c>
      <c r="E35" s="595" t="s">
        <v>337</v>
      </c>
      <c r="F35" s="596"/>
    </row>
    <row r="36" spans="2:6" x14ac:dyDescent="0.3">
      <c r="B36" s="54" t="s">
        <v>361</v>
      </c>
      <c r="C36" s="248" t="s">
        <v>209</v>
      </c>
      <c r="D36" s="69">
        <v>1.3520000000000001</v>
      </c>
      <c r="E36" s="605" t="s">
        <v>362</v>
      </c>
      <c r="F36" s="606"/>
    </row>
    <row r="37" spans="2:6" x14ac:dyDescent="0.3">
      <c r="B37" s="54" t="s">
        <v>363</v>
      </c>
      <c r="C37" s="248" t="s">
        <v>209</v>
      </c>
      <c r="D37" s="69">
        <v>1.2250000000000001</v>
      </c>
      <c r="E37" s="605" t="s">
        <v>364</v>
      </c>
      <c r="F37" s="606"/>
    </row>
    <row r="38" spans="2:6" x14ac:dyDescent="0.3">
      <c r="C38" s="63"/>
      <c r="D38" s="76"/>
      <c r="E38" s="78"/>
      <c r="F38" s="78"/>
    </row>
    <row r="39" spans="2:6" x14ac:dyDescent="0.3">
      <c r="B39" s="64" t="s">
        <v>350</v>
      </c>
      <c r="C39" s="65" t="s">
        <v>335</v>
      </c>
      <c r="D39" s="65" t="s">
        <v>365</v>
      </c>
      <c r="E39" s="595"/>
      <c r="F39" s="596"/>
    </row>
    <row r="40" spans="2:6" x14ac:dyDescent="0.3">
      <c r="B40" s="68" t="s">
        <v>120</v>
      </c>
      <c r="C40" s="114" t="s">
        <v>346</v>
      </c>
      <c r="D40" s="69">
        <f t="shared" ref="D40:D45" si="257">E25/0.55</f>
        <v>199999.99999999997</v>
      </c>
      <c r="E40" s="603"/>
      <c r="F40" s="604"/>
    </row>
    <row r="41" spans="2:6" x14ac:dyDescent="0.3">
      <c r="B41" s="68" t="s">
        <v>352</v>
      </c>
      <c r="C41" s="114" t="s">
        <v>346</v>
      </c>
      <c r="D41" s="69">
        <f t="shared" si="257"/>
        <v>263636.36363636359</v>
      </c>
      <c r="E41" s="603"/>
      <c r="F41" s="604"/>
    </row>
    <row r="42" spans="2:6" x14ac:dyDescent="0.3">
      <c r="B42" s="68" t="s">
        <v>353</v>
      </c>
      <c r="C42" s="114" t="s">
        <v>346</v>
      </c>
      <c r="D42" s="69">
        <f t="shared" si="257"/>
        <v>318181.81818181818</v>
      </c>
      <c r="E42" s="603"/>
      <c r="F42" s="604"/>
    </row>
    <row r="43" spans="2:6" x14ac:dyDescent="0.3">
      <c r="B43" s="68" t="s">
        <v>354</v>
      </c>
      <c r="C43" s="114" t="s">
        <v>346</v>
      </c>
      <c r="D43" s="69">
        <f t="shared" si="257"/>
        <v>281818.18181818182</v>
      </c>
      <c r="E43" s="603"/>
      <c r="F43" s="603"/>
    </row>
    <row r="44" spans="2:6" x14ac:dyDescent="0.3">
      <c r="B44" s="68" t="s">
        <v>355</v>
      </c>
      <c r="C44" s="114" t="s">
        <v>346</v>
      </c>
      <c r="D44" s="69">
        <f t="shared" si="257"/>
        <v>263636.36363636359</v>
      </c>
      <c r="E44" s="603"/>
      <c r="F44" s="604"/>
    </row>
    <row r="45" spans="2:6" x14ac:dyDescent="0.3">
      <c r="B45" s="68" t="s">
        <v>356</v>
      </c>
      <c r="C45" s="114" t="s">
        <v>346</v>
      </c>
      <c r="D45" s="69">
        <f t="shared" si="257"/>
        <v>290909.09090909088</v>
      </c>
      <c r="E45" s="604"/>
      <c r="F45" s="604"/>
    </row>
    <row r="46" spans="2:6" x14ac:dyDescent="0.3">
      <c r="B46" s="75"/>
      <c r="C46" s="279"/>
      <c r="D46" s="76"/>
      <c r="E46" s="609"/>
      <c r="F46" s="610"/>
    </row>
    <row r="47" spans="2:6" x14ac:dyDescent="0.3">
      <c r="B47" s="75"/>
      <c r="C47" s="279"/>
      <c r="D47" s="76"/>
      <c r="E47" s="610"/>
      <c r="F47" s="610"/>
    </row>
    <row r="48" spans="2:6" x14ac:dyDescent="0.3">
      <c r="C48" s="63"/>
      <c r="D48" s="76"/>
      <c r="E48" s="76"/>
      <c r="F48" s="77"/>
    </row>
    <row r="49" spans="2:9" s="2" customFormat="1" ht="28.8" x14ac:dyDescent="0.3">
      <c r="B49" s="79" t="s">
        <v>366</v>
      </c>
      <c r="C49" s="80" t="s">
        <v>367</v>
      </c>
      <c r="D49" s="80" t="s">
        <v>368</v>
      </c>
      <c r="E49" s="608" t="s">
        <v>337</v>
      </c>
      <c r="F49" s="608"/>
      <c r="G49" s="81"/>
      <c r="H49" s="81"/>
      <c r="I49" s="81"/>
    </row>
    <row r="50" spans="2:9" ht="15" customHeight="1" x14ac:dyDescent="0.3">
      <c r="B50" s="275" t="s">
        <v>369</v>
      </c>
      <c r="C50" s="249">
        <v>15</v>
      </c>
      <c r="D50" s="82">
        <v>3.3</v>
      </c>
      <c r="E50" s="604" t="s">
        <v>370</v>
      </c>
      <c r="F50" s="604"/>
      <c r="H50" s="12"/>
      <c r="I50" s="12"/>
    </row>
    <row r="51" spans="2:9" x14ac:dyDescent="0.3">
      <c r="B51" s="274" t="s">
        <v>371</v>
      </c>
      <c r="C51" s="250">
        <v>37.5</v>
      </c>
      <c r="D51" s="63">
        <v>9</v>
      </c>
      <c r="E51" s="607" t="s">
        <v>372</v>
      </c>
      <c r="F51" s="607"/>
      <c r="G51" s="6"/>
      <c r="H51" s="6"/>
      <c r="I51" s="6"/>
    </row>
    <row r="52" spans="2:9" x14ac:dyDescent="0.3">
      <c r="B52" s="274" t="s">
        <v>373</v>
      </c>
      <c r="C52" s="250">
        <v>70</v>
      </c>
      <c r="D52" s="94">
        <v>12</v>
      </c>
      <c r="E52" s="607" t="s">
        <v>374</v>
      </c>
      <c r="F52" s="607"/>
      <c r="G52" s="6"/>
      <c r="H52" s="6"/>
      <c r="I52" s="6"/>
    </row>
    <row r="53" spans="2:9" x14ac:dyDescent="0.3"/>
    <row r="54" spans="2:9" x14ac:dyDescent="0.3">
      <c r="B54" s="70" t="s">
        <v>375</v>
      </c>
      <c r="C54" s="71"/>
      <c r="D54" s="71"/>
      <c r="E54" s="71"/>
      <c r="F54" s="71"/>
    </row>
    <row r="55" spans="2:9" x14ac:dyDescent="0.3"/>
    <row r="56" spans="2:9" x14ac:dyDescent="0.3">
      <c r="B56" s="186" t="s">
        <v>376</v>
      </c>
      <c r="C56" s="65" t="s">
        <v>335</v>
      </c>
      <c r="D56" s="65" t="s">
        <v>377</v>
      </c>
      <c r="E56" s="595" t="s">
        <v>337</v>
      </c>
      <c r="F56" s="596"/>
    </row>
    <row r="57" spans="2:9" x14ac:dyDescent="0.3">
      <c r="B57" s="177" t="s">
        <v>378</v>
      </c>
      <c r="C57" s="248" t="s">
        <v>379</v>
      </c>
      <c r="D57" s="82">
        <f>+'Costes de ref CAPEX SMR'!D21</f>
        <v>8.9</v>
      </c>
      <c r="E57" s="597" t="s">
        <v>380</v>
      </c>
      <c r="F57" s="598"/>
    </row>
    <row r="58" spans="2:9" x14ac:dyDescent="0.3">
      <c r="B58" s="61" t="s">
        <v>381</v>
      </c>
      <c r="C58" s="248" t="s">
        <v>382</v>
      </c>
      <c r="D58" s="66">
        <v>2.456</v>
      </c>
      <c r="E58" s="599" t="s">
        <v>383</v>
      </c>
      <c r="F58" s="600"/>
    </row>
    <row r="59" spans="2:9" x14ac:dyDescent="0.3">
      <c r="B59" s="61" t="s">
        <v>384</v>
      </c>
      <c r="C59" s="248" t="s">
        <v>385</v>
      </c>
      <c r="D59" s="66">
        <v>0.68</v>
      </c>
      <c r="E59" s="599" t="s">
        <v>386</v>
      </c>
      <c r="F59" s="600"/>
    </row>
    <row r="60" spans="2:9" x14ac:dyDescent="0.3">
      <c r="B60" s="54" t="s">
        <v>387</v>
      </c>
      <c r="C60" s="248" t="s">
        <v>379</v>
      </c>
      <c r="D60" s="66">
        <v>8.1690000000000005</v>
      </c>
      <c r="E60" s="276" t="s">
        <v>383</v>
      </c>
      <c r="F60" s="54"/>
    </row>
    <row r="61" spans="2:9" x14ac:dyDescent="0.3"/>
    <row r="62" spans="2:9" x14ac:dyDescent="0.3"/>
    <row r="63" spans="2:9" x14ac:dyDescent="0.3"/>
    <row r="64" spans="2:9" x14ac:dyDescent="0.3"/>
    <row r="127" x14ac:dyDescent="0.3"/>
    <row r="128" x14ac:dyDescent="0.3"/>
    <row r="129" x14ac:dyDescent="0.3"/>
    <row r="130" x14ac:dyDescent="0.3"/>
  </sheetData>
  <mergeCells count="25">
    <mergeCell ref="E52:F52"/>
    <mergeCell ref="E49:F49"/>
    <mergeCell ref="E50:F50"/>
    <mergeCell ref="E51:F51"/>
    <mergeCell ref="E42:F42"/>
    <mergeCell ref="E43:F43"/>
    <mergeCell ref="E45:F45"/>
    <mergeCell ref="E46:F46"/>
    <mergeCell ref="E47:F47"/>
    <mergeCell ref="E56:F56"/>
    <mergeCell ref="E57:F57"/>
    <mergeCell ref="E58:F58"/>
    <mergeCell ref="E59:F59"/>
    <mergeCell ref="E13:F13"/>
    <mergeCell ref="E19:F19"/>
    <mergeCell ref="E20:F20"/>
    <mergeCell ref="E44:F44"/>
    <mergeCell ref="E36:F36"/>
    <mergeCell ref="E41:F41"/>
    <mergeCell ref="E35:F35"/>
    <mergeCell ref="E37:F37"/>
    <mergeCell ref="E39:F39"/>
    <mergeCell ref="E40:F40"/>
    <mergeCell ref="E14:F14"/>
    <mergeCell ref="E15:F15"/>
  </mergeCells>
  <hyperlinks>
    <hyperlink ref="E58" r:id="rId1" xr:uid="{00000000-0004-0000-0C00-000000000000}"/>
    <hyperlink ref="E59" r:id="rId2" xr:uid="{00000000-0004-0000-0C00-000001000000}"/>
    <hyperlink ref="E60" r:id="rId3" xr:uid="{00000000-0004-0000-0C00-000002000000}"/>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theme="5" tint="0.79998168889431442"/>
  </sheetPr>
  <dimension ref="A1:L64"/>
  <sheetViews>
    <sheetView showGridLines="0" zoomScale="80" zoomScaleNormal="80" workbookViewId="0">
      <selection activeCell="B24" sqref="B24:B26"/>
    </sheetView>
  </sheetViews>
  <sheetFormatPr baseColWidth="10" defaultColWidth="0" defaultRowHeight="14.4" zeroHeight="1" x14ac:dyDescent="0.3"/>
  <cols>
    <col min="1" max="1" width="3.33203125" customWidth="1"/>
    <col min="2" max="2" width="48.5546875" customWidth="1"/>
    <col min="3" max="3" width="13" style="63" bestFit="1" customWidth="1"/>
    <col min="4" max="4" width="16.33203125" bestFit="1" customWidth="1"/>
    <col min="5" max="5" width="11.109375" bestFit="1" customWidth="1"/>
    <col min="6" max="6" width="8.88671875" customWidth="1"/>
    <col min="7" max="7" width="14" bestFit="1" customWidth="1"/>
    <col min="8" max="12" width="8.88671875" customWidth="1"/>
    <col min="13" max="16384" width="8.88671875" hidden="1"/>
  </cols>
  <sheetData>
    <row r="1" spans="2:10" x14ac:dyDescent="0.3"/>
    <row r="2" spans="2:10" x14ac:dyDescent="0.3"/>
    <row r="3" spans="2:10" x14ac:dyDescent="0.3"/>
    <row r="4" spans="2:10" x14ac:dyDescent="0.3"/>
    <row r="5" spans="2:10" x14ac:dyDescent="0.3"/>
    <row r="6" spans="2:10" x14ac:dyDescent="0.3"/>
    <row r="7" spans="2:10" x14ac:dyDescent="0.3"/>
    <row r="8" spans="2:10" ht="22.2" customHeight="1" x14ac:dyDescent="0.3">
      <c r="B8" s="23" t="s">
        <v>388</v>
      </c>
      <c r="C8" s="251"/>
      <c r="D8" s="251"/>
      <c r="E8" s="251"/>
      <c r="F8" s="251"/>
      <c r="G8" s="251"/>
      <c r="H8" s="251"/>
      <c r="I8" s="251"/>
      <c r="J8" s="251"/>
    </row>
    <row r="9" spans="2:10" x14ac:dyDescent="0.3"/>
    <row r="10" spans="2:10" x14ac:dyDescent="0.3">
      <c r="D10" s="114" t="s">
        <v>389</v>
      </c>
      <c r="E10" s="114" t="s">
        <v>390</v>
      </c>
    </row>
    <row r="11" spans="2:10" x14ac:dyDescent="0.3">
      <c r="B11" s="142" t="s">
        <v>391</v>
      </c>
      <c r="C11" s="129" t="s">
        <v>392</v>
      </c>
      <c r="D11" s="143">
        <f>+AVERAGE(D24,D38,D48,D61)</f>
        <v>0.25885982989101575</v>
      </c>
      <c r="E11" s="143">
        <f>+AVERAGE(E24,E38,E48,E61)</f>
        <v>0.28043148238193377</v>
      </c>
      <c r="G11" s="611" t="s">
        <v>393</v>
      </c>
      <c r="H11" s="611"/>
      <c r="I11" s="611"/>
      <c r="J11" s="611"/>
    </row>
    <row r="12" spans="2:10" x14ac:dyDescent="0.3">
      <c r="B12" s="144" t="s">
        <v>394</v>
      </c>
      <c r="C12" s="252" t="s">
        <v>392</v>
      </c>
      <c r="D12" s="145">
        <f>+AVERAGE(D24,D38)</f>
        <v>0.30750581143113531</v>
      </c>
      <c r="E12" s="145">
        <f>+AVERAGE(E24,E38)</f>
        <v>0.33313129571706324</v>
      </c>
      <c r="G12" s="611"/>
      <c r="H12" s="611"/>
      <c r="I12" s="611"/>
      <c r="J12" s="611"/>
    </row>
    <row r="13" spans="2:10" x14ac:dyDescent="0.3">
      <c r="B13" s="144" t="s">
        <v>395</v>
      </c>
      <c r="C13" s="252" t="s">
        <v>392</v>
      </c>
      <c r="D13" s="145">
        <f>+AVERAGE(D48,D61)</f>
        <v>0.21021384835089624</v>
      </c>
      <c r="E13" s="145">
        <f>+AVERAGE(E48,E61)</f>
        <v>0.22773166904680431</v>
      </c>
      <c r="G13">
        <v>0.25</v>
      </c>
      <c r="H13" t="s">
        <v>396</v>
      </c>
    </row>
    <row r="14" spans="2:10" x14ac:dyDescent="0.3"/>
    <row r="15" spans="2:10" x14ac:dyDescent="0.3">
      <c r="B15" s="70" t="s">
        <v>397</v>
      </c>
      <c r="C15" s="100"/>
      <c r="D15" s="71"/>
      <c r="E15" s="71"/>
      <c r="F15" s="71"/>
      <c r="G15" s="71"/>
      <c r="H15" s="71"/>
      <c r="I15" s="71"/>
      <c r="J15" s="71"/>
    </row>
    <row r="16" spans="2:10" x14ac:dyDescent="0.3">
      <c r="B16" s="154" t="s">
        <v>398</v>
      </c>
    </row>
    <row r="17" spans="2:10" x14ac:dyDescent="0.3">
      <c r="C17" s="66" t="s">
        <v>399</v>
      </c>
      <c r="D17" s="66" t="s">
        <v>389</v>
      </c>
      <c r="E17" s="66" t="s">
        <v>390</v>
      </c>
    </row>
    <row r="18" spans="2:10" x14ac:dyDescent="0.3">
      <c r="B18" s="55" t="s">
        <v>162</v>
      </c>
      <c r="C18" s="114" t="s">
        <v>400</v>
      </c>
      <c r="D18" s="125">
        <v>500</v>
      </c>
      <c r="E18" s="125">
        <v>910</v>
      </c>
    </row>
    <row r="19" spans="2:10" x14ac:dyDescent="0.3">
      <c r="B19" s="55" t="s">
        <v>401</v>
      </c>
      <c r="C19" s="114" t="s">
        <v>148</v>
      </c>
      <c r="D19" s="125">
        <v>76</v>
      </c>
      <c r="E19" s="54"/>
    </row>
    <row r="20" spans="2:10" x14ac:dyDescent="0.3">
      <c r="B20" s="55" t="s">
        <v>402</v>
      </c>
      <c r="C20" s="114" t="s">
        <v>403</v>
      </c>
      <c r="D20" s="125">
        <v>4.7</v>
      </c>
      <c r="E20" s="54"/>
    </row>
    <row r="21" spans="2:10" x14ac:dyDescent="0.3">
      <c r="B21" s="55" t="s">
        <v>404</v>
      </c>
      <c r="C21" s="114" t="s">
        <v>379</v>
      </c>
      <c r="D21" s="125">
        <v>8.9</v>
      </c>
      <c r="E21" s="54"/>
    </row>
    <row r="22" spans="2:10" x14ac:dyDescent="0.3">
      <c r="B22" s="55" t="s">
        <v>405</v>
      </c>
      <c r="C22" s="114" t="s">
        <v>406</v>
      </c>
      <c r="D22" s="125">
        <v>1.1000000000000001</v>
      </c>
      <c r="E22" s="54"/>
    </row>
    <row r="23" spans="2:10" x14ac:dyDescent="0.3">
      <c r="B23" s="55" t="s">
        <v>407</v>
      </c>
      <c r="C23" s="114" t="s">
        <v>408</v>
      </c>
      <c r="D23" s="146">
        <v>0.6</v>
      </c>
      <c r="E23" s="146">
        <v>0.65</v>
      </c>
    </row>
    <row r="24" spans="2:10" x14ac:dyDescent="0.3">
      <c r="B24" s="55" t="s">
        <v>409</v>
      </c>
      <c r="C24" s="129" t="s">
        <v>392</v>
      </c>
      <c r="D24" s="147">
        <f>+$D$18*D23/$D$22/1000</f>
        <v>0.27272727272727271</v>
      </c>
      <c r="E24" s="147">
        <f>+$D$18*E23/$D$22/1000</f>
        <v>0.29545454545454541</v>
      </c>
    </row>
    <row r="25" spans="2:10" x14ac:dyDescent="0.3"/>
    <row r="26" spans="2:10" x14ac:dyDescent="0.3"/>
    <row r="27" spans="2:10" x14ac:dyDescent="0.3">
      <c r="B27" s="70" t="s">
        <v>410</v>
      </c>
      <c r="C27" s="100"/>
      <c r="D27" s="71"/>
      <c r="E27" s="71"/>
      <c r="F27" s="71"/>
      <c r="G27" s="71"/>
      <c r="H27" s="71"/>
      <c r="I27" s="71"/>
      <c r="J27" s="71"/>
    </row>
    <row r="28" spans="2:10" x14ac:dyDescent="0.3"/>
    <row r="29" spans="2:10" x14ac:dyDescent="0.3">
      <c r="C29" s="63" t="s">
        <v>399</v>
      </c>
      <c r="D29" s="63" t="s">
        <v>389</v>
      </c>
      <c r="E29" s="63" t="s">
        <v>390</v>
      </c>
    </row>
    <row r="30" spans="2:10" x14ac:dyDescent="0.3">
      <c r="B30" s="55" t="s">
        <v>162</v>
      </c>
      <c r="C30" s="114" t="s">
        <v>346</v>
      </c>
      <c r="D30" s="148">
        <v>170952000</v>
      </c>
      <c r="E30" s="54"/>
    </row>
    <row r="31" spans="2:10" x14ac:dyDescent="0.3">
      <c r="B31" s="55" t="s">
        <v>411</v>
      </c>
      <c r="C31" s="114" t="s">
        <v>412</v>
      </c>
      <c r="D31" s="148">
        <v>100000</v>
      </c>
      <c r="E31" s="54"/>
      <c r="F31" s="149" t="s">
        <v>413</v>
      </c>
      <c r="G31" s="150">
        <f>+D31*D32*365*24/1000</f>
        <v>78752.399999999994</v>
      </c>
    </row>
    <row r="32" spans="2:10" x14ac:dyDescent="0.3">
      <c r="B32" s="55" t="s">
        <v>414</v>
      </c>
      <c r="C32" s="114" t="s">
        <v>415</v>
      </c>
      <c r="D32" s="148">
        <v>8.9899999999999994E-2</v>
      </c>
      <c r="E32" s="54"/>
    </row>
    <row r="33" spans="2:11" x14ac:dyDescent="0.3">
      <c r="B33" s="55" t="s">
        <v>411</v>
      </c>
      <c r="C33" s="114" t="s">
        <v>416</v>
      </c>
      <c r="D33" s="151">
        <f>+D31*D32</f>
        <v>8990</v>
      </c>
      <c r="E33" s="54"/>
    </row>
    <row r="34" spans="2:11" x14ac:dyDescent="0.3">
      <c r="B34" s="55" t="s">
        <v>417</v>
      </c>
      <c r="C34" s="114" t="s">
        <v>228</v>
      </c>
      <c r="D34" s="148">
        <v>33.333329999999997</v>
      </c>
      <c r="E34" s="54"/>
    </row>
    <row r="35" spans="2:11" x14ac:dyDescent="0.3">
      <c r="B35" s="55" t="s">
        <v>411</v>
      </c>
      <c r="C35" s="114" t="s">
        <v>418</v>
      </c>
      <c r="D35" s="152">
        <f>+D33*D34/1000</f>
        <v>299.66663669999997</v>
      </c>
      <c r="E35" s="54"/>
    </row>
    <row r="36" spans="2:11" x14ac:dyDescent="0.3">
      <c r="B36" s="55" t="s">
        <v>162</v>
      </c>
      <c r="C36" s="114" t="s">
        <v>419</v>
      </c>
      <c r="D36" s="153">
        <f>+D30/D35</f>
        <v>570473.9168916631</v>
      </c>
      <c r="E36" s="54"/>
    </row>
    <row r="37" spans="2:11" x14ac:dyDescent="0.3">
      <c r="B37" s="55" t="s">
        <v>407</v>
      </c>
      <c r="C37" s="114" t="s">
        <v>408</v>
      </c>
      <c r="D37" s="146">
        <v>0.6</v>
      </c>
      <c r="E37" s="146">
        <v>0.65</v>
      </c>
    </row>
    <row r="38" spans="2:11" x14ac:dyDescent="0.3">
      <c r="B38" s="55" t="s">
        <v>409</v>
      </c>
      <c r="C38" s="129" t="s">
        <v>392</v>
      </c>
      <c r="D38" s="147">
        <f>+$D$36*D37/1000000</f>
        <v>0.34228435013499786</v>
      </c>
      <c r="E38" s="147">
        <f>+$D$36*E37/1000000</f>
        <v>0.370808045979581</v>
      </c>
    </row>
    <row r="39" spans="2:11" x14ac:dyDescent="0.3"/>
    <row r="40" spans="2:11" x14ac:dyDescent="0.3">
      <c r="B40" s="70" t="s">
        <v>420</v>
      </c>
      <c r="C40" s="100"/>
      <c r="D40" s="71"/>
      <c r="E40" s="71"/>
      <c r="F40" s="71"/>
      <c r="G40" s="71"/>
      <c r="H40" s="71"/>
      <c r="I40" s="71"/>
      <c r="J40" s="71"/>
    </row>
    <row r="41" spans="2:11" x14ac:dyDescent="0.3">
      <c r="B41" s="154" t="s">
        <v>421</v>
      </c>
    </row>
    <row r="42" spans="2:11" x14ac:dyDescent="0.3">
      <c r="K42" s="155"/>
    </row>
    <row r="43" spans="2:11" x14ac:dyDescent="0.3">
      <c r="B43" s="55" t="s">
        <v>162</v>
      </c>
      <c r="C43" s="114" t="s">
        <v>346</v>
      </c>
      <c r="D43" s="148">
        <v>58000000</v>
      </c>
      <c r="E43" s="54"/>
    </row>
    <row r="44" spans="2:11" x14ac:dyDescent="0.3">
      <c r="B44" s="55" t="s">
        <v>411</v>
      </c>
      <c r="C44" s="114" t="s">
        <v>422</v>
      </c>
      <c r="D44" s="125">
        <v>144</v>
      </c>
      <c r="E44" s="54"/>
      <c r="F44" s="149" t="s">
        <v>413</v>
      </c>
      <c r="G44" s="156">
        <f>+D44*365</f>
        <v>52560</v>
      </c>
    </row>
    <row r="45" spans="2:11" x14ac:dyDescent="0.3">
      <c r="B45" s="55" t="s">
        <v>411</v>
      </c>
      <c r="C45" s="114" t="s">
        <v>418</v>
      </c>
      <c r="D45" s="152">
        <f>+D44/24*1000*D34/1000</f>
        <v>199.99997999999999</v>
      </c>
      <c r="E45" s="54"/>
    </row>
    <row r="46" spans="2:11" x14ac:dyDescent="0.3">
      <c r="B46" s="55" t="s">
        <v>162</v>
      </c>
      <c r="C46" s="114" t="s">
        <v>419</v>
      </c>
      <c r="D46" s="153">
        <f>+D43/D45</f>
        <v>290000.02900000289</v>
      </c>
      <c r="E46" s="54"/>
    </row>
    <row r="47" spans="2:11" x14ac:dyDescent="0.3">
      <c r="B47" s="55" t="s">
        <v>407</v>
      </c>
      <c r="C47" s="114" t="s">
        <v>408</v>
      </c>
      <c r="D47" s="146">
        <v>0.6</v>
      </c>
      <c r="E47" s="146">
        <v>0.65</v>
      </c>
    </row>
    <row r="48" spans="2:11" x14ac:dyDescent="0.3">
      <c r="B48" s="55" t="s">
        <v>409</v>
      </c>
      <c r="C48" s="129" t="s">
        <v>392</v>
      </c>
      <c r="D48" s="147">
        <f>+$D$46*D47/1000000</f>
        <v>0.17400001740000173</v>
      </c>
      <c r="E48" s="147">
        <f>+$D$46*E47/1000000</f>
        <v>0.18850001885000189</v>
      </c>
    </row>
    <row r="49" spans="2:10" x14ac:dyDescent="0.3">
      <c r="B49" s="2"/>
      <c r="C49" s="253"/>
      <c r="D49" s="157"/>
      <c r="E49" s="157"/>
    </row>
    <row r="50" spans="2:10" x14ac:dyDescent="0.3">
      <c r="B50" s="70" t="s">
        <v>423</v>
      </c>
      <c r="C50" s="100"/>
      <c r="D50" s="71"/>
      <c r="E50" s="71"/>
      <c r="F50" s="71"/>
      <c r="G50" s="71"/>
      <c r="H50" s="71"/>
      <c r="I50" s="71"/>
      <c r="J50" s="71"/>
    </row>
    <row r="51" spans="2:10" x14ac:dyDescent="0.3">
      <c r="B51" s="154" t="s">
        <v>424</v>
      </c>
    </row>
    <row r="52" spans="2:10" x14ac:dyDescent="0.3"/>
    <row r="53" spans="2:10" x14ac:dyDescent="0.3">
      <c r="B53" s="55" t="s">
        <v>162</v>
      </c>
      <c r="C53" s="114" t="s">
        <v>346</v>
      </c>
      <c r="D53" s="148">
        <v>160000000</v>
      </c>
      <c r="E53" s="54"/>
    </row>
    <row r="54" spans="2:10" x14ac:dyDescent="0.3">
      <c r="B54" s="55" t="s">
        <v>411</v>
      </c>
      <c r="C54" s="114" t="s">
        <v>412</v>
      </c>
      <c r="D54" s="148">
        <v>130000</v>
      </c>
      <c r="E54" s="54"/>
      <c r="F54" s="149" t="s">
        <v>413</v>
      </c>
      <c r="G54" s="150">
        <f>+D54*D55*365*24/1000</f>
        <v>102378.12</v>
      </c>
    </row>
    <row r="55" spans="2:10" x14ac:dyDescent="0.3">
      <c r="B55" s="55" t="s">
        <v>414</v>
      </c>
      <c r="C55" s="114" t="s">
        <v>415</v>
      </c>
      <c r="D55" s="148">
        <v>8.9899999999999994E-2</v>
      </c>
      <c r="E55" s="54"/>
    </row>
    <row r="56" spans="2:10" x14ac:dyDescent="0.3">
      <c r="B56" s="55" t="s">
        <v>411</v>
      </c>
      <c r="C56" s="114" t="s">
        <v>416</v>
      </c>
      <c r="D56" s="151">
        <f>+D54*D55</f>
        <v>11687</v>
      </c>
      <c r="E56" s="54"/>
    </row>
    <row r="57" spans="2:10" x14ac:dyDescent="0.3">
      <c r="B57" s="55" t="s">
        <v>425</v>
      </c>
      <c r="C57" s="114" t="s">
        <v>228</v>
      </c>
      <c r="D57" s="148">
        <v>33.333329999999997</v>
      </c>
      <c r="E57" s="54"/>
    </row>
    <row r="58" spans="2:10" x14ac:dyDescent="0.3">
      <c r="B58" s="55" t="s">
        <v>426</v>
      </c>
      <c r="C58" s="114" t="s">
        <v>418</v>
      </c>
      <c r="D58" s="152">
        <f>+D56*D57/1000</f>
        <v>389.56662770999998</v>
      </c>
      <c r="E58" s="54"/>
    </row>
    <row r="59" spans="2:10" x14ac:dyDescent="0.3">
      <c r="B59" s="55" t="s">
        <v>162</v>
      </c>
      <c r="C59" s="114" t="s">
        <v>419</v>
      </c>
      <c r="D59" s="153">
        <f>+D53/D58</f>
        <v>410712.79883631796</v>
      </c>
      <c r="E59" s="54"/>
    </row>
    <row r="60" spans="2:10" x14ac:dyDescent="0.3">
      <c r="B60" s="55" t="s">
        <v>407</v>
      </c>
      <c r="C60" s="114" t="s">
        <v>408</v>
      </c>
      <c r="D60" s="146">
        <v>0.6</v>
      </c>
      <c r="E60" s="146">
        <v>0.65</v>
      </c>
    </row>
    <row r="61" spans="2:10" x14ac:dyDescent="0.3">
      <c r="B61" s="55" t="s">
        <v>409</v>
      </c>
      <c r="C61" s="129" t="s">
        <v>392</v>
      </c>
      <c r="D61" s="147">
        <f>+$D$59*D60/1000000</f>
        <v>0.24642767930179077</v>
      </c>
      <c r="E61" s="147">
        <f>+$D$59*E60/1000000</f>
        <v>0.26696331924360672</v>
      </c>
    </row>
    <row r="62" spans="2:10" x14ac:dyDescent="0.3"/>
    <row r="63" spans="2:10" x14ac:dyDescent="0.3"/>
    <row r="64" spans="2:10" x14ac:dyDescent="0.3"/>
  </sheetData>
  <mergeCells count="1">
    <mergeCell ref="G11:J12"/>
  </mergeCells>
  <hyperlinks>
    <hyperlink ref="B41" r:id="rId1" display="http://www.carburos.com/Company/news-center/2015/08/0805-la-planta-hyco-de-carburos-metalicos-en-tarragona.aspx" xr:uid="{00000000-0004-0000-0D00-000000000000}"/>
    <hyperlink ref="B51" r:id="rId2" display="https://www.airliquide.com/sites/airliquide.com/files/2016/06/09/2008-06-25_air-liquide_smr-rotterdam_eng.pdf" xr:uid="{00000000-0004-0000-0D00-000001000000}"/>
    <hyperlink ref="B16" r:id="rId3" xr:uid="{00000000-0004-0000-0D00-000002000000}"/>
  </hyperlinks>
  <pageMargins left="0.7" right="0.7" top="0.75" bottom="0.75" header="0.3" footer="0.3"/>
  <pageSetup paperSize="9"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tabColor theme="5" tint="0.79998168889431442"/>
  </sheetPr>
  <dimension ref="A1:H46"/>
  <sheetViews>
    <sheetView showGridLines="0" topLeftCell="A7" zoomScale="80" zoomScaleNormal="80" workbookViewId="0">
      <selection activeCell="B24" sqref="B24:B26"/>
    </sheetView>
  </sheetViews>
  <sheetFormatPr baseColWidth="10" defaultColWidth="0" defaultRowHeight="14.4" zeroHeight="1" x14ac:dyDescent="0.3"/>
  <cols>
    <col min="1" max="1" width="3.33203125" customWidth="1"/>
    <col min="2" max="2" width="39.6640625" customWidth="1"/>
    <col min="3" max="3" width="8.88671875" customWidth="1"/>
    <col min="4" max="6" width="16.5546875" customWidth="1"/>
    <col min="7" max="8" width="8.88671875" customWidth="1"/>
    <col min="9" max="16384" width="8.88671875" hidden="1"/>
  </cols>
  <sheetData>
    <row r="1" spans="2:6" s="6" customFormat="1" x14ac:dyDescent="0.3"/>
    <row r="2" spans="2:6" s="6" customFormat="1" x14ac:dyDescent="0.3"/>
    <row r="3" spans="2:6" s="6" customFormat="1" x14ac:dyDescent="0.3"/>
    <row r="4" spans="2:6" s="6" customFormat="1" x14ac:dyDescent="0.3"/>
    <row r="5" spans="2:6" s="6" customFormat="1" x14ac:dyDescent="0.3"/>
    <row r="6" spans="2:6" s="6" customFormat="1" x14ac:dyDescent="0.3"/>
    <row r="7" spans="2:6" s="6" customFormat="1" x14ac:dyDescent="0.3"/>
    <row r="8" spans="2:6" s="5" customFormat="1" ht="21" x14ac:dyDescent="0.3">
      <c r="B8" s="23" t="s">
        <v>427</v>
      </c>
      <c r="C8" s="24"/>
      <c r="D8" s="24"/>
      <c r="E8" s="24"/>
      <c r="F8" s="24"/>
    </row>
    <row r="9" spans="2:6" x14ac:dyDescent="0.3"/>
    <row r="10" spans="2:6" x14ac:dyDescent="0.3"/>
    <row r="11" spans="2:6" x14ac:dyDescent="0.3">
      <c r="B11" s="33" t="s">
        <v>116</v>
      </c>
    </row>
    <row r="12" spans="2:6" x14ac:dyDescent="0.3">
      <c r="B12" s="180" t="s">
        <v>47</v>
      </c>
    </row>
    <row r="13" spans="2:6" x14ac:dyDescent="0.3">
      <c r="B13" s="180" t="s">
        <v>49</v>
      </c>
    </row>
    <row r="14" spans="2:6" x14ac:dyDescent="0.3">
      <c r="B14" s="180" t="s">
        <v>50</v>
      </c>
    </row>
    <row r="15" spans="2:6" x14ac:dyDescent="0.3"/>
    <row r="16" spans="2:6" x14ac:dyDescent="0.3">
      <c r="B16" s="33" t="s">
        <v>46</v>
      </c>
    </row>
    <row r="17" spans="2:2" x14ac:dyDescent="0.3">
      <c r="B17" s="180" t="s">
        <v>48</v>
      </c>
    </row>
    <row r="18" spans="2:2" x14ac:dyDescent="0.3">
      <c r="B18" s="180" t="s">
        <v>51</v>
      </c>
    </row>
    <row r="19" spans="2:2" x14ac:dyDescent="0.3"/>
    <row r="20" spans="2:2" x14ac:dyDescent="0.3">
      <c r="B20" s="33" t="s">
        <v>428</v>
      </c>
    </row>
    <row r="21" spans="2:2" x14ac:dyDescent="0.3">
      <c r="B21" s="180" t="s">
        <v>48</v>
      </c>
    </row>
    <row r="22" spans="2:2" x14ac:dyDescent="0.3">
      <c r="B22" s="180" t="s">
        <v>51</v>
      </c>
    </row>
    <row r="23" spans="2:2" x14ac:dyDescent="0.3"/>
    <row r="24" spans="2:2" x14ac:dyDescent="0.3">
      <c r="B24" s="33" t="s">
        <v>429</v>
      </c>
    </row>
    <row r="25" spans="2:2" x14ac:dyDescent="0.3">
      <c r="B25" s="68" t="s">
        <v>120</v>
      </c>
    </row>
    <row r="26" spans="2:2" x14ac:dyDescent="0.3">
      <c r="B26" s="68" t="s">
        <v>244</v>
      </c>
    </row>
    <row r="27" spans="2:2" x14ac:dyDescent="0.3">
      <c r="B27" s="68" t="s">
        <v>430</v>
      </c>
    </row>
    <row r="28" spans="2:2" x14ac:dyDescent="0.3">
      <c r="B28" s="68" t="s">
        <v>431</v>
      </c>
    </row>
    <row r="29" spans="2:2" x14ac:dyDescent="0.3">
      <c r="B29" s="68" t="s">
        <v>432</v>
      </c>
    </row>
    <row r="30" spans="2:2" x14ac:dyDescent="0.3">
      <c r="B30" s="68" t="s">
        <v>245</v>
      </c>
    </row>
    <row r="31" spans="2:2" x14ac:dyDescent="0.3"/>
    <row r="32" spans="2:2" x14ac:dyDescent="0.3">
      <c r="B32" s="33" t="s">
        <v>288</v>
      </c>
    </row>
    <row r="33" spans="2:2" x14ac:dyDescent="0.3">
      <c r="B33" s="180" t="s">
        <v>286</v>
      </c>
    </row>
    <row r="34" spans="2:2" x14ac:dyDescent="0.3">
      <c r="B34" s="180" t="s">
        <v>287</v>
      </c>
    </row>
    <row r="35" spans="2:2" x14ac:dyDescent="0.3"/>
    <row r="36" spans="2:2" x14ac:dyDescent="0.3">
      <c r="B36" s="33" t="s">
        <v>433</v>
      </c>
    </row>
    <row r="37" spans="2:2" x14ac:dyDescent="0.3">
      <c r="B37" s="180" t="s">
        <v>48</v>
      </c>
    </row>
    <row r="38" spans="2:2" x14ac:dyDescent="0.3">
      <c r="B38" s="180" t="s">
        <v>51</v>
      </c>
    </row>
    <row r="39" spans="2:2" x14ac:dyDescent="0.3"/>
    <row r="40" spans="2:2" x14ac:dyDescent="0.3"/>
    <row r="41" spans="2:2" x14ac:dyDescent="0.3"/>
    <row r="42" spans="2:2" x14ac:dyDescent="0.3"/>
    <row r="43" spans="2:2" x14ac:dyDescent="0.3"/>
    <row r="44" spans="2:2" x14ac:dyDescent="0.3"/>
    <row r="45" spans="2:2" x14ac:dyDescent="0.3"/>
    <row r="46" spans="2:2" x14ac:dyDescent="0.3"/>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tabColor theme="5" tint="0.79998168889431442"/>
  </sheetPr>
  <dimension ref="A1:I53"/>
  <sheetViews>
    <sheetView showGridLines="0" topLeftCell="A7" zoomScale="80" zoomScaleNormal="80" workbookViewId="0">
      <selection activeCell="B24" sqref="B24:B26"/>
    </sheetView>
  </sheetViews>
  <sheetFormatPr baseColWidth="10" defaultColWidth="0" defaultRowHeight="14.7" customHeight="1" zeroHeight="1" x14ac:dyDescent="0.3"/>
  <cols>
    <col min="1" max="1" width="3.44140625" customWidth="1"/>
    <col min="2" max="2" width="51.5546875" bestFit="1" customWidth="1"/>
    <col min="3" max="3" width="13.33203125" bestFit="1" customWidth="1"/>
    <col min="4" max="4" width="16.5546875" bestFit="1" customWidth="1"/>
    <col min="5" max="5" width="10.44140625" bestFit="1" customWidth="1"/>
    <col min="6" max="6" width="48" customWidth="1"/>
    <col min="7" max="8" width="8.6640625" customWidth="1"/>
    <col min="9" max="9" width="10.44140625" hidden="1" customWidth="1"/>
    <col min="10" max="16384" width="8.88671875" hidden="1"/>
  </cols>
  <sheetData>
    <row r="1" spans="2:6" ht="14.4" x14ac:dyDescent="0.3"/>
    <row r="2" spans="2:6" ht="14.4" x14ac:dyDescent="0.3"/>
    <row r="3" spans="2:6" ht="14.4" x14ac:dyDescent="0.3"/>
    <row r="4" spans="2:6" ht="14.4" x14ac:dyDescent="0.3"/>
    <row r="5" spans="2:6" ht="14.4" x14ac:dyDescent="0.3"/>
    <row r="6" spans="2:6" ht="14.4" x14ac:dyDescent="0.3"/>
    <row r="7" spans="2:6" ht="14.4" x14ac:dyDescent="0.3"/>
    <row r="8" spans="2:6" ht="21" x14ac:dyDescent="0.4">
      <c r="B8" s="122" t="s">
        <v>434</v>
      </c>
      <c r="C8" s="123"/>
      <c r="D8" s="123"/>
      <c r="E8" s="123"/>
      <c r="F8" s="123"/>
    </row>
    <row r="9" spans="2:6" ht="14.4" x14ac:dyDescent="0.3">
      <c r="B9" s="2"/>
    </row>
    <row r="10" spans="2:6" ht="14.4" x14ac:dyDescent="0.3">
      <c r="B10" s="2"/>
    </row>
    <row r="11" spans="2:6" ht="14.4" x14ac:dyDescent="0.3">
      <c r="B11" s="70" t="s">
        <v>435</v>
      </c>
      <c r="C11" s="124" t="s">
        <v>335</v>
      </c>
      <c r="D11" s="124" t="s">
        <v>436</v>
      </c>
      <c r="E11" s="124" t="s">
        <v>437</v>
      </c>
      <c r="F11" s="70" t="s">
        <v>438</v>
      </c>
    </row>
    <row r="12" spans="2:6" ht="56.4" customHeight="1" x14ac:dyDescent="0.3">
      <c r="B12" s="54" t="s">
        <v>439</v>
      </c>
      <c r="C12" s="114" t="s">
        <v>209</v>
      </c>
      <c r="D12" s="54">
        <v>0.21</v>
      </c>
      <c r="E12" s="54"/>
      <c r="F12" s="72" t="s">
        <v>440</v>
      </c>
    </row>
    <row r="13" spans="2:6" ht="14.4" x14ac:dyDescent="0.3">
      <c r="B13" s="54" t="s">
        <v>441</v>
      </c>
      <c r="C13" s="114" t="s">
        <v>228</v>
      </c>
      <c r="D13" s="125">
        <v>12.7</v>
      </c>
      <c r="E13" s="54"/>
      <c r="F13" s="54"/>
    </row>
    <row r="14" spans="2:6" ht="14.4" x14ac:dyDescent="0.3">
      <c r="B14" s="54" t="s">
        <v>442</v>
      </c>
      <c r="C14" s="114" t="s">
        <v>443</v>
      </c>
      <c r="D14" s="125">
        <v>0.84499999999999997</v>
      </c>
      <c r="E14" s="54"/>
      <c r="F14" s="54"/>
    </row>
    <row r="15" spans="2:6" ht="14.4" x14ac:dyDescent="0.3">
      <c r="B15" s="54" t="s">
        <v>441</v>
      </c>
      <c r="C15" s="114" t="s">
        <v>444</v>
      </c>
      <c r="D15" s="126">
        <f>+D13*D14</f>
        <v>10.731499999999999</v>
      </c>
      <c r="E15" s="54"/>
      <c r="F15" s="54"/>
    </row>
    <row r="16" spans="2:6" ht="14.4" x14ac:dyDescent="0.3">
      <c r="B16" s="54" t="s">
        <v>445</v>
      </c>
      <c r="C16" s="114" t="s">
        <v>228</v>
      </c>
      <c r="D16" s="127">
        <v>33.332999999999998</v>
      </c>
      <c r="E16" s="54"/>
      <c r="F16" s="54"/>
    </row>
    <row r="17" spans="2:7" ht="14.4" x14ac:dyDescent="0.3">
      <c r="B17" s="54" t="s">
        <v>446</v>
      </c>
      <c r="C17" s="114" t="s">
        <v>447</v>
      </c>
      <c r="D17" s="128">
        <f>+D15/D16</f>
        <v>0.32194821948219482</v>
      </c>
      <c r="E17" s="54"/>
      <c r="F17" s="54"/>
    </row>
    <row r="18" spans="2:7" ht="14.4" x14ac:dyDescent="0.3">
      <c r="B18" s="55" t="s">
        <v>448</v>
      </c>
      <c r="C18" s="113" t="s">
        <v>449</v>
      </c>
      <c r="D18" s="130">
        <f>+D12/D17</f>
        <v>0.65227880538601313</v>
      </c>
      <c r="E18" s="54"/>
      <c r="F18" s="54"/>
    </row>
    <row r="19" spans="2:7" ht="14.4" x14ac:dyDescent="0.3">
      <c r="B19" s="55" t="s">
        <v>448</v>
      </c>
      <c r="C19" s="113" t="s">
        <v>450</v>
      </c>
      <c r="D19" s="130">
        <f>+D18/D16</f>
        <v>1.9568559847178868E-2</v>
      </c>
      <c r="E19" s="54"/>
      <c r="F19" s="54"/>
    </row>
    <row r="20" spans="2:7" ht="14.4" x14ac:dyDescent="0.3">
      <c r="B20" s="54" t="s">
        <v>451</v>
      </c>
      <c r="C20" s="114" t="s">
        <v>157</v>
      </c>
      <c r="D20" s="131">
        <v>7500</v>
      </c>
      <c r="E20" s="54"/>
      <c r="F20" s="54" t="s">
        <v>452</v>
      </c>
    </row>
    <row r="21" spans="2:7" ht="14.4" x14ac:dyDescent="0.3">
      <c r="B21" s="54" t="s">
        <v>453</v>
      </c>
      <c r="C21" s="114" t="s">
        <v>454</v>
      </c>
      <c r="D21" s="126">
        <f>+D19*D20</f>
        <v>146.76419885384152</v>
      </c>
      <c r="E21" s="54"/>
      <c r="F21" s="54"/>
    </row>
    <row r="22" spans="2:7" ht="14.4" x14ac:dyDescent="0.3">
      <c r="B22" s="54" t="s">
        <v>455</v>
      </c>
      <c r="C22" s="114" t="s">
        <v>148</v>
      </c>
      <c r="D22" s="132">
        <v>0.6</v>
      </c>
      <c r="E22" s="132">
        <v>0.65</v>
      </c>
      <c r="F22" s="132"/>
      <c r="G22" s="133"/>
    </row>
    <row r="23" spans="2:7" ht="14.4" x14ac:dyDescent="0.3">
      <c r="B23" s="55" t="s">
        <v>456</v>
      </c>
      <c r="C23" s="113" t="s">
        <v>396</v>
      </c>
      <c r="D23" s="134">
        <f>+$D21*D22*1000/1000000</f>
        <v>8.8058519312304906E-2</v>
      </c>
      <c r="E23" s="134">
        <f>+$D21*E22*1000/1000000</f>
        <v>9.5396729254996995E-2</v>
      </c>
      <c r="F23" s="55"/>
      <c r="G23" s="2"/>
    </row>
    <row r="24" spans="2:7" ht="14.4" x14ac:dyDescent="0.3">
      <c r="B24" s="55" t="s">
        <v>457</v>
      </c>
      <c r="C24" s="113" t="s">
        <v>396</v>
      </c>
      <c r="D24" s="134">
        <f>+AVERAGE(D23:E23)</f>
        <v>9.1727624283650944E-2</v>
      </c>
      <c r="E24" s="135"/>
      <c r="F24" s="54"/>
    </row>
    <row r="25" spans="2:7" ht="14.4" x14ac:dyDescent="0.3"/>
    <row r="26" spans="2:7" ht="14.4" x14ac:dyDescent="0.3">
      <c r="B26" s="136" t="s">
        <v>458</v>
      </c>
      <c r="C26" s="33"/>
      <c r="D26" s="33"/>
    </row>
    <row r="27" spans="2:7" ht="14.4" x14ac:dyDescent="0.3">
      <c r="B27" s="9"/>
    </row>
    <row r="28" spans="2:7" ht="14.4" x14ac:dyDescent="0.3">
      <c r="C28" s="137"/>
      <c r="D28" s="137" t="s">
        <v>459</v>
      </c>
    </row>
    <row r="29" spans="2:7" ht="14.4" x14ac:dyDescent="0.3">
      <c r="C29" s="138" t="s">
        <v>460</v>
      </c>
      <c r="D29" s="139">
        <f>+D24</f>
        <v>9.1727624283650944E-2</v>
      </c>
    </row>
    <row r="30" spans="2:7" ht="14.4" x14ac:dyDescent="0.3">
      <c r="C30" s="140">
        <v>1000</v>
      </c>
      <c r="D30" s="135">
        <f t="dataTable" ref="D30:D39" dt2D="0" dtr="0" r1="D20"/>
        <v>1.2230349904486792E-2</v>
      </c>
    </row>
    <row r="31" spans="2:7" ht="14.4" x14ac:dyDescent="0.3">
      <c r="C31" s="140">
        <f t="shared" ref="C31:C36" si="0">+C30+1000</f>
        <v>2000</v>
      </c>
      <c r="D31" s="135">
        <v>2.4460699808973585E-2</v>
      </c>
    </row>
    <row r="32" spans="2:7" ht="14.4" x14ac:dyDescent="0.3">
      <c r="C32" s="140">
        <f t="shared" si="0"/>
        <v>3000</v>
      </c>
      <c r="D32" s="135">
        <v>3.6691049713460377E-2</v>
      </c>
    </row>
    <row r="33" spans="2:4" ht="14.4" x14ac:dyDescent="0.3">
      <c r="C33" s="140">
        <f t="shared" si="0"/>
        <v>4000</v>
      </c>
      <c r="D33" s="135">
        <v>4.892139961794717E-2</v>
      </c>
    </row>
    <row r="34" spans="2:4" ht="14.4" x14ac:dyDescent="0.3">
      <c r="C34" s="140">
        <f t="shared" si="0"/>
        <v>5000</v>
      </c>
      <c r="D34" s="135">
        <v>6.1151749522433969E-2</v>
      </c>
    </row>
    <row r="35" spans="2:4" ht="14.4" x14ac:dyDescent="0.3">
      <c r="C35" s="140">
        <f t="shared" si="0"/>
        <v>6000</v>
      </c>
      <c r="D35" s="135">
        <v>7.3382099426920755E-2</v>
      </c>
    </row>
    <row r="36" spans="2:4" ht="14.4" x14ac:dyDescent="0.3">
      <c r="C36" s="140">
        <f t="shared" si="0"/>
        <v>7000</v>
      </c>
      <c r="D36" s="135">
        <v>8.5612449331407547E-2</v>
      </c>
    </row>
    <row r="37" spans="2:4" ht="14.4" x14ac:dyDescent="0.3">
      <c r="C37" s="140">
        <v>7500</v>
      </c>
      <c r="D37" s="135">
        <v>9.1727624283650944E-2</v>
      </c>
    </row>
    <row r="38" spans="2:4" ht="14.4" x14ac:dyDescent="0.3">
      <c r="C38" s="140">
        <v>8000</v>
      </c>
      <c r="D38" s="135">
        <v>9.784279923589434E-2</v>
      </c>
    </row>
    <row r="39" spans="2:4" ht="14.4" x14ac:dyDescent="0.3">
      <c r="C39" s="140">
        <v>8760</v>
      </c>
      <c r="D39" s="135">
        <v>0.1071378651633043</v>
      </c>
    </row>
    <row r="40" spans="2:4" ht="14.4" x14ac:dyDescent="0.3"/>
    <row r="41" spans="2:4" ht="14.4" x14ac:dyDescent="0.3"/>
    <row r="42" spans="2:4" ht="14.4" x14ac:dyDescent="0.3">
      <c r="B42" s="141" t="s">
        <v>461</v>
      </c>
      <c r="C42" s="33"/>
      <c r="D42" s="33"/>
    </row>
    <row r="43" spans="2:4" ht="14.4" x14ac:dyDescent="0.3"/>
    <row r="44" spans="2:4" ht="14.4" x14ac:dyDescent="0.3">
      <c r="B44" s="95" t="s">
        <v>462</v>
      </c>
      <c r="C44" s="114" t="s">
        <v>463</v>
      </c>
      <c r="D44" s="66">
        <v>9.0999999999999998E-2</v>
      </c>
    </row>
    <row r="45" spans="2:4" ht="14.4" x14ac:dyDescent="0.3"/>
    <row r="46" spans="2:4" ht="14.4" x14ac:dyDescent="0.3"/>
    <row r="47" spans="2:4" ht="14.4" x14ac:dyDescent="0.3"/>
    <row r="48" spans="2:4" ht="14.4" hidden="1" x14ac:dyDescent="0.3"/>
    <row r="49" ht="14.4" hidden="1" x14ac:dyDescent="0.3"/>
    <row r="50" ht="14.4" hidden="1" x14ac:dyDescent="0.3"/>
    <row r="51" ht="14.4" hidden="1" x14ac:dyDescent="0.3"/>
    <row r="52" ht="14.4" hidden="1" x14ac:dyDescent="0.3"/>
    <row r="53" ht="14.4" hidden="1" x14ac:dyDescent="0.3"/>
  </sheetData>
  <conditionalFormatting sqref="D30:D39">
    <cfRule type="colorScale" priority="1">
      <colorScale>
        <cfvo type="min"/>
        <cfvo type="max"/>
        <color rgb="FFFFEF9C"/>
        <color rgb="FF63BE7B"/>
      </colorScale>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0a1cce-f7f5-4a8b-bc55-be653264b0b0" xsi:nil="true"/>
    <lcf76f155ced4ddcb4097134ff3c332f xmlns="ef66cf13-72f0-4bd0-8638-43d25cd93ab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55F95B144DFC4CAEC330268F472305" ma:contentTypeVersion="19" ma:contentTypeDescription="Crear nuevo documento." ma:contentTypeScope="" ma:versionID="f307af3699247c626a11d8890ce25d5f">
  <xsd:schema xmlns:xsd="http://www.w3.org/2001/XMLSchema" xmlns:xs="http://www.w3.org/2001/XMLSchema" xmlns:p="http://schemas.microsoft.com/office/2006/metadata/properties" xmlns:ns2="ef66cf13-72f0-4bd0-8638-43d25cd93ab9" xmlns:ns3="560a1cce-f7f5-4a8b-bc55-be653264b0b0" targetNamespace="http://schemas.microsoft.com/office/2006/metadata/properties" ma:root="true" ma:fieldsID="433638210abc915664736ddeea1bf25d" ns2:_="" ns3:_="">
    <xsd:import namespace="ef66cf13-72f0-4bd0-8638-43d25cd93ab9"/>
    <xsd:import namespace="560a1cce-f7f5-4a8b-bc55-be653264b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66cf13-72f0-4bd0-8638-43d25cd93a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7d0aa0b-a1c1-44dc-87c9-06895a2318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0a1cce-f7f5-4a8b-bc55-be653264b0b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52ce88a2-001a-429c-99ec-99c45ede8575}" ma:internalName="TaxCatchAll" ma:showField="CatchAllData" ma:web="560a1cce-f7f5-4a8b-bc55-be653264b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456B2-E2B5-452D-9EA1-27A37E42F4B6}">
  <ds:schemaRefs>
    <ds:schemaRef ds:uri="http://schemas.microsoft.com/sharepoint/v3/contenttype/forms"/>
  </ds:schemaRefs>
</ds:datastoreItem>
</file>

<file path=customXml/itemProps2.xml><?xml version="1.0" encoding="utf-8"?>
<ds:datastoreItem xmlns:ds="http://schemas.openxmlformats.org/officeDocument/2006/customXml" ds:itemID="{3025378A-3E2F-4118-8F98-23343609E7ED}">
  <ds:schemaRefs>
    <ds:schemaRef ds:uri="http://schemas.microsoft.com/office/2006/metadata/properties"/>
    <ds:schemaRef ds:uri="http://purl.org/dc/terms/"/>
    <ds:schemaRef ds:uri="ef66cf13-72f0-4bd0-8638-43d25cd93ab9"/>
    <ds:schemaRef ds:uri="http://schemas.microsoft.com/office/2006/documentManagement/types"/>
    <ds:schemaRef ds:uri="http://schemas.microsoft.com/office/infopath/2007/PartnerControls"/>
    <ds:schemaRef ds:uri="http://schemas.openxmlformats.org/package/2006/metadata/core-properties"/>
    <ds:schemaRef ds:uri="560a1cce-f7f5-4a8b-bc55-be653264b0b0"/>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0A56BAB3-1B3C-436D-81DB-000C8DD60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66cf13-72f0-4bd0-8638-43d25cd93ab9"/>
    <ds:schemaRef ds:uri="560a1cce-f7f5-4a8b-bc55-be653264b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0. Instrucciones</vt:lpstr>
      <vt:lpstr>1. Plan de Financiación</vt:lpstr>
      <vt:lpstr>2.a Pres_Total_ProdyDist</vt:lpstr>
      <vt:lpstr>2.b Pres_Total_Demanda</vt:lpstr>
      <vt:lpstr>3.a Plan Negocio-P&amp;D (SinAyuda)</vt:lpstr>
      <vt:lpstr>3.b Plan Negocio-P&amp;D (ConAyuda)</vt:lpstr>
      <vt:lpstr>3.c Hipótesis Demanda</vt:lpstr>
      <vt:lpstr>4. Impacto Medioambiental</vt:lpstr>
      <vt:lpstr>5. Impacto en Empleo</vt:lpstr>
      <vt:lpstr>Auxiliar-&gt;</vt:lpstr>
      <vt:lpstr>6. Resumen criterios evaluación</vt:lpstr>
      <vt:lpstr>Ayudas</vt:lpstr>
      <vt:lpstr>Referencias</vt:lpstr>
      <vt:lpstr>Costes de ref CAPEX SMR</vt:lpstr>
      <vt:lpstr>Data Validation</vt:lpstr>
      <vt:lpstr>Coste de referencia_refineria</vt:lpstr>
      <vt:lpstr>'2.a Pres_Total_ProdyDist'!Área_de_impresión</vt:lpstr>
      <vt:lpstr>Coste_refinería</vt:lpstr>
      <vt:lpstr>coste_SMR</vt:lpstr>
      <vt:lpstr>Ref_Autobus_Diesel</vt:lpstr>
      <vt:lpstr>Ref_Cont_Basura_Diesel</vt:lpstr>
      <vt:lpstr>Ref_Furgon_Diesel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2021-07-26T16:03:24Z</dcterms:created>
  <dcterms:modified xsi:type="dcterms:W3CDTF">2025-02-19T08:52:58Z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2021-07-26T16:03:24Z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631f9df3-c1d9-4802-b046-ec4956de3f8e</vt:lpwstr>
  </property>
  <property fmtid="{D5CDD505-2E9C-101B-9397-08002B2CF9AE}" pid="8" name="MSIP_Label_ea60d57e-af5b-4752-ac57-3e4f28ca11dc_ContentBits">
    <vt:lpwstr>0</vt:lpwstr>
  </property>
  <property fmtid="{D5CDD505-2E9C-101B-9397-08002B2CF9AE}" pid="9" name="ContentTypeId">
    <vt:lpwstr>0x0101000D55F95B144DFC4CAEC330268F472305</vt:lpwstr>
  </property>
  <property fmtid="{D5CDD505-2E9C-101B-9397-08002B2CF9AE}" pid="10" name="MediaServiceImageTags">
    <vt:lpwstr/>
  </property>
</Properties>
</file>