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38610C63-1864-46AF-90E5-FB33A215BFB1}" xr6:coauthVersionLast="47" xr6:coauthVersionMax="47" xr10:uidLastSave="{00000000-0000-0000-0000-000000000000}"/>
  <workbookProtection workbookAlgorithmName="SHA-512" workbookHashValue="nlBMhIRIcJa7m3yIUo0LZCR/YVX9CIvJk5BZUSyTM5Z6CVyNwRxHcHA9pBXj4J+ITHo0T3V4ItQOi0vd0Bg1VQ==" workbookSaltValue="paTWqWLYqlTBcpOpvF4mrQ==" workbookSpinCount="100000" lockStructure="1"/>
  <bookViews>
    <workbookView xWindow="-120" yWindow="-120" windowWidth="25440" windowHeight="15390" xr2:uid="{00000000-000D-0000-FFFF-FFFF00000000}"/>
  </bookViews>
  <sheets>
    <sheet name="0. Instrucciones" sheetId="1" r:id="rId1"/>
    <sheet name="1. Paquetes y Tareas" sheetId="27" r:id="rId2"/>
    <sheet name="2. Amortización " sheetId="26" r:id="rId3"/>
    <sheet name="3. Presupuesto Total " sheetId="15" r:id="rId4"/>
    <sheet name="4. Resumen " sheetId="19" r:id="rId5"/>
    <sheet name="Auxiliar-&gt;" sheetId="7" state="hidden" r:id="rId6"/>
    <sheet name="Data validation" sheetId="23" state="hidden" r:id="rId7"/>
    <sheet name="Costes máximos" sheetId="8" state="hidden" r:id="rId8"/>
    <sheet name="Intensidades de ayuda máxima" sheetId="24" state="hidden" r:id="rId9"/>
  </sheets>
  <externalReferences>
    <externalReference r:id="rId10"/>
    <externalReference r:id="rId11"/>
  </externalReferences>
  <definedNames>
    <definedName name="Consommations">[1]Sources!$B$53:$E$62</definedName>
    <definedName name="Matrice_clefs" localSheetId="6">#REF!</definedName>
    <definedName name="Matrice_clefs" localSheetId="8">#REF!</definedName>
    <definedName name="Matrice_clefs">#REF!</definedName>
    <definedName name="Matriz">[2]Colaboración!$B$5:$G$15</definedName>
    <definedName name="Nom_court" localSheetId="6">#REF!</definedName>
    <definedName name="Nom_court" localSheetId="8">#REF!</definedName>
    <definedName name="Nom_court">#REF!</definedName>
    <definedName name="RefDiesel_BOM">[2]Sheet4!$J$24</definedName>
    <definedName name="RefDiesel_bus">[2]Sheet4!$J$23</definedName>
    <definedName name="RefDiesel_VUL1">[2]Sheet4!$J$21</definedName>
    <definedName name="RefDiesel_VUL2">[2]Sheet4!$J$22</definedName>
    <definedName name="RefH2_BOM">[2]Sheet4!$I$24</definedName>
    <definedName name="RefH2_bus">[2]Sheet4!$I$23</definedName>
    <definedName name="RefH2_VUL1">[2]Sheet4!$I$21</definedName>
    <definedName name="RefH2_VUL2">[2]Sheet4!$I$22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 i="27" l="1"/>
  <c r="E26" i="27" l="1"/>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5" i="27"/>
  <c r="E24" i="27"/>
  <c r="E23" i="27"/>
  <c r="E56" i="15" s="1"/>
  <c r="E22" i="27"/>
  <c r="E21" i="27"/>
  <c r="E20" i="27"/>
  <c r="E19" i="27"/>
  <c r="E18" i="27"/>
  <c r="E356" i="15"/>
  <c r="H345" i="15"/>
  <c r="D341" i="15"/>
  <c r="E272" i="15" l="1"/>
  <c r="E208" i="15"/>
  <c r="E303" i="15"/>
  <c r="E239" i="15"/>
  <c r="E41" i="15"/>
  <c r="E264" i="15"/>
  <c r="E152" i="15"/>
  <c r="E263" i="15"/>
  <c r="E144" i="15"/>
  <c r="E320" i="15"/>
  <c r="E224" i="15"/>
  <c r="E72" i="15"/>
  <c r="E287" i="15"/>
  <c r="E255" i="15"/>
  <c r="E223" i="15"/>
  <c r="E191" i="15"/>
  <c r="E128" i="15"/>
  <c r="E64" i="15"/>
  <c r="E240" i="15"/>
  <c r="E104" i="15"/>
  <c r="E160" i="15"/>
  <c r="E296" i="15"/>
  <c r="E200" i="15"/>
  <c r="E295" i="15"/>
  <c r="E199" i="15"/>
  <c r="E288" i="15"/>
  <c r="E136" i="15"/>
  <c r="E312" i="15"/>
  <c r="E248" i="15"/>
  <c r="E216" i="15"/>
  <c r="E184" i="15"/>
  <c r="E120" i="15"/>
  <c r="E47" i="15"/>
  <c r="E71" i="15"/>
  <c r="E95" i="15"/>
  <c r="E111" i="15"/>
  <c r="E143" i="15"/>
  <c r="E159" i="15"/>
  <c r="E183" i="15"/>
  <c r="E63" i="15"/>
  <c r="E87" i="15"/>
  <c r="E127" i="15"/>
  <c r="E151" i="15"/>
  <c r="E175" i="15"/>
  <c r="E55" i="15"/>
  <c r="E79" i="15"/>
  <c r="E103" i="15"/>
  <c r="E119" i="15"/>
  <c r="E135" i="15"/>
  <c r="E167" i="15"/>
  <c r="E304" i="15"/>
  <c r="E168" i="15"/>
  <c r="E271" i="15"/>
  <c r="E207" i="15"/>
  <c r="E96" i="15"/>
  <c r="E232" i="15"/>
  <c r="E88" i="15"/>
  <c r="E231" i="15"/>
  <c r="E80" i="15"/>
  <c r="E256" i="15"/>
  <c r="E192" i="15"/>
  <c r="E319" i="15"/>
  <c r="E280" i="15"/>
  <c r="E311" i="15"/>
  <c r="E279" i="15"/>
  <c r="E247" i="15"/>
  <c r="E215" i="15"/>
  <c r="E176" i="15"/>
  <c r="E112" i="15"/>
  <c r="E48" i="15"/>
  <c r="E318" i="15"/>
  <c r="E302" i="15"/>
  <c r="E270" i="15"/>
  <c r="E246" i="15"/>
  <c r="E222" i="15"/>
  <c r="E198" i="15"/>
  <c r="E174" i="15"/>
  <c r="E158" i="15"/>
  <c r="E134" i="15"/>
  <c r="E110" i="15"/>
  <c r="E86" i="15"/>
  <c r="E54" i="15"/>
  <c r="E309" i="15"/>
  <c r="E277" i="15"/>
  <c r="E261" i="15"/>
  <c r="E245" i="15"/>
  <c r="E213" i="15"/>
  <c r="E189" i="15"/>
  <c r="E165" i="15"/>
  <c r="E141" i="15"/>
  <c r="E117" i="15"/>
  <c r="E93" i="15"/>
  <c r="E69" i="15"/>
  <c r="E61" i="15"/>
  <c r="E324" i="15"/>
  <c r="E300" i="15"/>
  <c r="E276" i="15"/>
  <c r="E252" i="15"/>
  <c r="E236" i="15"/>
  <c r="E204" i="15"/>
  <c r="E180" i="15"/>
  <c r="E164" i="15"/>
  <c r="E156" i="15"/>
  <c r="E140" i="15"/>
  <c r="E116" i="15"/>
  <c r="E108" i="15"/>
  <c r="E92" i="15"/>
  <c r="E84" i="15"/>
  <c r="E76" i="15"/>
  <c r="E68" i="15"/>
  <c r="E60" i="15"/>
  <c r="E52" i="15"/>
  <c r="E44" i="15"/>
  <c r="E323" i="15"/>
  <c r="E315" i="15"/>
  <c r="E307" i="15"/>
  <c r="E299" i="15"/>
  <c r="E291" i="15"/>
  <c r="E283" i="15"/>
  <c r="E275" i="15"/>
  <c r="E267" i="15"/>
  <c r="E259" i="15"/>
  <c r="E251" i="15"/>
  <c r="E243" i="15"/>
  <c r="E235" i="15"/>
  <c r="E227" i="15"/>
  <c r="E219" i="15"/>
  <c r="E211" i="15"/>
  <c r="E203" i="15"/>
  <c r="E195" i="15"/>
  <c r="E187" i="15"/>
  <c r="E179" i="15"/>
  <c r="E171" i="15"/>
  <c r="E163" i="15"/>
  <c r="E155" i="15"/>
  <c r="E147" i="15"/>
  <c r="E139" i="15"/>
  <c r="E131" i="15"/>
  <c r="E123" i="15"/>
  <c r="E115" i="15"/>
  <c r="E107" i="15"/>
  <c r="E99" i="15"/>
  <c r="E91" i="15"/>
  <c r="E83" i="15"/>
  <c r="E75" i="15"/>
  <c r="E67" i="15"/>
  <c r="E59" i="15"/>
  <c r="E51" i="15"/>
  <c r="E43" i="15"/>
  <c r="E286" i="15"/>
  <c r="E262" i="15"/>
  <c r="E238" i="15"/>
  <c r="E214" i="15"/>
  <c r="E182" i="15"/>
  <c r="E150" i="15"/>
  <c r="E126" i="15"/>
  <c r="E94" i="15"/>
  <c r="E70" i="15"/>
  <c r="E46" i="15"/>
  <c r="E317" i="15"/>
  <c r="E293" i="15"/>
  <c r="E253" i="15"/>
  <c r="E229" i="15"/>
  <c r="E205" i="15"/>
  <c r="E181" i="15"/>
  <c r="E157" i="15"/>
  <c r="E133" i="15"/>
  <c r="E109" i="15"/>
  <c r="E77" i="15"/>
  <c r="E45" i="15"/>
  <c r="E308" i="15"/>
  <c r="E284" i="15"/>
  <c r="E260" i="15"/>
  <c r="E220" i="15"/>
  <c r="E196" i="15"/>
  <c r="E124" i="15"/>
  <c r="E314" i="15"/>
  <c r="E306" i="15"/>
  <c r="E290" i="15"/>
  <c r="E282" i="15"/>
  <c r="E274" i="15"/>
  <c r="E266" i="15"/>
  <c r="E258" i="15"/>
  <c r="E250" i="15"/>
  <c r="E242" i="15"/>
  <c r="E234" i="15"/>
  <c r="E226" i="15"/>
  <c r="E218" i="15"/>
  <c r="E210" i="15"/>
  <c r="E202" i="15"/>
  <c r="E194" i="15"/>
  <c r="E186" i="15"/>
  <c r="E178" i="15"/>
  <c r="E170" i="15"/>
  <c r="E162" i="15"/>
  <c r="E154" i="15"/>
  <c r="E146" i="15"/>
  <c r="E138" i="15"/>
  <c r="E130" i="15"/>
  <c r="E122" i="15"/>
  <c r="E114" i="15"/>
  <c r="E106" i="15"/>
  <c r="E98" i="15"/>
  <c r="E90" i="15"/>
  <c r="E82" i="15"/>
  <c r="E74" i="15"/>
  <c r="E66" i="15"/>
  <c r="E58" i="15"/>
  <c r="E50" i="15"/>
  <c r="E42" i="15"/>
  <c r="E310" i="15"/>
  <c r="E294" i="15"/>
  <c r="E278" i="15"/>
  <c r="E254" i="15"/>
  <c r="E230" i="15"/>
  <c r="E206" i="15"/>
  <c r="E190" i="15"/>
  <c r="E166" i="15"/>
  <c r="E142" i="15"/>
  <c r="E118" i="15"/>
  <c r="E102" i="15"/>
  <c r="E78" i="15"/>
  <c r="E62" i="15"/>
  <c r="E301" i="15"/>
  <c r="E285" i="15"/>
  <c r="E269" i="15"/>
  <c r="E237" i="15"/>
  <c r="E221" i="15"/>
  <c r="E197" i="15"/>
  <c r="E173" i="15"/>
  <c r="E149" i="15"/>
  <c r="E125" i="15"/>
  <c r="E101" i="15"/>
  <c r="E85" i="15"/>
  <c r="E53" i="15"/>
  <c r="E316" i="15"/>
  <c r="E292" i="15"/>
  <c r="E268" i="15"/>
  <c r="E244" i="15"/>
  <c r="E228" i="15"/>
  <c r="E212" i="15"/>
  <c r="E188" i="15"/>
  <c r="E172" i="15"/>
  <c r="E148" i="15"/>
  <c r="E132" i="15"/>
  <c r="E100" i="15"/>
  <c r="E322" i="15"/>
  <c r="E298" i="15"/>
  <c r="E321" i="15"/>
  <c r="E313" i="15"/>
  <c r="E305" i="15"/>
  <c r="E297" i="15"/>
  <c r="E289" i="15"/>
  <c r="E281" i="15"/>
  <c r="E273" i="15"/>
  <c r="E265" i="15"/>
  <c r="E257" i="15"/>
  <c r="E249" i="15"/>
  <c r="E241" i="15"/>
  <c r="E233" i="15"/>
  <c r="E225" i="15"/>
  <c r="E217" i="15"/>
  <c r="E209" i="15"/>
  <c r="E201" i="15"/>
  <c r="E193" i="15"/>
  <c r="E185" i="15"/>
  <c r="E177" i="15"/>
  <c r="E169" i="15"/>
  <c r="E161" i="15"/>
  <c r="E153" i="15"/>
  <c r="E145" i="15"/>
  <c r="E137" i="15"/>
  <c r="E129" i="15"/>
  <c r="E121" i="15"/>
  <c r="E113" i="15"/>
  <c r="E105" i="15"/>
  <c r="E97" i="15"/>
  <c r="E89" i="15"/>
  <c r="E81" i="15"/>
  <c r="E73" i="15"/>
  <c r="E65" i="15"/>
  <c r="E57" i="15"/>
  <c r="E49" i="15"/>
  <c r="D355" i="15"/>
  <c r="F341" i="15"/>
  <c r="G26" i="15"/>
  <c r="E341" i="15"/>
  <c r="S40" i="15"/>
  <c r="AK40" i="15" s="1"/>
  <c r="G25" i="15"/>
  <c r="G40" i="15"/>
  <c r="Z40" i="15" l="1"/>
  <c r="AQ40" i="15"/>
  <c r="AJ40" i="15"/>
  <c r="L16" i="26" l="1"/>
  <c r="K16" i="26"/>
  <c r="G41" i="15" l="1"/>
  <c r="G27" i="15"/>
  <c r="G28" i="15"/>
  <c r="G29" i="15"/>
  <c r="G30" i="15"/>
  <c r="G31" i="15"/>
  <c r="G32" i="15"/>
  <c r="G33" i="15"/>
  <c r="G34" i="15"/>
  <c r="I23" i="26"/>
  <c r="K23" i="26"/>
  <c r="L23" i="26"/>
  <c r="I24" i="26"/>
  <c r="K24" i="26"/>
  <c r="L24" i="26"/>
  <c r="I25" i="26"/>
  <c r="K25" i="26"/>
  <c r="L25" i="26"/>
  <c r="I26" i="26"/>
  <c r="K26" i="26"/>
  <c r="L26" i="26"/>
  <c r="I27" i="26"/>
  <c r="K27" i="26"/>
  <c r="L27" i="26"/>
  <c r="I28" i="26"/>
  <c r="K28" i="26"/>
  <c r="L28" i="26"/>
  <c r="I29" i="26"/>
  <c r="K29" i="26"/>
  <c r="L29" i="26"/>
  <c r="I30" i="26"/>
  <c r="K30" i="26"/>
  <c r="L30" i="26"/>
  <c r="I31" i="26"/>
  <c r="K31" i="26"/>
  <c r="L31" i="26"/>
  <c r="I32" i="26"/>
  <c r="K32" i="26"/>
  <c r="L32" i="26"/>
  <c r="I33" i="26"/>
  <c r="K33" i="26"/>
  <c r="L33" i="26"/>
  <c r="I34" i="26"/>
  <c r="K34" i="26"/>
  <c r="L34" i="26"/>
  <c r="I35" i="26"/>
  <c r="K35" i="26"/>
  <c r="L35" i="26"/>
  <c r="I36" i="26"/>
  <c r="K36" i="26"/>
  <c r="L36" i="26"/>
  <c r="I37" i="26"/>
  <c r="K37" i="26"/>
  <c r="L37" i="26"/>
  <c r="I38" i="26"/>
  <c r="K38" i="26"/>
  <c r="L38" i="26"/>
  <c r="I39" i="26"/>
  <c r="K39" i="26"/>
  <c r="L39" i="26"/>
  <c r="I40" i="26"/>
  <c r="K40" i="26"/>
  <c r="L40" i="26"/>
  <c r="I41" i="26"/>
  <c r="K41" i="26"/>
  <c r="L41" i="26"/>
  <c r="I42" i="26"/>
  <c r="K42" i="26"/>
  <c r="L42" i="26"/>
  <c r="I43" i="26"/>
  <c r="K43" i="26"/>
  <c r="L43" i="26"/>
  <c r="I44" i="26"/>
  <c r="K44" i="26"/>
  <c r="L44" i="26"/>
  <c r="I45" i="26"/>
  <c r="K45" i="26"/>
  <c r="L45" i="26"/>
  <c r="I46" i="26"/>
  <c r="K46" i="26"/>
  <c r="L46" i="26"/>
  <c r="I47" i="26"/>
  <c r="K47" i="26"/>
  <c r="L47" i="26"/>
  <c r="I48" i="26"/>
  <c r="K48" i="26"/>
  <c r="L48" i="26"/>
  <c r="I49" i="26"/>
  <c r="K49" i="26"/>
  <c r="L49" i="26"/>
  <c r="I50" i="26"/>
  <c r="K50" i="26"/>
  <c r="L50" i="26"/>
  <c r="AT42" i="15"/>
  <c r="AU42" i="15"/>
  <c r="AV42" i="15"/>
  <c r="AW42" i="15"/>
  <c r="AX42" i="15"/>
  <c r="AY42" i="15"/>
  <c r="AT43" i="15"/>
  <c r="AU43" i="15"/>
  <c r="AV43" i="15"/>
  <c r="AW43" i="15"/>
  <c r="AX43" i="15"/>
  <c r="AY43" i="15"/>
  <c r="AT44" i="15"/>
  <c r="AU44" i="15"/>
  <c r="AV44" i="15"/>
  <c r="AW44" i="15"/>
  <c r="AX44" i="15"/>
  <c r="AY44" i="15"/>
  <c r="AT45" i="15"/>
  <c r="AU45" i="15"/>
  <c r="AV45" i="15"/>
  <c r="AW45" i="15"/>
  <c r="AX45" i="15"/>
  <c r="AY45" i="15"/>
  <c r="AT46" i="15"/>
  <c r="AU46" i="15"/>
  <c r="AV46" i="15"/>
  <c r="AW46" i="15"/>
  <c r="AX46" i="15"/>
  <c r="AY46" i="15"/>
  <c r="AT47" i="15"/>
  <c r="AU47" i="15"/>
  <c r="AV47" i="15"/>
  <c r="AW47" i="15"/>
  <c r="AX47" i="15"/>
  <c r="AY47" i="15"/>
  <c r="AT48" i="15"/>
  <c r="AU48" i="15"/>
  <c r="AV48" i="15"/>
  <c r="AW48" i="15"/>
  <c r="AX48" i="15"/>
  <c r="AY48" i="15"/>
  <c r="AT49" i="15"/>
  <c r="AU49" i="15"/>
  <c r="AV49" i="15"/>
  <c r="AW49" i="15"/>
  <c r="AX49" i="15"/>
  <c r="AY49" i="15"/>
  <c r="AT50" i="15"/>
  <c r="AU50" i="15"/>
  <c r="AV50" i="15"/>
  <c r="AW50" i="15"/>
  <c r="AX50" i="15"/>
  <c r="AY50" i="15"/>
  <c r="AT51" i="15"/>
  <c r="AU51" i="15"/>
  <c r="AV51" i="15"/>
  <c r="AW51" i="15"/>
  <c r="AX51" i="15"/>
  <c r="AY51" i="15"/>
  <c r="AT52" i="15"/>
  <c r="AU52" i="15"/>
  <c r="AV52" i="15"/>
  <c r="AW52" i="15"/>
  <c r="AX52" i="15"/>
  <c r="AY52" i="15"/>
  <c r="AT53" i="15"/>
  <c r="AU53" i="15"/>
  <c r="AV53" i="15"/>
  <c r="AW53" i="15"/>
  <c r="AX53" i="15"/>
  <c r="AY53" i="15"/>
  <c r="AT54" i="15"/>
  <c r="AU54" i="15"/>
  <c r="AV54" i="15"/>
  <c r="AW54" i="15"/>
  <c r="AX54" i="15"/>
  <c r="AY54" i="15"/>
  <c r="AT55" i="15"/>
  <c r="AU55" i="15"/>
  <c r="AV55" i="15"/>
  <c r="AW55" i="15"/>
  <c r="AX55" i="15"/>
  <c r="AY55" i="15"/>
  <c r="AT56" i="15"/>
  <c r="AU56" i="15"/>
  <c r="AV56" i="15"/>
  <c r="AW56" i="15"/>
  <c r="AX56" i="15"/>
  <c r="AY56" i="15"/>
  <c r="AT57" i="15"/>
  <c r="AU57" i="15"/>
  <c r="AV57" i="15"/>
  <c r="AW57" i="15"/>
  <c r="AX57" i="15"/>
  <c r="AY57" i="15"/>
  <c r="AT58" i="15"/>
  <c r="AU58" i="15"/>
  <c r="AV58" i="15"/>
  <c r="AW58" i="15"/>
  <c r="AX58" i="15"/>
  <c r="AY58" i="15"/>
  <c r="AT59" i="15"/>
  <c r="AU59" i="15"/>
  <c r="AV59" i="15"/>
  <c r="AW59" i="15"/>
  <c r="AX59" i="15"/>
  <c r="AY59" i="15"/>
  <c r="AT60" i="15"/>
  <c r="AU60" i="15"/>
  <c r="AV60" i="15"/>
  <c r="AW60" i="15"/>
  <c r="AX60" i="15"/>
  <c r="AY60" i="15"/>
  <c r="AT61" i="15"/>
  <c r="AU61" i="15"/>
  <c r="AV61" i="15"/>
  <c r="AW61" i="15"/>
  <c r="AX61" i="15"/>
  <c r="AY61" i="15"/>
  <c r="AT62" i="15"/>
  <c r="AU62" i="15"/>
  <c r="AV62" i="15"/>
  <c r="AW62" i="15"/>
  <c r="AX62" i="15"/>
  <c r="AY62" i="15"/>
  <c r="AT63" i="15"/>
  <c r="AU63" i="15"/>
  <c r="AV63" i="15"/>
  <c r="AW63" i="15"/>
  <c r="AX63" i="15"/>
  <c r="AY63" i="15"/>
  <c r="AT64" i="15"/>
  <c r="AU64" i="15"/>
  <c r="AV64" i="15"/>
  <c r="AW64" i="15"/>
  <c r="AX64" i="15"/>
  <c r="AY64" i="15"/>
  <c r="AT65" i="15"/>
  <c r="AU65" i="15"/>
  <c r="AV65" i="15"/>
  <c r="AW65" i="15"/>
  <c r="AX65" i="15"/>
  <c r="AY65" i="15"/>
  <c r="AT66" i="15"/>
  <c r="AU66" i="15"/>
  <c r="AV66" i="15"/>
  <c r="AW66" i="15"/>
  <c r="AX66" i="15"/>
  <c r="AY66" i="15"/>
  <c r="AT67" i="15"/>
  <c r="AU67" i="15"/>
  <c r="AV67" i="15"/>
  <c r="AW67" i="15"/>
  <c r="AX67" i="15"/>
  <c r="AY67" i="15"/>
  <c r="AT68" i="15"/>
  <c r="AU68" i="15"/>
  <c r="AV68" i="15"/>
  <c r="AW68" i="15"/>
  <c r="AX68" i="15"/>
  <c r="AY68" i="15"/>
  <c r="AT69" i="15"/>
  <c r="AU69" i="15"/>
  <c r="AV69" i="15"/>
  <c r="AW69" i="15"/>
  <c r="AX69" i="15"/>
  <c r="AY69" i="15"/>
  <c r="AT70" i="15"/>
  <c r="AU70" i="15"/>
  <c r="AV70" i="15"/>
  <c r="AW70" i="15"/>
  <c r="AX70" i="15"/>
  <c r="AY70" i="15"/>
  <c r="AT71" i="15"/>
  <c r="AU71" i="15"/>
  <c r="AV71" i="15"/>
  <c r="AW71" i="15"/>
  <c r="AX71" i="15"/>
  <c r="AY71" i="15"/>
  <c r="AT72" i="15"/>
  <c r="AU72" i="15"/>
  <c r="AV72" i="15"/>
  <c r="AW72" i="15"/>
  <c r="AX72" i="15"/>
  <c r="AY72" i="15"/>
  <c r="AT73" i="15"/>
  <c r="AU73" i="15"/>
  <c r="AV73" i="15"/>
  <c r="AW73" i="15"/>
  <c r="AX73" i="15"/>
  <c r="AY73" i="15"/>
  <c r="AT74" i="15"/>
  <c r="AU74" i="15"/>
  <c r="AV74" i="15"/>
  <c r="AW74" i="15"/>
  <c r="AX74" i="15"/>
  <c r="AY74" i="15"/>
  <c r="AT75" i="15"/>
  <c r="AU75" i="15"/>
  <c r="AV75" i="15"/>
  <c r="AW75" i="15"/>
  <c r="AX75" i="15"/>
  <c r="AY75" i="15"/>
  <c r="AT76" i="15"/>
  <c r="AU76" i="15"/>
  <c r="AV76" i="15"/>
  <c r="AW76" i="15"/>
  <c r="AX76" i="15"/>
  <c r="AY76" i="15"/>
  <c r="AT77" i="15"/>
  <c r="AU77" i="15"/>
  <c r="AV77" i="15"/>
  <c r="AW77" i="15"/>
  <c r="AX77" i="15"/>
  <c r="AY77" i="15"/>
  <c r="AT78" i="15"/>
  <c r="AU78" i="15"/>
  <c r="AV78" i="15"/>
  <c r="AW78" i="15"/>
  <c r="AX78" i="15"/>
  <c r="AY78" i="15"/>
  <c r="AT79" i="15"/>
  <c r="AU79" i="15"/>
  <c r="AV79" i="15"/>
  <c r="AW79" i="15"/>
  <c r="AX79" i="15"/>
  <c r="AY79" i="15"/>
  <c r="AT80" i="15"/>
  <c r="AU80" i="15"/>
  <c r="AV80" i="15"/>
  <c r="AW80" i="15"/>
  <c r="AX80" i="15"/>
  <c r="AY80" i="15"/>
  <c r="AT81" i="15"/>
  <c r="AU81" i="15"/>
  <c r="AV81" i="15"/>
  <c r="AW81" i="15"/>
  <c r="AX81" i="15"/>
  <c r="AY81" i="15"/>
  <c r="AT82" i="15"/>
  <c r="AU82" i="15"/>
  <c r="AV82" i="15"/>
  <c r="AW82" i="15"/>
  <c r="AX82" i="15"/>
  <c r="AY82" i="15"/>
  <c r="AT83" i="15"/>
  <c r="AU83" i="15"/>
  <c r="AV83" i="15"/>
  <c r="AW83" i="15"/>
  <c r="AX83" i="15"/>
  <c r="AY83" i="15"/>
  <c r="AT84" i="15"/>
  <c r="AU84" i="15"/>
  <c r="AV84" i="15"/>
  <c r="AW84" i="15"/>
  <c r="AX84" i="15"/>
  <c r="AY84" i="15"/>
  <c r="AT85" i="15"/>
  <c r="AU85" i="15"/>
  <c r="AV85" i="15"/>
  <c r="AW85" i="15"/>
  <c r="AX85" i="15"/>
  <c r="AY85" i="15"/>
  <c r="AT86" i="15"/>
  <c r="AU86" i="15"/>
  <c r="AV86" i="15"/>
  <c r="AW86" i="15"/>
  <c r="AX86" i="15"/>
  <c r="AY86" i="15"/>
  <c r="AT87" i="15"/>
  <c r="AU87" i="15"/>
  <c r="AV87" i="15"/>
  <c r="AW87" i="15"/>
  <c r="AX87" i="15"/>
  <c r="AY87" i="15"/>
  <c r="AT88" i="15"/>
  <c r="AU88" i="15"/>
  <c r="AV88" i="15"/>
  <c r="AW88" i="15"/>
  <c r="AX88" i="15"/>
  <c r="AY88" i="15"/>
  <c r="AT89" i="15"/>
  <c r="AU89" i="15"/>
  <c r="AV89" i="15"/>
  <c r="AW89" i="15"/>
  <c r="AX89" i="15"/>
  <c r="AY89" i="15"/>
  <c r="AT90" i="15"/>
  <c r="AU90" i="15"/>
  <c r="AV90" i="15"/>
  <c r="AW90" i="15"/>
  <c r="AX90" i="15"/>
  <c r="AY90" i="15"/>
  <c r="AT91" i="15"/>
  <c r="AU91" i="15"/>
  <c r="AV91" i="15"/>
  <c r="AW91" i="15"/>
  <c r="AX91" i="15"/>
  <c r="AY91" i="15"/>
  <c r="AT92" i="15"/>
  <c r="AU92" i="15"/>
  <c r="AV92" i="15"/>
  <c r="AW92" i="15"/>
  <c r="AX92" i="15"/>
  <c r="AY92" i="15"/>
  <c r="AT93" i="15"/>
  <c r="AU93" i="15"/>
  <c r="AV93" i="15"/>
  <c r="AW93" i="15"/>
  <c r="AX93" i="15"/>
  <c r="AY93" i="15"/>
  <c r="AT94" i="15"/>
  <c r="AU94" i="15"/>
  <c r="AV94" i="15"/>
  <c r="AW94" i="15"/>
  <c r="AX94" i="15"/>
  <c r="AY94" i="15"/>
  <c r="AT95" i="15"/>
  <c r="AU95" i="15"/>
  <c r="AV95" i="15"/>
  <c r="AW95" i="15"/>
  <c r="AX95" i="15"/>
  <c r="AY95" i="15"/>
  <c r="AT96" i="15"/>
  <c r="AU96" i="15"/>
  <c r="AV96" i="15"/>
  <c r="AW96" i="15"/>
  <c r="AX96" i="15"/>
  <c r="AY96" i="15"/>
  <c r="AT97" i="15"/>
  <c r="AU97" i="15"/>
  <c r="AV97" i="15"/>
  <c r="AW97" i="15"/>
  <c r="AX97" i="15"/>
  <c r="AY97" i="15"/>
  <c r="AT98" i="15"/>
  <c r="AU98" i="15"/>
  <c r="AV98" i="15"/>
  <c r="AW98" i="15"/>
  <c r="AX98" i="15"/>
  <c r="AY98" i="15"/>
  <c r="AT99" i="15"/>
  <c r="AU99" i="15"/>
  <c r="AV99" i="15"/>
  <c r="AW99" i="15"/>
  <c r="AX99" i="15"/>
  <c r="AY99" i="15"/>
  <c r="AT100" i="15"/>
  <c r="AU100" i="15"/>
  <c r="AV100" i="15"/>
  <c r="AW100" i="15"/>
  <c r="AX100" i="15"/>
  <c r="AY100" i="15"/>
  <c r="AT101" i="15"/>
  <c r="AU101" i="15"/>
  <c r="AV101" i="15"/>
  <c r="AW101" i="15"/>
  <c r="AX101" i="15"/>
  <c r="AY101" i="15"/>
  <c r="AT102" i="15"/>
  <c r="AU102" i="15"/>
  <c r="AV102" i="15"/>
  <c r="AW102" i="15"/>
  <c r="AX102" i="15"/>
  <c r="AY102" i="15"/>
  <c r="AT103" i="15"/>
  <c r="AU103" i="15"/>
  <c r="AV103" i="15"/>
  <c r="AW103" i="15"/>
  <c r="AX103" i="15"/>
  <c r="AY103" i="15"/>
  <c r="AT104" i="15"/>
  <c r="AU104" i="15"/>
  <c r="AV104" i="15"/>
  <c r="AW104" i="15"/>
  <c r="AX104" i="15"/>
  <c r="AY104" i="15"/>
  <c r="AT105" i="15"/>
  <c r="AU105" i="15"/>
  <c r="AV105" i="15"/>
  <c r="AW105" i="15"/>
  <c r="AX105" i="15"/>
  <c r="AY105" i="15"/>
  <c r="AT106" i="15"/>
  <c r="AU106" i="15"/>
  <c r="AV106" i="15"/>
  <c r="AW106" i="15"/>
  <c r="AX106" i="15"/>
  <c r="AY106" i="15"/>
  <c r="AT107" i="15"/>
  <c r="AU107" i="15"/>
  <c r="AV107" i="15"/>
  <c r="AW107" i="15"/>
  <c r="AX107" i="15"/>
  <c r="AY107" i="15"/>
  <c r="AT108" i="15"/>
  <c r="AU108" i="15"/>
  <c r="AV108" i="15"/>
  <c r="AW108" i="15"/>
  <c r="AX108" i="15"/>
  <c r="AY108" i="15"/>
  <c r="AT109" i="15"/>
  <c r="AU109" i="15"/>
  <c r="AV109" i="15"/>
  <c r="AW109" i="15"/>
  <c r="AX109" i="15"/>
  <c r="AY109" i="15"/>
  <c r="AT110" i="15"/>
  <c r="AU110" i="15"/>
  <c r="AV110" i="15"/>
  <c r="AW110" i="15"/>
  <c r="AX110" i="15"/>
  <c r="AY110" i="15"/>
  <c r="AT111" i="15"/>
  <c r="AU111" i="15"/>
  <c r="AV111" i="15"/>
  <c r="AW111" i="15"/>
  <c r="AX111" i="15"/>
  <c r="AY111" i="15"/>
  <c r="AT112" i="15"/>
  <c r="AU112" i="15"/>
  <c r="AV112" i="15"/>
  <c r="AW112" i="15"/>
  <c r="AX112" i="15"/>
  <c r="AY112" i="15"/>
  <c r="AT113" i="15"/>
  <c r="AU113" i="15"/>
  <c r="AV113" i="15"/>
  <c r="AW113" i="15"/>
  <c r="AX113" i="15"/>
  <c r="AY113" i="15"/>
  <c r="AT114" i="15"/>
  <c r="AU114" i="15"/>
  <c r="AV114" i="15"/>
  <c r="AW114" i="15"/>
  <c r="AX114" i="15"/>
  <c r="AY114" i="15"/>
  <c r="AT115" i="15"/>
  <c r="AU115" i="15"/>
  <c r="AV115" i="15"/>
  <c r="AW115" i="15"/>
  <c r="AX115" i="15"/>
  <c r="AY115" i="15"/>
  <c r="AT116" i="15"/>
  <c r="AU116" i="15"/>
  <c r="AV116" i="15"/>
  <c r="AW116" i="15"/>
  <c r="AX116" i="15"/>
  <c r="AY116" i="15"/>
  <c r="AT117" i="15"/>
  <c r="AU117" i="15"/>
  <c r="AV117" i="15"/>
  <c r="AW117" i="15"/>
  <c r="AX117" i="15"/>
  <c r="AY117" i="15"/>
  <c r="AT118" i="15"/>
  <c r="AU118" i="15"/>
  <c r="AV118" i="15"/>
  <c r="AW118" i="15"/>
  <c r="AX118" i="15"/>
  <c r="AY118" i="15"/>
  <c r="AT119" i="15"/>
  <c r="AU119" i="15"/>
  <c r="AV119" i="15"/>
  <c r="AW119" i="15"/>
  <c r="AX119" i="15"/>
  <c r="AY119" i="15"/>
  <c r="AT120" i="15"/>
  <c r="AU120" i="15"/>
  <c r="AV120" i="15"/>
  <c r="AW120" i="15"/>
  <c r="AX120" i="15"/>
  <c r="AY120" i="15"/>
  <c r="AT121" i="15"/>
  <c r="AU121" i="15"/>
  <c r="AV121" i="15"/>
  <c r="AW121" i="15"/>
  <c r="AX121" i="15"/>
  <c r="AY121" i="15"/>
  <c r="AT122" i="15"/>
  <c r="AU122" i="15"/>
  <c r="AV122" i="15"/>
  <c r="AW122" i="15"/>
  <c r="AX122" i="15"/>
  <c r="AY122" i="15"/>
  <c r="AT123" i="15"/>
  <c r="AU123" i="15"/>
  <c r="AV123" i="15"/>
  <c r="AW123" i="15"/>
  <c r="AX123" i="15"/>
  <c r="AY123" i="15"/>
  <c r="AT124" i="15"/>
  <c r="AU124" i="15"/>
  <c r="AV124" i="15"/>
  <c r="AW124" i="15"/>
  <c r="AX124" i="15"/>
  <c r="AY124" i="15"/>
  <c r="AT125" i="15"/>
  <c r="AU125" i="15"/>
  <c r="AV125" i="15"/>
  <c r="AW125" i="15"/>
  <c r="AX125" i="15"/>
  <c r="AY125" i="15"/>
  <c r="AT126" i="15"/>
  <c r="AU126" i="15"/>
  <c r="AV126" i="15"/>
  <c r="AW126" i="15"/>
  <c r="AX126" i="15"/>
  <c r="AY126" i="15"/>
  <c r="AT127" i="15"/>
  <c r="AU127" i="15"/>
  <c r="AV127" i="15"/>
  <c r="AW127" i="15"/>
  <c r="AX127" i="15"/>
  <c r="AY127" i="15"/>
  <c r="AT128" i="15"/>
  <c r="AU128" i="15"/>
  <c r="AV128" i="15"/>
  <c r="AW128" i="15"/>
  <c r="AX128" i="15"/>
  <c r="AY128" i="15"/>
  <c r="AT129" i="15"/>
  <c r="AU129" i="15"/>
  <c r="AV129" i="15"/>
  <c r="AW129" i="15"/>
  <c r="AX129" i="15"/>
  <c r="AY129" i="15"/>
  <c r="AT130" i="15"/>
  <c r="AU130" i="15"/>
  <c r="AV130" i="15"/>
  <c r="AW130" i="15"/>
  <c r="AX130" i="15"/>
  <c r="AY130" i="15"/>
  <c r="AT131" i="15"/>
  <c r="AU131" i="15"/>
  <c r="AV131" i="15"/>
  <c r="AW131" i="15"/>
  <c r="AX131" i="15"/>
  <c r="AY131" i="15"/>
  <c r="AT132" i="15"/>
  <c r="AU132" i="15"/>
  <c r="AV132" i="15"/>
  <c r="AW132" i="15"/>
  <c r="AX132" i="15"/>
  <c r="AY132" i="15"/>
  <c r="AT133" i="15"/>
  <c r="AU133" i="15"/>
  <c r="AV133" i="15"/>
  <c r="AW133" i="15"/>
  <c r="AX133" i="15"/>
  <c r="AY133" i="15"/>
  <c r="AT134" i="15"/>
  <c r="AU134" i="15"/>
  <c r="AV134" i="15"/>
  <c r="AW134" i="15"/>
  <c r="AX134" i="15"/>
  <c r="AY134" i="15"/>
  <c r="AT135" i="15"/>
  <c r="AU135" i="15"/>
  <c r="AV135" i="15"/>
  <c r="AW135" i="15"/>
  <c r="AX135" i="15"/>
  <c r="AY135" i="15"/>
  <c r="AT136" i="15"/>
  <c r="AU136" i="15"/>
  <c r="AV136" i="15"/>
  <c r="AW136" i="15"/>
  <c r="AX136" i="15"/>
  <c r="AY136" i="15"/>
  <c r="AT137" i="15"/>
  <c r="AU137" i="15"/>
  <c r="AV137" i="15"/>
  <c r="AW137" i="15"/>
  <c r="AX137" i="15"/>
  <c r="AY137" i="15"/>
  <c r="AT138" i="15"/>
  <c r="AU138" i="15"/>
  <c r="AV138" i="15"/>
  <c r="AW138" i="15"/>
  <c r="AX138" i="15"/>
  <c r="AY138" i="15"/>
  <c r="AT139" i="15"/>
  <c r="AU139" i="15"/>
  <c r="AV139" i="15"/>
  <c r="AW139" i="15"/>
  <c r="AX139" i="15"/>
  <c r="AY139" i="15"/>
  <c r="AT140" i="15"/>
  <c r="AU140" i="15"/>
  <c r="AV140" i="15"/>
  <c r="AW140" i="15"/>
  <c r="AX140" i="15"/>
  <c r="AY140" i="15"/>
  <c r="AT141" i="15"/>
  <c r="AU141" i="15"/>
  <c r="AV141" i="15"/>
  <c r="AW141" i="15"/>
  <c r="AX141" i="15"/>
  <c r="AY141" i="15"/>
  <c r="AT142" i="15"/>
  <c r="AU142" i="15"/>
  <c r="AV142" i="15"/>
  <c r="AW142" i="15"/>
  <c r="AX142" i="15"/>
  <c r="AY142" i="15"/>
  <c r="AT143" i="15"/>
  <c r="AU143" i="15"/>
  <c r="AV143" i="15"/>
  <c r="AW143" i="15"/>
  <c r="AX143" i="15"/>
  <c r="AY143" i="15"/>
  <c r="AT144" i="15"/>
  <c r="AU144" i="15"/>
  <c r="AV144" i="15"/>
  <c r="AW144" i="15"/>
  <c r="AX144" i="15"/>
  <c r="AY144" i="15"/>
  <c r="AT145" i="15"/>
  <c r="AU145" i="15"/>
  <c r="AV145" i="15"/>
  <c r="AW145" i="15"/>
  <c r="AX145" i="15"/>
  <c r="AY145" i="15"/>
  <c r="AT146" i="15"/>
  <c r="AU146" i="15"/>
  <c r="AV146" i="15"/>
  <c r="AW146" i="15"/>
  <c r="AX146" i="15"/>
  <c r="AY146" i="15"/>
  <c r="AT147" i="15"/>
  <c r="AU147" i="15"/>
  <c r="AV147" i="15"/>
  <c r="AW147" i="15"/>
  <c r="AX147" i="15"/>
  <c r="AY147" i="15"/>
  <c r="AT148" i="15"/>
  <c r="AU148" i="15"/>
  <c r="AV148" i="15"/>
  <c r="AW148" i="15"/>
  <c r="AX148" i="15"/>
  <c r="AY148" i="15"/>
  <c r="AT149" i="15"/>
  <c r="AU149" i="15"/>
  <c r="AV149" i="15"/>
  <c r="AW149" i="15"/>
  <c r="AX149" i="15"/>
  <c r="AY149" i="15"/>
  <c r="AT150" i="15"/>
  <c r="AU150" i="15"/>
  <c r="AV150" i="15"/>
  <c r="AW150" i="15"/>
  <c r="AX150" i="15"/>
  <c r="AY150" i="15"/>
  <c r="AT151" i="15"/>
  <c r="AU151" i="15"/>
  <c r="AV151" i="15"/>
  <c r="AW151" i="15"/>
  <c r="AX151" i="15"/>
  <c r="AY151" i="15"/>
  <c r="AT152" i="15"/>
  <c r="AU152" i="15"/>
  <c r="AV152" i="15"/>
  <c r="AW152" i="15"/>
  <c r="AX152" i="15"/>
  <c r="AY152" i="15"/>
  <c r="AT153" i="15"/>
  <c r="AU153" i="15"/>
  <c r="AV153" i="15"/>
  <c r="AW153" i="15"/>
  <c r="AX153" i="15"/>
  <c r="AY153" i="15"/>
  <c r="AT154" i="15"/>
  <c r="AU154" i="15"/>
  <c r="AV154" i="15"/>
  <c r="AW154" i="15"/>
  <c r="AX154" i="15"/>
  <c r="AY154" i="15"/>
  <c r="AT155" i="15"/>
  <c r="AU155" i="15"/>
  <c r="AV155" i="15"/>
  <c r="AW155" i="15"/>
  <c r="AX155" i="15"/>
  <c r="AY155" i="15"/>
  <c r="AT156" i="15"/>
  <c r="AU156" i="15"/>
  <c r="AV156" i="15"/>
  <c r="AW156" i="15"/>
  <c r="AX156" i="15"/>
  <c r="AY156" i="15"/>
  <c r="AT157" i="15"/>
  <c r="AU157" i="15"/>
  <c r="AV157" i="15"/>
  <c r="AW157" i="15"/>
  <c r="AX157" i="15"/>
  <c r="AY157" i="15"/>
  <c r="AT158" i="15"/>
  <c r="AU158" i="15"/>
  <c r="AV158" i="15"/>
  <c r="AW158" i="15"/>
  <c r="AX158" i="15"/>
  <c r="AY158" i="15"/>
  <c r="AT159" i="15"/>
  <c r="AU159" i="15"/>
  <c r="AV159" i="15"/>
  <c r="AW159" i="15"/>
  <c r="AX159" i="15"/>
  <c r="AY159" i="15"/>
  <c r="AT160" i="15"/>
  <c r="AU160" i="15"/>
  <c r="AV160" i="15"/>
  <c r="AW160" i="15"/>
  <c r="AX160" i="15"/>
  <c r="AY160" i="15"/>
  <c r="AT161" i="15"/>
  <c r="AU161" i="15"/>
  <c r="AV161" i="15"/>
  <c r="AW161" i="15"/>
  <c r="AX161" i="15"/>
  <c r="AY161" i="15"/>
  <c r="AT162" i="15"/>
  <c r="AU162" i="15"/>
  <c r="AV162" i="15"/>
  <c r="AW162" i="15"/>
  <c r="AX162" i="15"/>
  <c r="AY162" i="15"/>
  <c r="AT163" i="15"/>
  <c r="AU163" i="15"/>
  <c r="AV163" i="15"/>
  <c r="AW163" i="15"/>
  <c r="AX163" i="15"/>
  <c r="AY163" i="15"/>
  <c r="AT164" i="15"/>
  <c r="AU164" i="15"/>
  <c r="AV164" i="15"/>
  <c r="AW164" i="15"/>
  <c r="AX164" i="15"/>
  <c r="AY164" i="15"/>
  <c r="AT165" i="15"/>
  <c r="AU165" i="15"/>
  <c r="AV165" i="15"/>
  <c r="AW165" i="15"/>
  <c r="AX165" i="15"/>
  <c r="AY165" i="15"/>
  <c r="AT166" i="15"/>
  <c r="AU166" i="15"/>
  <c r="AV166" i="15"/>
  <c r="AW166" i="15"/>
  <c r="AX166" i="15"/>
  <c r="AY166" i="15"/>
  <c r="AT167" i="15"/>
  <c r="AU167" i="15"/>
  <c r="AV167" i="15"/>
  <c r="AW167" i="15"/>
  <c r="AX167" i="15"/>
  <c r="AY167" i="15"/>
  <c r="AT168" i="15"/>
  <c r="AU168" i="15"/>
  <c r="AV168" i="15"/>
  <c r="AW168" i="15"/>
  <c r="AX168" i="15"/>
  <c r="AY168" i="15"/>
  <c r="AT169" i="15"/>
  <c r="AU169" i="15"/>
  <c r="AV169" i="15"/>
  <c r="AW169" i="15"/>
  <c r="AX169" i="15"/>
  <c r="AY169" i="15"/>
  <c r="AT170" i="15"/>
  <c r="AU170" i="15"/>
  <c r="AV170" i="15"/>
  <c r="AW170" i="15"/>
  <c r="AX170" i="15"/>
  <c r="AY170" i="15"/>
  <c r="AT171" i="15"/>
  <c r="AU171" i="15"/>
  <c r="AV171" i="15"/>
  <c r="AW171" i="15"/>
  <c r="AX171" i="15"/>
  <c r="AY171" i="15"/>
  <c r="AT172" i="15"/>
  <c r="AU172" i="15"/>
  <c r="AV172" i="15"/>
  <c r="AW172" i="15"/>
  <c r="AX172" i="15"/>
  <c r="AY172" i="15"/>
  <c r="AT173" i="15"/>
  <c r="AU173" i="15"/>
  <c r="AV173" i="15"/>
  <c r="AW173" i="15"/>
  <c r="AX173" i="15"/>
  <c r="AY173" i="15"/>
  <c r="AT174" i="15"/>
  <c r="AU174" i="15"/>
  <c r="AV174" i="15"/>
  <c r="AW174" i="15"/>
  <c r="AX174" i="15"/>
  <c r="AY174" i="15"/>
  <c r="AT175" i="15"/>
  <c r="AU175" i="15"/>
  <c r="AV175" i="15"/>
  <c r="AW175" i="15"/>
  <c r="AX175" i="15"/>
  <c r="AY175" i="15"/>
  <c r="AT176" i="15"/>
  <c r="AU176" i="15"/>
  <c r="AV176" i="15"/>
  <c r="AW176" i="15"/>
  <c r="AX176" i="15"/>
  <c r="AY176" i="15"/>
  <c r="AT177" i="15"/>
  <c r="AU177" i="15"/>
  <c r="AV177" i="15"/>
  <c r="AW177" i="15"/>
  <c r="AX177" i="15"/>
  <c r="AY177" i="15"/>
  <c r="AT178" i="15"/>
  <c r="AU178" i="15"/>
  <c r="AV178" i="15"/>
  <c r="AW178" i="15"/>
  <c r="AX178" i="15"/>
  <c r="AY178" i="15"/>
  <c r="AT179" i="15"/>
  <c r="AU179" i="15"/>
  <c r="AV179" i="15"/>
  <c r="AW179" i="15"/>
  <c r="AX179" i="15"/>
  <c r="AY179" i="15"/>
  <c r="AT180" i="15"/>
  <c r="AU180" i="15"/>
  <c r="AV180" i="15"/>
  <c r="AW180" i="15"/>
  <c r="AX180" i="15"/>
  <c r="AY180" i="15"/>
  <c r="AT181" i="15"/>
  <c r="AU181" i="15"/>
  <c r="AV181" i="15"/>
  <c r="AW181" i="15"/>
  <c r="AX181" i="15"/>
  <c r="AY181" i="15"/>
  <c r="AT182" i="15"/>
  <c r="AU182" i="15"/>
  <c r="AV182" i="15"/>
  <c r="AW182" i="15"/>
  <c r="AX182" i="15"/>
  <c r="AY182" i="15"/>
  <c r="AT183" i="15"/>
  <c r="AU183" i="15"/>
  <c r="AV183" i="15"/>
  <c r="AW183" i="15"/>
  <c r="AX183" i="15"/>
  <c r="AY183" i="15"/>
  <c r="AT184" i="15"/>
  <c r="AU184" i="15"/>
  <c r="AV184" i="15"/>
  <c r="AW184" i="15"/>
  <c r="AX184" i="15"/>
  <c r="AY184" i="15"/>
  <c r="AT185" i="15"/>
  <c r="AU185" i="15"/>
  <c r="AV185" i="15"/>
  <c r="AW185" i="15"/>
  <c r="AX185" i="15"/>
  <c r="AY185" i="15"/>
  <c r="AT186" i="15"/>
  <c r="AU186" i="15"/>
  <c r="AV186" i="15"/>
  <c r="AW186" i="15"/>
  <c r="AX186" i="15"/>
  <c r="AY186" i="15"/>
  <c r="AT187" i="15"/>
  <c r="AU187" i="15"/>
  <c r="AV187" i="15"/>
  <c r="AW187" i="15"/>
  <c r="AX187" i="15"/>
  <c r="AY187" i="15"/>
  <c r="AT188" i="15"/>
  <c r="AU188" i="15"/>
  <c r="AV188" i="15"/>
  <c r="AW188" i="15"/>
  <c r="AX188" i="15"/>
  <c r="AY188" i="15"/>
  <c r="AT189" i="15"/>
  <c r="AU189" i="15"/>
  <c r="AV189" i="15"/>
  <c r="AW189" i="15"/>
  <c r="AX189" i="15"/>
  <c r="AY189" i="15"/>
  <c r="AT190" i="15"/>
  <c r="AU190" i="15"/>
  <c r="AV190" i="15"/>
  <c r="AW190" i="15"/>
  <c r="AX190" i="15"/>
  <c r="AY190" i="15"/>
  <c r="AT191" i="15"/>
  <c r="AU191" i="15"/>
  <c r="AV191" i="15"/>
  <c r="AW191" i="15"/>
  <c r="AX191" i="15"/>
  <c r="AY191" i="15"/>
  <c r="AT192" i="15"/>
  <c r="AU192" i="15"/>
  <c r="AV192" i="15"/>
  <c r="AW192" i="15"/>
  <c r="AX192" i="15"/>
  <c r="AY192" i="15"/>
  <c r="AT193" i="15"/>
  <c r="AU193" i="15"/>
  <c r="AV193" i="15"/>
  <c r="AW193" i="15"/>
  <c r="AX193" i="15"/>
  <c r="AY193" i="15"/>
  <c r="AT194" i="15"/>
  <c r="AU194" i="15"/>
  <c r="AV194" i="15"/>
  <c r="AW194" i="15"/>
  <c r="AX194" i="15"/>
  <c r="AY194" i="15"/>
  <c r="AT195" i="15"/>
  <c r="AU195" i="15"/>
  <c r="AV195" i="15"/>
  <c r="AW195" i="15"/>
  <c r="AX195" i="15"/>
  <c r="AY195" i="15"/>
  <c r="AT196" i="15"/>
  <c r="AU196" i="15"/>
  <c r="AV196" i="15"/>
  <c r="AW196" i="15"/>
  <c r="AX196" i="15"/>
  <c r="AY196" i="15"/>
  <c r="AT197" i="15"/>
  <c r="AU197" i="15"/>
  <c r="AV197" i="15"/>
  <c r="AW197" i="15"/>
  <c r="AX197" i="15"/>
  <c r="AY197" i="15"/>
  <c r="AT198" i="15"/>
  <c r="AU198" i="15"/>
  <c r="AV198" i="15"/>
  <c r="AW198" i="15"/>
  <c r="AX198" i="15"/>
  <c r="AY198" i="15"/>
  <c r="AT199" i="15"/>
  <c r="AU199" i="15"/>
  <c r="AV199" i="15"/>
  <c r="AW199" i="15"/>
  <c r="AX199" i="15"/>
  <c r="AY199" i="15"/>
  <c r="AT200" i="15"/>
  <c r="AU200" i="15"/>
  <c r="AV200" i="15"/>
  <c r="AW200" i="15"/>
  <c r="AX200" i="15"/>
  <c r="AY200" i="15"/>
  <c r="AT201" i="15"/>
  <c r="AU201" i="15"/>
  <c r="AV201" i="15"/>
  <c r="AW201" i="15"/>
  <c r="AX201" i="15"/>
  <c r="AY201" i="15"/>
  <c r="AT202" i="15"/>
  <c r="AU202" i="15"/>
  <c r="AV202" i="15"/>
  <c r="AW202" i="15"/>
  <c r="AX202" i="15"/>
  <c r="AY202" i="15"/>
  <c r="AT203" i="15"/>
  <c r="AU203" i="15"/>
  <c r="AV203" i="15"/>
  <c r="AW203" i="15"/>
  <c r="AX203" i="15"/>
  <c r="AY203" i="15"/>
  <c r="AT204" i="15"/>
  <c r="AU204" i="15"/>
  <c r="AV204" i="15"/>
  <c r="AW204" i="15"/>
  <c r="AX204" i="15"/>
  <c r="AY204" i="15"/>
  <c r="AT205" i="15"/>
  <c r="AU205" i="15"/>
  <c r="AV205" i="15"/>
  <c r="AW205" i="15"/>
  <c r="AX205" i="15"/>
  <c r="AY205" i="15"/>
  <c r="AT206" i="15"/>
  <c r="AU206" i="15"/>
  <c r="AV206" i="15"/>
  <c r="AW206" i="15"/>
  <c r="AX206" i="15"/>
  <c r="AY206" i="15"/>
  <c r="AT207" i="15"/>
  <c r="AU207" i="15"/>
  <c r="AV207" i="15"/>
  <c r="AW207" i="15"/>
  <c r="AX207" i="15"/>
  <c r="AY207" i="15"/>
  <c r="AT208" i="15"/>
  <c r="AU208" i="15"/>
  <c r="AV208" i="15"/>
  <c r="AW208" i="15"/>
  <c r="AX208" i="15"/>
  <c r="AY208" i="15"/>
  <c r="AT209" i="15"/>
  <c r="AU209" i="15"/>
  <c r="AV209" i="15"/>
  <c r="AW209" i="15"/>
  <c r="AX209" i="15"/>
  <c r="AY209" i="15"/>
  <c r="AT210" i="15"/>
  <c r="AU210" i="15"/>
  <c r="AV210" i="15"/>
  <c r="AW210" i="15"/>
  <c r="AX210" i="15"/>
  <c r="AY210" i="15"/>
  <c r="AT211" i="15"/>
  <c r="AU211" i="15"/>
  <c r="AV211" i="15"/>
  <c r="AW211" i="15"/>
  <c r="AX211" i="15"/>
  <c r="AY211" i="15"/>
  <c r="AT212" i="15"/>
  <c r="AU212" i="15"/>
  <c r="AV212" i="15"/>
  <c r="AW212" i="15"/>
  <c r="AX212" i="15"/>
  <c r="AY212" i="15"/>
  <c r="AT213" i="15"/>
  <c r="AU213" i="15"/>
  <c r="AV213" i="15"/>
  <c r="AW213" i="15"/>
  <c r="AX213" i="15"/>
  <c r="AY213" i="15"/>
  <c r="AT214" i="15"/>
  <c r="AU214" i="15"/>
  <c r="AV214" i="15"/>
  <c r="AW214" i="15"/>
  <c r="AX214" i="15"/>
  <c r="AY214" i="15"/>
  <c r="AT215" i="15"/>
  <c r="AU215" i="15"/>
  <c r="AV215" i="15"/>
  <c r="AW215" i="15"/>
  <c r="AX215" i="15"/>
  <c r="AY215" i="15"/>
  <c r="AT216" i="15"/>
  <c r="AU216" i="15"/>
  <c r="AV216" i="15"/>
  <c r="AW216" i="15"/>
  <c r="AX216" i="15"/>
  <c r="AY216" i="15"/>
  <c r="AT217" i="15"/>
  <c r="AU217" i="15"/>
  <c r="AV217" i="15"/>
  <c r="AW217" i="15"/>
  <c r="AX217" i="15"/>
  <c r="AY217" i="15"/>
  <c r="AT218" i="15"/>
  <c r="AU218" i="15"/>
  <c r="AV218" i="15"/>
  <c r="AW218" i="15"/>
  <c r="AX218" i="15"/>
  <c r="AY218" i="15"/>
  <c r="AT219" i="15"/>
  <c r="AU219" i="15"/>
  <c r="AV219" i="15"/>
  <c r="AW219" i="15"/>
  <c r="AX219" i="15"/>
  <c r="AY219" i="15"/>
  <c r="AT220" i="15"/>
  <c r="AU220" i="15"/>
  <c r="AV220" i="15"/>
  <c r="AW220" i="15"/>
  <c r="AX220" i="15"/>
  <c r="AY220" i="15"/>
  <c r="AT221" i="15"/>
  <c r="AU221" i="15"/>
  <c r="AV221" i="15"/>
  <c r="AW221" i="15"/>
  <c r="AX221" i="15"/>
  <c r="AY221" i="15"/>
  <c r="AT222" i="15"/>
  <c r="AU222" i="15"/>
  <c r="AV222" i="15"/>
  <c r="AW222" i="15"/>
  <c r="AX222" i="15"/>
  <c r="AY222" i="15"/>
  <c r="AT223" i="15"/>
  <c r="AU223" i="15"/>
  <c r="AV223" i="15"/>
  <c r="AW223" i="15"/>
  <c r="AX223" i="15"/>
  <c r="AY223" i="15"/>
  <c r="AT224" i="15"/>
  <c r="AU224" i="15"/>
  <c r="AV224" i="15"/>
  <c r="AW224" i="15"/>
  <c r="AX224" i="15"/>
  <c r="AY224" i="15"/>
  <c r="AT225" i="15"/>
  <c r="AU225" i="15"/>
  <c r="AV225" i="15"/>
  <c r="AW225" i="15"/>
  <c r="AX225" i="15"/>
  <c r="AY225" i="15"/>
  <c r="AT226" i="15"/>
  <c r="AU226" i="15"/>
  <c r="AV226" i="15"/>
  <c r="AW226" i="15"/>
  <c r="AX226" i="15"/>
  <c r="AY226" i="15"/>
  <c r="AT227" i="15"/>
  <c r="AU227" i="15"/>
  <c r="AV227" i="15"/>
  <c r="AW227" i="15"/>
  <c r="AX227" i="15"/>
  <c r="AY227" i="15"/>
  <c r="AT228" i="15"/>
  <c r="AU228" i="15"/>
  <c r="AV228" i="15"/>
  <c r="AW228" i="15"/>
  <c r="AX228" i="15"/>
  <c r="AY228" i="15"/>
  <c r="AT229" i="15"/>
  <c r="AU229" i="15"/>
  <c r="AV229" i="15"/>
  <c r="AW229" i="15"/>
  <c r="AX229" i="15"/>
  <c r="AY229" i="15"/>
  <c r="AT230" i="15"/>
  <c r="AU230" i="15"/>
  <c r="AV230" i="15"/>
  <c r="AW230" i="15"/>
  <c r="AX230" i="15"/>
  <c r="AY230" i="15"/>
  <c r="AT231" i="15"/>
  <c r="AU231" i="15"/>
  <c r="AV231" i="15"/>
  <c r="AW231" i="15"/>
  <c r="AX231" i="15"/>
  <c r="AY231" i="15"/>
  <c r="AT232" i="15"/>
  <c r="AU232" i="15"/>
  <c r="AV232" i="15"/>
  <c r="AW232" i="15"/>
  <c r="AX232" i="15"/>
  <c r="AY232" i="15"/>
  <c r="AT233" i="15"/>
  <c r="AU233" i="15"/>
  <c r="AV233" i="15"/>
  <c r="AW233" i="15"/>
  <c r="AX233" i="15"/>
  <c r="AY233" i="15"/>
  <c r="AT234" i="15"/>
  <c r="AU234" i="15"/>
  <c r="AV234" i="15"/>
  <c r="AW234" i="15"/>
  <c r="AX234" i="15"/>
  <c r="AY234" i="15"/>
  <c r="AT235" i="15"/>
  <c r="AU235" i="15"/>
  <c r="AV235" i="15"/>
  <c r="AW235" i="15"/>
  <c r="AX235" i="15"/>
  <c r="AY235" i="15"/>
  <c r="AT236" i="15"/>
  <c r="AU236" i="15"/>
  <c r="AV236" i="15"/>
  <c r="AW236" i="15"/>
  <c r="AX236" i="15"/>
  <c r="AY236" i="15"/>
  <c r="AT237" i="15"/>
  <c r="AU237" i="15"/>
  <c r="AV237" i="15"/>
  <c r="AW237" i="15"/>
  <c r="AX237" i="15"/>
  <c r="AY237" i="15"/>
  <c r="AT238" i="15"/>
  <c r="AU238" i="15"/>
  <c r="AV238" i="15"/>
  <c r="AW238" i="15"/>
  <c r="AX238" i="15"/>
  <c r="AY238" i="15"/>
  <c r="AT239" i="15"/>
  <c r="AU239" i="15"/>
  <c r="AV239" i="15"/>
  <c r="AW239" i="15"/>
  <c r="AX239" i="15"/>
  <c r="AY239" i="15"/>
  <c r="AT240" i="15"/>
  <c r="AU240" i="15"/>
  <c r="AV240" i="15"/>
  <c r="AW240" i="15"/>
  <c r="AX240" i="15"/>
  <c r="AY240" i="15"/>
  <c r="AT241" i="15"/>
  <c r="AU241" i="15"/>
  <c r="AV241" i="15"/>
  <c r="AW241" i="15"/>
  <c r="AX241" i="15"/>
  <c r="AY241" i="15"/>
  <c r="AT242" i="15"/>
  <c r="AU242" i="15"/>
  <c r="AV242" i="15"/>
  <c r="AW242" i="15"/>
  <c r="AX242" i="15"/>
  <c r="AY242" i="15"/>
  <c r="AT243" i="15"/>
  <c r="AU243" i="15"/>
  <c r="AV243" i="15"/>
  <c r="AW243" i="15"/>
  <c r="AX243" i="15"/>
  <c r="AY243" i="15"/>
  <c r="AT244" i="15"/>
  <c r="AU244" i="15"/>
  <c r="AV244" i="15"/>
  <c r="AW244" i="15"/>
  <c r="AX244" i="15"/>
  <c r="AY244" i="15"/>
  <c r="AT245" i="15"/>
  <c r="AU245" i="15"/>
  <c r="AV245" i="15"/>
  <c r="AW245" i="15"/>
  <c r="AX245" i="15"/>
  <c r="AY245" i="15"/>
  <c r="AT246" i="15"/>
  <c r="AU246" i="15"/>
  <c r="AV246" i="15"/>
  <c r="AW246" i="15"/>
  <c r="AX246" i="15"/>
  <c r="AY246" i="15"/>
  <c r="AT247" i="15"/>
  <c r="AU247" i="15"/>
  <c r="AV247" i="15"/>
  <c r="AW247" i="15"/>
  <c r="AX247" i="15"/>
  <c r="AY247" i="15"/>
  <c r="AT248" i="15"/>
  <c r="AU248" i="15"/>
  <c r="AV248" i="15"/>
  <c r="AW248" i="15"/>
  <c r="AX248" i="15"/>
  <c r="AY248" i="15"/>
  <c r="AT249" i="15"/>
  <c r="AU249" i="15"/>
  <c r="AV249" i="15"/>
  <c r="AW249" i="15"/>
  <c r="AX249" i="15"/>
  <c r="AY249" i="15"/>
  <c r="AT250" i="15"/>
  <c r="AU250" i="15"/>
  <c r="AV250" i="15"/>
  <c r="AW250" i="15"/>
  <c r="AX250" i="15"/>
  <c r="AY250" i="15"/>
  <c r="AT251" i="15"/>
  <c r="AU251" i="15"/>
  <c r="AV251" i="15"/>
  <c r="AW251" i="15"/>
  <c r="AX251" i="15"/>
  <c r="AY251" i="15"/>
  <c r="AT252" i="15"/>
  <c r="AU252" i="15"/>
  <c r="AV252" i="15"/>
  <c r="AW252" i="15"/>
  <c r="AX252" i="15"/>
  <c r="AY252" i="15"/>
  <c r="AT253" i="15"/>
  <c r="AU253" i="15"/>
  <c r="AV253" i="15"/>
  <c r="AW253" i="15"/>
  <c r="AX253" i="15"/>
  <c r="AY253" i="15"/>
  <c r="AT254" i="15"/>
  <c r="AU254" i="15"/>
  <c r="AV254" i="15"/>
  <c r="AW254" i="15"/>
  <c r="AX254" i="15"/>
  <c r="AY254" i="15"/>
  <c r="AT255" i="15"/>
  <c r="AU255" i="15"/>
  <c r="AV255" i="15"/>
  <c r="AW255" i="15"/>
  <c r="AX255" i="15"/>
  <c r="AY255" i="15"/>
  <c r="AT256" i="15"/>
  <c r="AU256" i="15"/>
  <c r="AV256" i="15"/>
  <c r="AW256" i="15"/>
  <c r="AX256" i="15"/>
  <c r="AY256" i="15"/>
  <c r="AT257" i="15"/>
  <c r="AU257" i="15"/>
  <c r="AV257" i="15"/>
  <c r="AW257" i="15"/>
  <c r="AX257" i="15"/>
  <c r="AY257" i="15"/>
  <c r="AT258" i="15"/>
  <c r="AU258" i="15"/>
  <c r="AV258" i="15"/>
  <c r="AW258" i="15"/>
  <c r="AX258" i="15"/>
  <c r="AY258" i="15"/>
  <c r="AT259" i="15"/>
  <c r="AU259" i="15"/>
  <c r="AV259" i="15"/>
  <c r="AW259" i="15"/>
  <c r="AX259" i="15"/>
  <c r="AY259" i="15"/>
  <c r="AT260" i="15"/>
  <c r="AU260" i="15"/>
  <c r="AV260" i="15"/>
  <c r="AW260" i="15"/>
  <c r="AX260" i="15"/>
  <c r="AY260" i="15"/>
  <c r="AT261" i="15"/>
  <c r="AU261" i="15"/>
  <c r="AV261" i="15"/>
  <c r="AW261" i="15"/>
  <c r="AX261" i="15"/>
  <c r="AY261" i="15"/>
  <c r="AT262" i="15"/>
  <c r="AU262" i="15"/>
  <c r="AV262" i="15"/>
  <c r="AW262" i="15"/>
  <c r="AX262" i="15"/>
  <c r="AY262" i="15"/>
  <c r="AT263" i="15"/>
  <c r="AU263" i="15"/>
  <c r="AV263" i="15"/>
  <c r="AW263" i="15"/>
  <c r="AX263" i="15"/>
  <c r="AY263" i="15"/>
  <c r="AT264" i="15"/>
  <c r="AU264" i="15"/>
  <c r="AV264" i="15"/>
  <c r="AW264" i="15"/>
  <c r="AX264" i="15"/>
  <c r="AY264" i="15"/>
  <c r="AT265" i="15"/>
  <c r="AU265" i="15"/>
  <c r="AV265" i="15"/>
  <c r="AW265" i="15"/>
  <c r="AX265" i="15"/>
  <c r="AY265" i="15"/>
  <c r="AT266" i="15"/>
  <c r="AU266" i="15"/>
  <c r="AV266" i="15"/>
  <c r="AW266" i="15"/>
  <c r="AX266" i="15"/>
  <c r="AY266" i="15"/>
  <c r="AT267" i="15"/>
  <c r="AU267" i="15"/>
  <c r="AV267" i="15"/>
  <c r="AW267" i="15"/>
  <c r="AX267" i="15"/>
  <c r="AY267" i="15"/>
  <c r="AT268" i="15"/>
  <c r="AU268" i="15"/>
  <c r="AV268" i="15"/>
  <c r="AW268" i="15"/>
  <c r="AX268" i="15"/>
  <c r="AY268" i="15"/>
  <c r="AT269" i="15"/>
  <c r="AU269" i="15"/>
  <c r="AV269" i="15"/>
  <c r="AW269" i="15"/>
  <c r="AX269" i="15"/>
  <c r="AY269" i="15"/>
  <c r="AT270" i="15"/>
  <c r="AU270" i="15"/>
  <c r="AV270" i="15"/>
  <c r="AW270" i="15"/>
  <c r="AX270" i="15"/>
  <c r="AY270" i="15"/>
  <c r="AT271" i="15"/>
  <c r="AU271" i="15"/>
  <c r="AV271" i="15"/>
  <c r="AW271" i="15"/>
  <c r="AX271" i="15"/>
  <c r="AY271" i="15"/>
  <c r="AT272" i="15"/>
  <c r="AU272" i="15"/>
  <c r="AV272" i="15"/>
  <c r="AW272" i="15"/>
  <c r="AX272" i="15"/>
  <c r="AY272" i="15"/>
  <c r="AT273" i="15"/>
  <c r="AU273" i="15"/>
  <c r="AV273" i="15"/>
  <c r="AW273" i="15"/>
  <c r="AX273" i="15"/>
  <c r="AY273" i="15"/>
  <c r="AT274" i="15"/>
  <c r="AU274" i="15"/>
  <c r="AV274" i="15"/>
  <c r="AW274" i="15"/>
  <c r="AX274" i="15"/>
  <c r="AY274" i="15"/>
  <c r="AT275" i="15"/>
  <c r="AU275" i="15"/>
  <c r="AV275" i="15"/>
  <c r="AW275" i="15"/>
  <c r="AX275" i="15"/>
  <c r="AY275" i="15"/>
  <c r="AT276" i="15"/>
  <c r="AU276" i="15"/>
  <c r="AV276" i="15"/>
  <c r="AW276" i="15"/>
  <c r="AX276" i="15"/>
  <c r="AY276" i="15"/>
  <c r="AT277" i="15"/>
  <c r="AU277" i="15"/>
  <c r="AV277" i="15"/>
  <c r="AW277" i="15"/>
  <c r="AX277" i="15"/>
  <c r="AY277" i="15"/>
  <c r="AT278" i="15"/>
  <c r="AU278" i="15"/>
  <c r="AV278" i="15"/>
  <c r="AW278" i="15"/>
  <c r="AX278" i="15"/>
  <c r="AY278" i="15"/>
  <c r="AT279" i="15"/>
  <c r="AU279" i="15"/>
  <c r="AV279" i="15"/>
  <c r="AW279" i="15"/>
  <c r="AX279" i="15"/>
  <c r="AY279" i="15"/>
  <c r="AT280" i="15"/>
  <c r="AU280" i="15"/>
  <c r="AV280" i="15"/>
  <c r="AW280" i="15"/>
  <c r="AX280" i="15"/>
  <c r="AY280" i="15"/>
  <c r="AT281" i="15"/>
  <c r="AU281" i="15"/>
  <c r="AV281" i="15"/>
  <c r="AW281" i="15"/>
  <c r="AX281" i="15"/>
  <c r="AY281" i="15"/>
  <c r="AT282" i="15"/>
  <c r="AU282" i="15"/>
  <c r="AV282" i="15"/>
  <c r="AW282" i="15"/>
  <c r="AX282" i="15"/>
  <c r="AY282" i="15"/>
  <c r="AT283" i="15"/>
  <c r="AU283" i="15"/>
  <c r="AV283" i="15"/>
  <c r="AW283" i="15"/>
  <c r="AX283" i="15"/>
  <c r="AY283" i="15"/>
  <c r="AT284" i="15"/>
  <c r="AU284" i="15"/>
  <c r="AV284" i="15"/>
  <c r="AW284" i="15"/>
  <c r="AX284" i="15"/>
  <c r="AY284" i="15"/>
  <c r="AT285" i="15"/>
  <c r="AU285" i="15"/>
  <c r="AV285" i="15"/>
  <c r="AW285" i="15"/>
  <c r="AX285" i="15"/>
  <c r="AY285" i="15"/>
  <c r="AT286" i="15"/>
  <c r="AU286" i="15"/>
  <c r="AV286" i="15"/>
  <c r="AW286" i="15"/>
  <c r="AX286" i="15"/>
  <c r="AY286" i="15"/>
  <c r="AT287" i="15"/>
  <c r="AU287" i="15"/>
  <c r="AV287" i="15"/>
  <c r="AW287" i="15"/>
  <c r="AX287" i="15"/>
  <c r="AY287" i="15"/>
  <c r="AT288" i="15"/>
  <c r="AU288" i="15"/>
  <c r="AV288" i="15"/>
  <c r="AW288" i="15"/>
  <c r="AX288" i="15"/>
  <c r="AY288" i="15"/>
  <c r="AT289" i="15"/>
  <c r="AU289" i="15"/>
  <c r="AV289" i="15"/>
  <c r="AW289" i="15"/>
  <c r="AX289" i="15"/>
  <c r="AY289" i="15"/>
  <c r="AT290" i="15"/>
  <c r="AU290" i="15"/>
  <c r="AV290" i="15"/>
  <c r="AW290" i="15"/>
  <c r="AX290" i="15"/>
  <c r="AY290" i="15"/>
  <c r="AT291" i="15"/>
  <c r="AU291" i="15"/>
  <c r="AV291" i="15"/>
  <c r="AW291" i="15"/>
  <c r="AX291" i="15"/>
  <c r="AY291" i="15"/>
  <c r="AT292" i="15"/>
  <c r="AU292" i="15"/>
  <c r="AV292" i="15"/>
  <c r="AW292" i="15"/>
  <c r="AX292" i="15"/>
  <c r="AY292" i="15"/>
  <c r="AT293" i="15"/>
  <c r="AU293" i="15"/>
  <c r="AV293" i="15"/>
  <c r="AW293" i="15"/>
  <c r="AX293" i="15"/>
  <c r="AY293" i="15"/>
  <c r="AT294" i="15"/>
  <c r="AU294" i="15"/>
  <c r="AV294" i="15"/>
  <c r="AW294" i="15"/>
  <c r="AX294" i="15"/>
  <c r="AY294" i="15"/>
  <c r="AT295" i="15"/>
  <c r="AU295" i="15"/>
  <c r="AV295" i="15"/>
  <c r="AW295" i="15"/>
  <c r="AX295" i="15"/>
  <c r="AY295" i="15"/>
  <c r="AT296" i="15"/>
  <c r="AU296" i="15"/>
  <c r="AV296" i="15"/>
  <c r="AW296" i="15"/>
  <c r="AX296" i="15"/>
  <c r="AY296" i="15"/>
  <c r="AT297" i="15"/>
  <c r="AU297" i="15"/>
  <c r="AV297" i="15"/>
  <c r="AW297" i="15"/>
  <c r="AX297" i="15"/>
  <c r="AY297" i="15"/>
  <c r="AT298" i="15"/>
  <c r="AU298" i="15"/>
  <c r="AV298" i="15"/>
  <c r="AW298" i="15"/>
  <c r="AX298" i="15"/>
  <c r="AY298" i="15"/>
  <c r="AT299" i="15"/>
  <c r="AU299" i="15"/>
  <c r="AV299" i="15"/>
  <c r="AW299" i="15"/>
  <c r="AX299" i="15"/>
  <c r="AY299" i="15"/>
  <c r="AT300" i="15"/>
  <c r="AU300" i="15"/>
  <c r="AV300" i="15"/>
  <c r="AW300" i="15"/>
  <c r="AX300" i="15"/>
  <c r="AY300" i="15"/>
  <c r="AT301" i="15"/>
  <c r="AU301" i="15"/>
  <c r="AV301" i="15"/>
  <c r="AW301" i="15"/>
  <c r="AX301" i="15"/>
  <c r="AY301" i="15"/>
  <c r="AT302" i="15"/>
  <c r="AU302" i="15"/>
  <c r="AV302" i="15"/>
  <c r="AW302" i="15"/>
  <c r="AX302" i="15"/>
  <c r="AY302" i="15"/>
  <c r="AT303" i="15"/>
  <c r="AU303" i="15"/>
  <c r="AV303" i="15"/>
  <c r="AW303" i="15"/>
  <c r="AX303" i="15"/>
  <c r="AY303" i="15"/>
  <c r="AT304" i="15"/>
  <c r="AU304" i="15"/>
  <c r="AV304" i="15"/>
  <c r="AW304" i="15"/>
  <c r="AX304" i="15"/>
  <c r="AY304" i="15"/>
  <c r="AT305" i="15"/>
  <c r="AU305" i="15"/>
  <c r="AV305" i="15"/>
  <c r="AW305" i="15"/>
  <c r="AX305" i="15"/>
  <c r="AY305" i="15"/>
  <c r="AT306" i="15"/>
  <c r="AU306" i="15"/>
  <c r="AV306" i="15"/>
  <c r="AW306" i="15"/>
  <c r="AX306" i="15"/>
  <c r="AY306" i="15"/>
  <c r="AT307" i="15"/>
  <c r="AU307" i="15"/>
  <c r="AV307" i="15"/>
  <c r="AW307" i="15"/>
  <c r="AX307" i="15"/>
  <c r="AY307" i="15"/>
  <c r="AT308" i="15"/>
  <c r="AU308" i="15"/>
  <c r="AV308" i="15"/>
  <c r="AW308" i="15"/>
  <c r="AX308" i="15"/>
  <c r="AY308" i="15"/>
  <c r="AT309" i="15"/>
  <c r="AU309" i="15"/>
  <c r="AV309" i="15"/>
  <c r="AW309" i="15"/>
  <c r="AX309" i="15"/>
  <c r="AY309" i="15"/>
  <c r="AT310" i="15"/>
  <c r="AU310" i="15"/>
  <c r="AV310" i="15"/>
  <c r="AW310" i="15"/>
  <c r="AX310" i="15"/>
  <c r="AY310" i="15"/>
  <c r="AT311" i="15"/>
  <c r="AU311" i="15"/>
  <c r="AV311" i="15"/>
  <c r="AW311" i="15"/>
  <c r="AX311" i="15"/>
  <c r="AY311" i="15"/>
  <c r="AT312" i="15"/>
  <c r="AU312" i="15"/>
  <c r="AV312" i="15"/>
  <c r="AW312" i="15"/>
  <c r="AX312" i="15"/>
  <c r="AY312" i="15"/>
  <c r="AT313" i="15"/>
  <c r="AU313" i="15"/>
  <c r="AV313" i="15"/>
  <c r="AW313" i="15"/>
  <c r="AX313" i="15"/>
  <c r="AY313" i="15"/>
  <c r="AT314" i="15"/>
  <c r="AU314" i="15"/>
  <c r="AV314" i="15"/>
  <c r="AW314" i="15"/>
  <c r="AX314" i="15"/>
  <c r="AY314" i="15"/>
  <c r="AT315" i="15"/>
  <c r="AU315" i="15"/>
  <c r="AV315" i="15"/>
  <c r="AW315" i="15"/>
  <c r="AX315" i="15"/>
  <c r="AY315" i="15"/>
  <c r="AT316" i="15"/>
  <c r="AU316" i="15"/>
  <c r="AV316" i="15"/>
  <c r="AW316" i="15"/>
  <c r="AX316" i="15"/>
  <c r="AY316" i="15"/>
  <c r="AT317" i="15"/>
  <c r="AU317" i="15"/>
  <c r="AV317" i="15"/>
  <c r="AW317" i="15"/>
  <c r="AX317" i="15"/>
  <c r="AY317" i="15"/>
  <c r="AT318" i="15"/>
  <c r="AU318" i="15"/>
  <c r="AV318" i="15"/>
  <c r="AW318" i="15"/>
  <c r="AX318" i="15"/>
  <c r="AY318" i="15"/>
  <c r="AT319" i="15"/>
  <c r="AU319" i="15"/>
  <c r="AV319" i="15"/>
  <c r="AW319" i="15"/>
  <c r="AX319" i="15"/>
  <c r="AY319" i="15"/>
  <c r="AT320" i="15"/>
  <c r="AU320" i="15"/>
  <c r="AV320" i="15"/>
  <c r="AW320" i="15"/>
  <c r="AX320" i="15"/>
  <c r="AY320" i="15"/>
  <c r="AT321" i="15"/>
  <c r="AU321" i="15"/>
  <c r="AV321" i="15"/>
  <c r="AW321" i="15"/>
  <c r="AX321" i="15"/>
  <c r="AY321" i="15"/>
  <c r="AT322" i="15"/>
  <c r="AU322" i="15"/>
  <c r="AV322" i="15"/>
  <c r="AW322" i="15"/>
  <c r="AX322" i="15"/>
  <c r="AY322" i="15"/>
  <c r="AT323" i="15"/>
  <c r="AU323" i="15"/>
  <c r="AV323" i="15"/>
  <c r="AW323" i="15"/>
  <c r="AX323" i="15"/>
  <c r="AY323" i="15"/>
  <c r="AT324" i="15"/>
  <c r="AU324" i="15"/>
  <c r="AV324" i="15"/>
  <c r="AW324" i="15"/>
  <c r="AX324" i="15"/>
  <c r="AY324" i="15"/>
  <c r="G42" i="15"/>
  <c r="Z42" i="15" s="1"/>
  <c r="S42" i="15"/>
  <c r="AK42" i="15" s="1"/>
  <c r="G43" i="15"/>
  <c r="Z43" i="15" s="1"/>
  <c r="S43" i="15"/>
  <c r="AK43" i="15" s="1"/>
  <c r="G44" i="15"/>
  <c r="AQ44" i="15" s="1"/>
  <c r="S44" i="15"/>
  <c r="AK44" i="15" s="1"/>
  <c r="G45" i="15"/>
  <c r="AQ45" i="15" s="1"/>
  <c r="S45" i="15"/>
  <c r="AK45" i="15" s="1"/>
  <c r="G46" i="15"/>
  <c r="AQ46" i="15" s="1"/>
  <c r="S46" i="15"/>
  <c r="AK46" i="15" s="1"/>
  <c r="G47" i="15"/>
  <c r="AQ47" i="15" s="1"/>
  <c r="S47" i="15"/>
  <c r="AK47" i="15" s="1"/>
  <c r="G48" i="15"/>
  <c r="AQ48" i="15" s="1"/>
  <c r="S48" i="15"/>
  <c r="AK48" i="15" s="1"/>
  <c r="G49" i="15"/>
  <c r="AQ49" i="15" s="1"/>
  <c r="S49" i="15"/>
  <c r="AK49" i="15" s="1"/>
  <c r="G50" i="15"/>
  <c r="AQ50" i="15" s="1"/>
  <c r="S50" i="15"/>
  <c r="AK50" i="15" s="1"/>
  <c r="G51" i="15"/>
  <c r="AQ51" i="15" s="1"/>
  <c r="S51" i="15"/>
  <c r="AK51" i="15" s="1"/>
  <c r="G52" i="15"/>
  <c r="AQ52" i="15" s="1"/>
  <c r="S52" i="15"/>
  <c r="AK52" i="15" s="1"/>
  <c r="G53" i="15"/>
  <c r="AQ53" i="15" s="1"/>
  <c r="S53" i="15"/>
  <c r="AK53" i="15" s="1"/>
  <c r="G54" i="15"/>
  <c r="AQ54" i="15" s="1"/>
  <c r="S54" i="15"/>
  <c r="AK54" i="15" s="1"/>
  <c r="G55" i="15"/>
  <c r="AQ55" i="15" s="1"/>
  <c r="S55" i="15"/>
  <c r="AK55" i="15" s="1"/>
  <c r="G56" i="15"/>
  <c r="AQ56" i="15" s="1"/>
  <c r="S56" i="15"/>
  <c r="AK56" i="15" s="1"/>
  <c r="G57" i="15"/>
  <c r="AQ57" i="15" s="1"/>
  <c r="S57" i="15"/>
  <c r="AK57" i="15" s="1"/>
  <c r="G58" i="15"/>
  <c r="AQ58" i="15" s="1"/>
  <c r="S58" i="15"/>
  <c r="AK58" i="15" s="1"/>
  <c r="G59" i="15"/>
  <c r="AQ59" i="15" s="1"/>
  <c r="S59" i="15"/>
  <c r="AK59" i="15" s="1"/>
  <c r="G60" i="15"/>
  <c r="AQ60" i="15" s="1"/>
  <c r="S60" i="15"/>
  <c r="AK60" i="15" s="1"/>
  <c r="G61" i="15"/>
  <c r="AQ61" i="15" s="1"/>
  <c r="S61" i="15"/>
  <c r="AK61" i="15" s="1"/>
  <c r="G62" i="15"/>
  <c r="AQ62" i="15" s="1"/>
  <c r="S62" i="15"/>
  <c r="AK62" i="15" s="1"/>
  <c r="G63" i="15"/>
  <c r="S63" i="15"/>
  <c r="AK63" i="15" s="1"/>
  <c r="G64" i="15"/>
  <c r="AQ64" i="15" s="1"/>
  <c r="S64" i="15"/>
  <c r="AK64" i="15" s="1"/>
  <c r="G65" i="15"/>
  <c r="AQ65" i="15" s="1"/>
  <c r="S65" i="15"/>
  <c r="AK65" i="15" s="1"/>
  <c r="G66" i="15"/>
  <c r="AQ66" i="15" s="1"/>
  <c r="S66" i="15"/>
  <c r="AK66" i="15" s="1"/>
  <c r="G67" i="15"/>
  <c r="AQ67" i="15" s="1"/>
  <c r="S67" i="15"/>
  <c r="AK67" i="15" s="1"/>
  <c r="G68" i="15"/>
  <c r="AQ68" i="15" s="1"/>
  <c r="S68" i="15"/>
  <c r="AK68" i="15" s="1"/>
  <c r="G69" i="15"/>
  <c r="AQ69" i="15" s="1"/>
  <c r="S69" i="15"/>
  <c r="AK69" i="15" s="1"/>
  <c r="G70" i="15"/>
  <c r="AQ70" i="15" s="1"/>
  <c r="S70" i="15"/>
  <c r="AK70" i="15" s="1"/>
  <c r="G71" i="15"/>
  <c r="AQ71" i="15" s="1"/>
  <c r="S71" i="15"/>
  <c r="AK71" i="15" s="1"/>
  <c r="G72" i="15"/>
  <c r="AQ72" i="15" s="1"/>
  <c r="S72" i="15"/>
  <c r="AK72" i="15" s="1"/>
  <c r="G73" i="15"/>
  <c r="AQ73" i="15" s="1"/>
  <c r="S73" i="15"/>
  <c r="AK73" i="15" s="1"/>
  <c r="G74" i="15"/>
  <c r="AQ74" i="15" s="1"/>
  <c r="S74" i="15"/>
  <c r="AK74" i="15" s="1"/>
  <c r="G75" i="15"/>
  <c r="S75" i="15"/>
  <c r="AK75" i="15" s="1"/>
  <c r="G76" i="15"/>
  <c r="AQ76" i="15" s="1"/>
  <c r="S76" i="15"/>
  <c r="AK76" i="15" s="1"/>
  <c r="G77" i="15"/>
  <c r="AQ77" i="15" s="1"/>
  <c r="S77" i="15"/>
  <c r="AK77" i="15" s="1"/>
  <c r="G78" i="15"/>
  <c r="AQ78" i="15" s="1"/>
  <c r="S78" i="15"/>
  <c r="AK78" i="15" s="1"/>
  <c r="G79" i="15"/>
  <c r="AQ79" i="15" s="1"/>
  <c r="S79" i="15"/>
  <c r="AK79" i="15" s="1"/>
  <c r="G80" i="15"/>
  <c r="AQ80" i="15" s="1"/>
  <c r="S80" i="15"/>
  <c r="AK80" i="15" s="1"/>
  <c r="G81" i="15"/>
  <c r="AQ81" i="15" s="1"/>
  <c r="S81" i="15"/>
  <c r="AK81" i="15" s="1"/>
  <c r="G82" i="15"/>
  <c r="AQ82" i="15" s="1"/>
  <c r="S82" i="15"/>
  <c r="AK82" i="15" s="1"/>
  <c r="G83" i="15"/>
  <c r="AQ83" i="15" s="1"/>
  <c r="S83" i="15"/>
  <c r="AK83" i="15" s="1"/>
  <c r="G84" i="15"/>
  <c r="AQ84" i="15" s="1"/>
  <c r="S84" i="15"/>
  <c r="AK84" i="15" s="1"/>
  <c r="G85" i="15"/>
  <c r="AQ85" i="15" s="1"/>
  <c r="S85" i="15"/>
  <c r="AK85" i="15" s="1"/>
  <c r="G86" i="15"/>
  <c r="AQ86" i="15" s="1"/>
  <c r="S86" i="15"/>
  <c r="AK86" i="15" s="1"/>
  <c r="G87" i="15"/>
  <c r="S87" i="15"/>
  <c r="AK87" i="15" s="1"/>
  <c r="G88" i="15"/>
  <c r="AQ88" i="15" s="1"/>
  <c r="S88" i="15"/>
  <c r="AK88" i="15" s="1"/>
  <c r="G89" i="15"/>
  <c r="AQ89" i="15" s="1"/>
  <c r="S89" i="15"/>
  <c r="AK89" i="15" s="1"/>
  <c r="G90" i="15"/>
  <c r="AQ90" i="15" s="1"/>
  <c r="S90" i="15"/>
  <c r="AK90" i="15" s="1"/>
  <c r="G91" i="15"/>
  <c r="AQ91" i="15" s="1"/>
  <c r="S91" i="15"/>
  <c r="AK91" i="15" s="1"/>
  <c r="G92" i="15"/>
  <c r="AQ92" i="15" s="1"/>
  <c r="S92" i="15"/>
  <c r="AK92" i="15" s="1"/>
  <c r="G93" i="15"/>
  <c r="AQ93" i="15" s="1"/>
  <c r="S93" i="15"/>
  <c r="AK93" i="15" s="1"/>
  <c r="G94" i="15"/>
  <c r="AQ94" i="15" s="1"/>
  <c r="S94" i="15"/>
  <c r="AK94" i="15" s="1"/>
  <c r="G95" i="15"/>
  <c r="AQ95" i="15" s="1"/>
  <c r="S95" i="15"/>
  <c r="AK95" i="15" s="1"/>
  <c r="G96" i="15"/>
  <c r="AQ96" i="15" s="1"/>
  <c r="S96" i="15"/>
  <c r="AK96" i="15" s="1"/>
  <c r="G97" i="15"/>
  <c r="AQ97" i="15" s="1"/>
  <c r="S97" i="15"/>
  <c r="AK97" i="15" s="1"/>
  <c r="G98" i="15"/>
  <c r="AQ98" i="15" s="1"/>
  <c r="S98" i="15"/>
  <c r="AK98" i="15" s="1"/>
  <c r="G99" i="15"/>
  <c r="S99" i="15"/>
  <c r="AK99" i="15" s="1"/>
  <c r="G100" i="15"/>
  <c r="AQ100" i="15" s="1"/>
  <c r="S100" i="15"/>
  <c r="AK100" i="15" s="1"/>
  <c r="G101" i="15"/>
  <c r="AQ101" i="15" s="1"/>
  <c r="S101" i="15"/>
  <c r="AK101" i="15" s="1"/>
  <c r="G102" i="15"/>
  <c r="AQ102" i="15" s="1"/>
  <c r="S102" i="15"/>
  <c r="AK102" i="15" s="1"/>
  <c r="G103" i="15"/>
  <c r="AQ103" i="15" s="1"/>
  <c r="S103" i="15"/>
  <c r="AK103" i="15" s="1"/>
  <c r="G104" i="15"/>
  <c r="S104" i="15"/>
  <c r="AK104" i="15" s="1"/>
  <c r="G105" i="15"/>
  <c r="AQ105" i="15" s="1"/>
  <c r="S105" i="15"/>
  <c r="AK105" i="15" s="1"/>
  <c r="G106" i="15"/>
  <c r="S106" i="15"/>
  <c r="AK106" i="15" s="1"/>
  <c r="G107" i="15"/>
  <c r="AQ107" i="15" s="1"/>
  <c r="S107" i="15"/>
  <c r="AK107" i="15" s="1"/>
  <c r="G108" i="15"/>
  <c r="S108" i="15"/>
  <c r="AK108" i="15" s="1"/>
  <c r="G109" i="15"/>
  <c r="AQ109" i="15" s="1"/>
  <c r="S109" i="15"/>
  <c r="AK109" i="15" s="1"/>
  <c r="G110" i="15"/>
  <c r="S110" i="15"/>
  <c r="AK110" i="15" s="1"/>
  <c r="G111" i="15"/>
  <c r="S111" i="15"/>
  <c r="AK111" i="15" s="1"/>
  <c r="G112" i="15"/>
  <c r="AQ112" i="15" s="1"/>
  <c r="S112" i="15"/>
  <c r="AK112" i="15" s="1"/>
  <c r="G113" i="15"/>
  <c r="S113" i="15"/>
  <c r="AK113" i="15" s="1"/>
  <c r="G114" i="15"/>
  <c r="AQ114" i="15" s="1"/>
  <c r="S114" i="15"/>
  <c r="AK114" i="15" s="1"/>
  <c r="G115" i="15"/>
  <c r="S115" i="15"/>
  <c r="AK115" i="15" s="1"/>
  <c r="G116" i="15"/>
  <c r="AQ116" i="15" s="1"/>
  <c r="S116" i="15"/>
  <c r="AK116" i="15" s="1"/>
  <c r="G117" i="15"/>
  <c r="S117" i="15"/>
  <c r="AK117" i="15" s="1"/>
  <c r="G118" i="15"/>
  <c r="AQ118" i="15" s="1"/>
  <c r="S118" i="15"/>
  <c r="AK118" i="15" s="1"/>
  <c r="G119" i="15"/>
  <c r="AQ119" i="15" s="1"/>
  <c r="S119" i="15"/>
  <c r="AK119" i="15" s="1"/>
  <c r="G120" i="15"/>
  <c r="S120" i="15"/>
  <c r="AK120" i="15" s="1"/>
  <c r="G121" i="15"/>
  <c r="AQ121" i="15" s="1"/>
  <c r="S121" i="15"/>
  <c r="AK121" i="15" s="1"/>
  <c r="G122" i="15"/>
  <c r="S122" i="15"/>
  <c r="AK122" i="15" s="1"/>
  <c r="G123" i="15"/>
  <c r="AQ123" i="15" s="1"/>
  <c r="S123" i="15"/>
  <c r="AK123" i="15" s="1"/>
  <c r="G124" i="15"/>
  <c r="AQ124" i="15" s="1"/>
  <c r="S124" i="15"/>
  <c r="AK124" i="15" s="1"/>
  <c r="G125" i="15"/>
  <c r="AQ125" i="15" s="1"/>
  <c r="S125" i="15"/>
  <c r="AK125" i="15" s="1"/>
  <c r="G126" i="15"/>
  <c r="AQ126" i="15" s="1"/>
  <c r="S126" i="15"/>
  <c r="AK126" i="15" s="1"/>
  <c r="G127" i="15"/>
  <c r="Z127" i="15" s="1"/>
  <c r="S127" i="15"/>
  <c r="AK127" i="15" s="1"/>
  <c r="G128" i="15"/>
  <c r="Z128" i="15" s="1"/>
  <c r="S128" i="15"/>
  <c r="AK128" i="15" s="1"/>
  <c r="G129" i="15"/>
  <c r="S129" i="15"/>
  <c r="AK129" i="15" s="1"/>
  <c r="G130" i="15"/>
  <c r="S130" i="15"/>
  <c r="AK130" i="15" s="1"/>
  <c r="G131" i="15"/>
  <c r="Z131" i="15" s="1"/>
  <c r="S131" i="15"/>
  <c r="AK131" i="15" s="1"/>
  <c r="G132" i="15"/>
  <c r="AQ132" i="15" s="1"/>
  <c r="S132" i="15"/>
  <c r="AK132" i="15" s="1"/>
  <c r="G133" i="15"/>
  <c r="Z133" i="15" s="1"/>
  <c r="S133" i="15"/>
  <c r="AK133" i="15" s="1"/>
  <c r="G134" i="15"/>
  <c r="Z134" i="15" s="1"/>
  <c r="S134" i="15"/>
  <c r="AK134" i="15" s="1"/>
  <c r="G135" i="15"/>
  <c r="S135" i="15"/>
  <c r="AK135" i="15" s="1"/>
  <c r="G136" i="15"/>
  <c r="S136" i="15"/>
  <c r="AK136" i="15" s="1"/>
  <c r="G137" i="15"/>
  <c r="Z137" i="15" s="1"/>
  <c r="S137" i="15"/>
  <c r="AK137" i="15" s="1"/>
  <c r="G138" i="15"/>
  <c r="S138" i="15"/>
  <c r="AK138" i="15" s="1"/>
  <c r="G139" i="15"/>
  <c r="Z139" i="15" s="1"/>
  <c r="S139" i="15"/>
  <c r="AK139" i="15" s="1"/>
  <c r="G140" i="15"/>
  <c r="Z140" i="15" s="1"/>
  <c r="S140" i="15"/>
  <c r="AK140" i="15" s="1"/>
  <c r="G141" i="15"/>
  <c r="S141" i="15"/>
  <c r="AK141" i="15" s="1"/>
  <c r="G142" i="15"/>
  <c r="S142" i="15"/>
  <c r="AK142" i="15" s="1"/>
  <c r="G143" i="15"/>
  <c r="Z143" i="15" s="1"/>
  <c r="S143" i="15"/>
  <c r="AK143" i="15" s="1"/>
  <c r="G144" i="15"/>
  <c r="S144" i="15"/>
  <c r="AK144" i="15" s="1"/>
  <c r="G145" i="15"/>
  <c r="Z145" i="15" s="1"/>
  <c r="S145" i="15"/>
  <c r="AK145" i="15" s="1"/>
  <c r="G146" i="15"/>
  <c r="Z146" i="15" s="1"/>
  <c r="S146" i="15"/>
  <c r="AK146" i="15" s="1"/>
  <c r="G147" i="15"/>
  <c r="S147" i="15"/>
  <c r="AK147" i="15" s="1"/>
  <c r="G148" i="15"/>
  <c r="S148" i="15"/>
  <c r="AK148" i="15" s="1"/>
  <c r="G149" i="15"/>
  <c r="Z149" i="15" s="1"/>
  <c r="S149" i="15"/>
  <c r="AK149" i="15" s="1"/>
  <c r="G150" i="15"/>
  <c r="Z150" i="15" s="1"/>
  <c r="S150" i="15"/>
  <c r="AK150" i="15" s="1"/>
  <c r="G151" i="15"/>
  <c r="Z151" i="15" s="1"/>
  <c r="S151" i="15"/>
  <c r="AK151" i="15" s="1"/>
  <c r="G152" i="15"/>
  <c r="Z152" i="15" s="1"/>
  <c r="S152" i="15"/>
  <c r="AK152" i="15" s="1"/>
  <c r="G153" i="15"/>
  <c r="S153" i="15"/>
  <c r="AK153" i="15" s="1"/>
  <c r="G154" i="15"/>
  <c r="S154" i="15"/>
  <c r="AK154" i="15" s="1"/>
  <c r="G155" i="15"/>
  <c r="Z155" i="15" s="1"/>
  <c r="S155" i="15"/>
  <c r="AK155" i="15" s="1"/>
  <c r="G156" i="15"/>
  <c r="Z156" i="15" s="1"/>
  <c r="S156" i="15"/>
  <c r="AK156" i="15" s="1"/>
  <c r="G157" i="15"/>
  <c r="Z157" i="15" s="1"/>
  <c r="S157" i="15"/>
  <c r="AK157" i="15" s="1"/>
  <c r="G158" i="15"/>
  <c r="Z158" i="15" s="1"/>
  <c r="S158" i="15"/>
  <c r="AK158" i="15" s="1"/>
  <c r="G159" i="15"/>
  <c r="S159" i="15"/>
  <c r="AK159" i="15" s="1"/>
  <c r="G160" i="15"/>
  <c r="S160" i="15"/>
  <c r="AK160" i="15" s="1"/>
  <c r="G161" i="15"/>
  <c r="Z161" i="15" s="1"/>
  <c r="S161" i="15"/>
  <c r="AK161" i="15" s="1"/>
  <c r="G162" i="15"/>
  <c r="S162" i="15"/>
  <c r="AK162" i="15" s="1"/>
  <c r="G163" i="15"/>
  <c r="Z163" i="15" s="1"/>
  <c r="S163" i="15"/>
  <c r="AK163" i="15" s="1"/>
  <c r="G164" i="15"/>
  <c r="Z164" i="15" s="1"/>
  <c r="S164" i="15"/>
  <c r="AK164" i="15" s="1"/>
  <c r="G165" i="15"/>
  <c r="S165" i="15"/>
  <c r="AK165" i="15" s="1"/>
  <c r="G166" i="15"/>
  <c r="S166" i="15"/>
  <c r="AK166" i="15" s="1"/>
  <c r="G167" i="15"/>
  <c r="Z167" i="15" s="1"/>
  <c r="S167" i="15"/>
  <c r="AK167" i="15" s="1"/>
  <c r="G168" i="15"/>
  <c r="Z168" i="15" s="1"/>
  <c r="S168" i="15"/>
  <c r="AK168" i="15" s="1"/>
  <c r="G169" i="15"/>
  <c r="Z169" i="15" s="1"/>
  <c r="S169" i="15"/>
  <c r="AK169" i="15" s="1"/>
  <c r="G170" i="15"/>
  <c r="Z170" i="15" s="1"/>
  <c r="S170" i="15"/>
  <c r="AK170" i="15" s="1"/>
  <c r="G171" i="15"/>
  <c r="S171" i="15"/>
  <c r="AK171" i="15" s="1"/>
  <c r="G172" i="15"/>
  <c r="S172" i="15"/>
  <c r="AK172" i="15" s="1"/>
  <c r="G173" i="15"/>
  <c r="AQ173" i="15" s="1"/>
  <c r="S173" i="15"/>
  <c r="AK173" i="15" s="1"/>
  <c r="G174" i="15"/>
  <c r="AQ174" i="15" s="1"/>
  <c r="S174" i="15"/>
  <c r="AK174" i="15" s="1"/>
  <c r="G175" i="15"/>
  <c r="AQ175" i="15" s="1"/>
  <c r="S175" i="15"/>
  <c r="AK175" i="15" s="1"/>
  <c r="G176" i="15"/>
  <c r="AQ176" i="15" s="1"/>
  <c r="S176" i="15"/>
  <c r="AK176" i="15" s="1"/>
  <c r="G177" i="15"/>
  <c r="AQ177" i="15" s="1"/>
  <c r="S177" i="15"/>
  <c r="AK177" i="15" s="1"/>
  <c r="G178" i="15"/>
  <c r="AQ178" i="15" s="1"/>
  <c r="S178" i="15"/>
  <c r="AK178" i="15" s="1"/>
  <c r="G179" i="15"/>
  <c r="AQ179" i="15" s="1"/>
  <c r="S179" i="15"/>
  <c r="AK179" i="15" s="1"/>
  <c r="G180" i="15"/>
  <c r="AQ180" i="15" s="1"/>
  <c r="S180" i="15"/>
  <c r="AK180" i="15" s="1"/>
  <c r="G181" i="15"/>
  <c r="AQ181" i="15" s="1"/>
  <c r="S181" i="15"/>
  <c r="AK181" i="15" s="1"/>
  <c r="G182" i="15"/>
  <c r="AQ182" i="15" s="1"/>
  <c r="S182" i="15"/>
  <c r="AK182" i="15" s="1"/>
  <c r="G183" i="15"/>
  <c r="AQ183" i="15" s="1"/>
  <c r="S183" i="15"/>
  <c r="AK183" i="15" s="1"/>
  <c r="G184" i="15"/>
  <c r="AJ184" i="15" s="1"/>
  <c r="S184" i="15"/>
  <c r="AK184" i="15" s="1"/>
  <c r="G185" i="15"/>
  <c r="AJ185" i="15" s="1"/>
  <c r="S185" i="15"/>
  <c r="AK185" i="15" s="1"/>
  <c r="G186" i="15"/>
  <c r="Z186" i="15" s="1"/>
  <c r="S186" i="15"/>
  <c r="AK186" i="15" s="1"/>
  <c r="G187" i="15"/>
  <c r="AQ187" i="15" s="1"/>
  <c r="S187" i="15"/>
  <c r="AK187" i="15" s="1"/>
  <c r="G188" i="15"/>
  <c r="AQ188" i="15" s="1"/>
  <c r="S188" i="15"/>
  <c r="AK188" i="15" s="1"/>
  <c r="G189" i="15"/>
  <c r="AQ189" i="15" s="1"/>
  <c r="S189" i="15"/>
  <c r="AK189" i="15" s="1"/>
  <c r="G190" i="15"/>
  <c r="AQ190" i="15" s="1"/>
  <c r="S190" i="15"/>
  <c r="AK190" i="15" s="1"/>
  <c r="G191" i="15"/>
  <c r="AQ191" i="15" s="1"/>
  <c r="S191" i="15"/>
  <c r="AK191" i="15" s="1"/>
  <c r="G192" i="15"/>
  <c r="S192" i="15"/>
  <c r="AK192" i="15" s="1"/>
  <c r="G193" i="15"/>
  <c r="AQ193" i="15" s="1"/>
  <c r="S193" i="15"/>
  <c r="AK193" i="15" s="1"/>
  <c r="G194" i="15"/>
  <c r="AQ194" i="15" s="1"/>
  <c r="S194" i="15"/>
  <c r="AK194" i="15" s="1"/>
  <c r="G195" i="15"/>
  <c r="AQ195" i="15" s="1"/>
  <c r="S195" i="15"/>
  <c r="AK195" i="15" s="1"/>
  <c r="G196" i="15"/>
  <c r="AQ196" i="15" s="1"/>
  <c r="S196" i="15"/>
  <c r="AK196" i="15" s="1"/>
  <c r="G197" i="15"/>
  <c r="AQ197" i="15" s="1"/>
  <c r="S197" i="15"/>
  <c r="AK197" i="15" s="1"/>
  <c r="G198" i="15"/>
  <c r="S198" i="15"/>
  <c r="AK198" i="15" s="1"/>
  <c r="G199" i="15"/>
  <c r="AQ199" i="15" s="1"/>
  <c r="S199" i="15"/>
  <c r="AK199" i="15" s="1"/>
  <c r="G200" i="15"/>
  <c r="AQ200" i="15" s="1"/>
  <c r="S200" i="15"/>
  <c r="AK200" i="15" s="1"/>
  <c r="G201" i="15"/>
  <c r="AQ201" i="15" s="1"/>
  <c r="S201" i="15"/>
  <c r="AK201" i="15" s="1"/>
  <c r="G202" i="15"/>
  <c r="AQ202" i="15" s="1"/>
  <c r="S202" i="15"/>
  <c r="AK202" i="15" s="1"/>
  <c r="G203" i="15"/>
  <c r="AQ203" i="15" s="1"/>
  <c r="S203" i="15"/>
  <c r="AK203" i="15" s="1"/>
  <c r="G204" i="15"/>
  <c r="S204" i="15"/>
  <c r="AK204" i="15" s="1"/>
  <c r="G205" i="15"/>
  <c r="AE205" i="15" s="1"/>
  <c r="S205" i="15"/>
  <c r="AK205" i="15" s="1"/>
  <c r="G206" i="15"/>
  <c r="AQ206" i="15" s="1"/>
  <c r="S206" i="15"/>
  <c r="AK206" i="15" s="1"/>
  <c r="G207" i="15"/>
  <c r="AQ207" i="15" s="1"/>
  <c r="S207" i="15"/>
  <c r="AK207" i="15" s="1"/>
  <c r="G208" i="15"/>
  <c r="AQ208" i="15" s="1"/>
  <c r="S208" i="15"/>
  <c r="AK208" i="15" s="1"/>
  <c r="G209" i="15"/>
  <c r="AQ209" i="15" s="1"/>
  <c r="S209" i="15"/>
  <c r="AK209" i="15" s="1"/>
  <c r="G210" i="15"/>
  <c r="S210" i="15"/>
  <c r="AK210" i="15" s="1"/>
  <c r="G211" i="15"/>
  <c r="Z211" i="15" s="1"/>
  <c r="S211" i="15"/>
  <c r="AK211" i="15" s="1"/>
  <c r="G212" i="15"/>
  <c r="AQ212" i="15" s="1"/>
  <c r="S212" i="15"/>
  <c r="AK212" i="15" s="1"/>
  <c r="G213" i="15"/>
  <c r="AQ213" i="15" s="1"/>
  <c r="S213" i="15"/>
  <c r="AK213" i="15" s="1"/>
  <c r="G214" i="15"/>
  <c r="AQ214" i="15" s="1"/>
  <c r="S214" i="15"/>
  <c r="AK214" i="15" s="1"/>
  <c r="G215" i="15"/>
  <c r="Z215" i="15" s="1"/>
  <c r="S215" i="15"/>
  <c r="AK215" i="15" s="1"/>
  <c r="G216" i="15"/>
  <c r="S216" i="15"/>
  <c r="AK216" i="15" s="1"/>
  <c r="G217" i="15"/>
  <c r="Z217" i="15" s="1"/>
  <c r="S217" i="15"/>
  <c r="AK217" i="15" s="1"/>
  <c r="G218" i="15"/>
  <c r="AE218" i="15" s="1"/>
  <c r="S218" i="15"/>
  <c r="AK218" i="15" s="1"/>
  <c r="G219" i="15"/>
  <c r="Z219" i="15" s="1"/>
  <c r="S219" i="15"/>
  <c r="AK219" i="15" s="1"/>
  <c r="G220" i="15"/>
  <c r="Z220" i="15" s="1"/>
  <c r="S220" i="15"/>
  <c r="AK220" i="15" s="1"/>
  <c r="G221" i="15"/>
  <c r="AQ221" i="15" s="1"/>
  <c r="S221" i="15"/>
  <c r="AK221" i="15" s="1"/>
  <c r="G222" i="15"/>
  <c r="AQ222" i="15" s="1"/>
  <c r="S222" i="15"/>
  <c r="AK222" i="15" s="1"/>
  <c r="G223" i="15"/>
  <c r="Z223" i="15" s="1"/>
  <c r="S223" i="15"/>
  <c r="AK223" i="15" s="1"/>
  <c r="G224" i="15"/>
  <c r="Z224" i="15" s="1"/>
  <c r="S224" i="15"/>
  <c r="AK224" i="15" s="1"/>
  <c r="G225" i="15"/>
  <c r="AJ225" i="15" s="1"/>
  <c r="S225" i="15"/>
  <c r="AK225" i="15" s="1"/>
  <c r="G226" i="15"/>
  <c r="Z226" i="15" s="1"/>
  <c r="S226" i="15"/>
  <c r="AK226" i="15" s="1"/>
  <c r="G227" i="15"/>
  <c r="AQ227" i="15" s="1"/>
  <c r="S227" i="15"/>
  <c r="AK227" i="15" s="1"/>
  <c r="G228" i="15"/>
  <c r="AQ228" i="15" s="1"/>
  <c r="S228" i="15"/>
  <c r="AK228" i="15" s="1"/>
  <c r="G229" i="15"/>
  <c r="AQ229" i="15" s="1"/>
  <c r="S229" i="15"/>
  <c r="AK229" i="15" s="1"/>
  <c r="G230" i="15"/>
  <c r="AJ230" i="15" s="1"/>
  <c r="S230" i="15"/>
  <c r="AK230" i="15" s="1"/>
  <c r="G231" i="15"/>
  <c r="Z231" i="15" s="1"/>
  <c r="S231" i="15"/>
  <c r="AK231" i="15" s="1"/>
  <c r="G232" i="15"/>
  <c r="Z232" i="15" s="1"/>
  <c r="S232" i="15"/>
  <c r="AK232" i="15" s="1"/>
  <c r="G233" i="15"/>
  <c r="S233" i="15"/>
  <c r="AK233" i="15" s="1"/>
  <c r="G234" i="15"/>
  <c r="Z234" i="15" s="1"/>
  <c r="S234" i="15"/>
  <c r="AK234" i="15" s="1"/>
  <c r="G235" i="15"/>
  <c r="Z235" i="15" s="1"/>
  <c r="S235" i="15"/>
  <c r="AK235" i="15" s="1"/>
  <c r="G236" i="15"/>
  <c r="Z236" i="15" s="1"/>
  <c r="S236" i="15"/>
  <c r="AK236" i="15" s="1"/>
  <c r="G237" i="15"/>
  <c r="AJ237" i="15" s="1"/>
  <c r="S237" i="15"/>
  <c r="AK237" i="15" s="1"/>
  <c r="G238" i="15"/>
  <c r="Z238" i="15" s="1"/>
  <c r="S238" i="15"/>
  <c r="AK238" i="15" s="1"/>
  <c r="G239" i="15"/>
  <c r="AQ239" i="15" s="1"/>
  <c r="S239" i="15"/>
  <c r="AK239" i="15" s="1"/>
  <c r="G240" i="15"/>
  <c r="AQ240" i="15" s="1"/>
  <c r="S240" i="15"/>
  <c r="AK240" i="15" s="1"/>
  <c r="G241" i="15"/>
  <c r="AQ241" i="15" s="1"/>
  <c r="S241" i="15"/>
  <c r="AK241" i="15" s="1"/>
  <c r="G242" i="15"/>
  <c r="AJ242" i="15" s="1"/>
  <c r="S242" i="15"/>
  <c r="AK242" i="15" s="1"/>
  <c r="G243" i="15"/>
  <c r="Z243" i="15" s="1"/>
  <c r="S243" i="15"/>
  <c r="AK243" i="15" s="1"/>
  <c r="G244" i="15"/>
  <c r="Z244" i="15" s="1"/>
  <c r="S244" i="15"/>
  <c r="AK244" i="15" s="1"/>
  <c r="G245" i="15"/>
  <c r="S245" i="15"/>
  <c r="AK245" i="15" s="1"/>
  <c r="G246" i="15"/>
  <c r="Z246" i="15" s="1"/>
  <c r="S246" i="15"/>
  <c r="AK246" i="15" s="1"/>
  <c r="G247" i="15"/>
  <c r="Z247" i="15" s="1"/>
  <c r="S247" i="15"/>
  <c r="AK247" i="15" s="1"/>
  <c r="G248" i="15"/>
  <c r="Z248" i="15" s="1"/>
  <c r="S248" i="15"/>
  <c r="AK248" i="15" s="1"/>
  <c r="G249" i="15"/>
  <c r="AJ249" i="15" s="1"/>
  <c r="S249" i="15"/>
  <c r="AK249" i="15" s="1"/>
  <c r="G250" i="15"/>
  <c r="Z250" i="15" s="1"/>
  <c r="S250" i="15"/>
  <c r="AK250" i="15" s="1"/>
  <c r="G251" i="15"/>
  <c r="AQ251" i="15" s="1"/>
  <c r="S251" i="15"/>
  <c r="AK251" i="15" s="1"/>
  <c r="G252" i="15"/>
  <c r="AQ252" i="15" s="1"/>
  <c r="S252" i="15"/>
  <c r="AK252" i="15" s="1"/>
  <c r="G253" i="15"/>
  <c r="AQ253" i="15" s="1"/>
  <c r="S253" i="15"/>
  <c r="AK253" i="15" s="1"/>
  <c r="G254" i="15"/>
  <c r="AJ254" i="15" s="1"/>
  <c r="S254" i="15"/>
  <c r="AK254" i="15" s="1"/>
  <c r="G255" i="15"/>
  <c r="Z255" i="15" s="1"/>
  <c r="S255" i="15"/>
  <c r="AK255" i="15" s="1"/>
  <c r="G256" i="15"/>
  <c r="Z256" i="15" s="1"/>
  <c r="S256" i="15"/>
  <c r="AK256" i="15" s="1"/>
  <c r="G257" i="15"/>
  <c r="S257" i="15"/>
  <c r="AK257" i="15" s="1"/>
  <c r="G258" i="15"/>
  <c r="Z258" i="15" s="1"/>
  <c r="S258" i="15"/>
  <c r="AK258" i="15" s="1"/>
  <c r="G259" i="15"/>
  <c r="Z259" i="15" s="1"/>
  <c r="S259" i="15"/>
  <c r="AK259" i="15" s="1"/>
  <c r="G260" i="15"/>
  <c r="Z260" i="15" s="1"/>
  <c r="S260" i="15"/>
  <c r="AK260" i="15" s="1"/>
  <c r="G261" i="15"/>
  <c r="AJ261" i="15" s="1"/>
  <c r="S261" i="15"/>
  <c r="AK261" i="15" s="1"/>
  <c r="G262" i="15"/>
  <c r="Z262" i="15" s="1"/>
  <c r="S262" i="15"/>
  <c r="AK262" i="15" s="1"/>
  <c r="G263" i="15"/>
  <c r="AQ263" i="15" s="1"/>
  <c r="S263" i="15"/>
  <c r="AK263" i="15" s="1"/>
  <c r="G264" i="15"/>
  <c r="AQ264" i="15" s="1"/>
  <c r="S264" i="15"/>
  <c r="AK264" i="15" s="1"/>
  <c r="G265" i="15"/>
  <c r="AQ265" i="15" s="1"/>
  <c r="S265" i="15"/>
  <c r="AK265" i="15" s="1"/>
  <c r="G266" i="15"/>
  <c r="AJ266" i="15" s="1"/>
  <c r="S266" i="15"/>
  <c r="AK266" i="15" s="1"/>
  <c r="G267" i="15"/>
  <c r="Z267" i="15" s="1"/>
  <c r="S267" i="15"/>
  <c r="AK267" i="15" s="1"/>
  <c r="G268" i="15"/>
  <c r="Z268" i="15" s="1"/>
  <c r="S268" i="15"/>
  <c r="AK268" i="15" s="1"/>
  <c r="G269" i="15"/>
  <c r="S269" i="15"/>
  <c r="AK269" i="15" s="1"/>
  <c r="G270" i="15"/>
  <c r="Z270" i="15" s="1"/>
  <c r="S270" i="15"/>
  <c r="AK270" i="15" s="1"/>
  <c r="G271" i="15"/>
  <c r="Z271" i="15" s="1"/>
  <c r="S271" i="15"/>
  <c r="AK271" i="15" s="1"/>
  <c r="G272" i="15"/>
  <c r="Z272" i="15" s="1"/>
  <c r="S272" i="15"/>
  <c r="AK272" i="15" s="1"/>
  <c r="G273" i="15"/>
  <c r="AJ273" i="15" s="1"/>
  <c r="S273" i="15"/>
  <c r="AK273" i="15" s="1"/>
  <c r="G274" i="15"/>
  <c r="Z274" i="15" s="1"/>
  <c r="S274" i="15"/>
  <c r="AK274" i="15" s="1"/>
  <c r="G275" i="15"/>
  <c r="AQ275" i="15" s="1"/>
  <c r="S275" i="15"/>
  <c r="AK275" i="15" s="1"/>
  <c r="G276" i="15"/>
  <c r="AQ276" i="15" s="1"/>
  <c r="S276" i="15"/>
  <c r="AK276" i="15" s="1"/>
  <c r="G277" i="15"/>
  <c r="AQ277" i="15" s="1"/>
  <c r="S277" i="15"/>
  <c r="AK277" i="15" s="1"/>
  <c r="G278" i="15"/>
  <c r="AJ278" i="15" s="1"/>
  <c r="S278" i="15"/>
  <c r="AK278" i="15" s="1"/>
  <c r="G279" i="15"/>
  <c r="AE279" i="15" s="1"/>
  <c r="S279" i="15"/>
  <c r="AK279" i="15" s="1"/>
  <c r="G280" i="15"/>
  <c r="Z280" i="15" s="1"/>
  <c r="S280" i="15"/>
  <c r="AK280" i="15" s="1"/>
  <c r="G281" i="15"/>
  <c r="AQ281" i="15" s="1"/>
  <c r="S281" i="15"/>
  <c r="AK281" i="15" s="1"/>
  <c r="G282" i="15"/>
  <c r="AQ282" i="15" s="1"/>
  <c r="S282" i="15"/>
  <c r="AK282" i="15" s="1"/>
  <c r="G283" i="15"/>
  <c r="AQ283" i="15" s="1"/>
  <c r="S283" i="15"/>
  <c r="AK283" i="15" s="1"/>
  <c r="G284" i="15"/>
  <c r="AQ284" i="15" s="1"/>
  <c r="S284" i="15"/>
  <c r="AK284" i="15" s="1"/>
  <c r="G285" i="15"/>
  <c r="AQ285" i="15" s="1"/>
  <c r="S285" i="15"/>
  <c r="AK285" i="15" s="1"/>
  <c r="G286" i="15"/>
  <c r="AQ286" i="15" s="1"/>
  <c r="S286" i="15"/>
  <c r="AK286" i="15" s="1"/>
  <c r="G287" i="15"/>
  <c r="AQ287" i="15" s="1"/>
  <c r="S287" i="15"/>
  <c r="AK287" i="15" s="1"/>
  <c r="G288" i="15"/>
  <c r="AQ288" i="15" s="1"/>
  <c r="S288" i="15"/>
  <c r="AK288" i="15" s="1"/>
  <c r="G289" i="15"/>
  <c r="AQ289" i="15" s="1"/>
  <c r="S289" i="15"/>
  <c r="AK289" i="15" s="1"/>
  <c r="G290" i="15"/>
  <c r="AQ290" i="15" s="1"/>
  <c r="S290" i="15"/>
  <c r="AK290" i="15" s="1"/>
  <c r="G291" i="15"/>
  <c r="AQ291" i="15" s="1"/>
  <c r="S291" i="15"/>
  <c r="AK291" i="15" s="1"/>
  <c r="G292" i="15"/>
  <c r="AQ292" i="15" s="1"/>
  <c r="S292" i="15"/>
  <c r="AK292" i="15" s="1"/>
  <c r="G293" i="15"/>
  <c r="AQ293" i="15" s="1"/>
  <c r="S293" i="15"/>
  <c r="AK293" i="15" s="1"/>
  <c r="G294" i="15"/>
  <c r="AQ294" i="15" s="1"/>
  <c r="S294" i="15"/>
  <c r="AK294" i="15" s="1"/>
  <c r="G295" i="15"/>
  <c r="AJ295" i="15" s="1"/>
  <c r="S295" i="15"/>
  <c r="AK295" i="15" s="1"/>
  <c r="G296" i="15"/>
  <c r="AJ296" i="15" s="1"/>
  <c r="S296" i="15"/>
  <c r="AK296" i="15" s="1"/>
  <c r="G297" i="15"/>
  <c r="AJ297" i="15" s="1"/>
  <c r="S297" i="15"/>
  <c r="AK297" i="15" s="1"/>
  <c r="G298" i="15"/>
  <c r="AJ298" i="15" s="1"/>
  <c r="S298" i="15"/>
  <c r="AK298" i="15" s="1"/>
  <c r="G299" i="15"/>
  <c r="AE299" i="15" s="1"/>
  <c r="S299" i="15"/>
  <c r="AK299" i="15" s="1"/>
  <c r="G300" i="15"/>
  <c r="AE300" i="15" s="1"/>
  <c r="S300" i="15"/>
  <c r="AK300" i="15" s="1"/>
  <c r="G301" i="15"/>
  <c r="AE301" i="15" s="1"/>
  <c r="S301" i="15"/>
  <c r="AK301" i="15" s="1"/>
  <c r="G302" i="15"/>
  <c r="AE302" i="15" s="1"/>
  <c r="S302" i="15"/>
  <c r="AK302" i="15" s="1"/>
  <c r="G303" i="15"/>
  <c r="AE303" i="15" s="1"/>
  <c r="S303" i="15"/>
  <c r="AK303" i="15" s="1"/>
  <c r="G304" i="15"/>
  <c r="AE304" i="15" s="1"/>
  <c r="S304" i="15"/>
  <c r="AK304" i="15" s="1"/>
  <c r="G305" i="15"/>
  <c r="AE305" i="15" s="1"/>
  <c r="S305" i="15"/>
  <c r="AK305" i="15" s="1"/>
  <c r="G306" i="15"/>
  <c r="AE306" i="15" s="1"/>
  <c r="S306" i="15"/>
  <c r="AK306" i="15" s="1"/>
  <c r="G307" i="15"/>
  <c r="AE307" i="15" s="1"/>
  <c r="S307" i="15"/>
  <c r="AK307" i="15" s="1"/>
  <c r="G308" i="15"/>
  <c r="AE308" i="15" s="1"/>
  <c r="S308" i="15"/>
  <c r="AK308" i="15" s="1"/>
  <c r="G309" i="15"/>
  <c r="AE309" i="15" s="1"/>
  <c r="S309" i="15"/>
  <c r="AK309" i="15" s="1"/>
  <c r="G310" i="15"/>
  <c r="AE310" i="15" s="1"/>
  <c r="S310" i="15"/>
  <c r="AK310" i="15" s="1"/>
  <c r="G311" i="15"/>
  <c r="AE311" i="15" s="1"/>
  <c r="S311" i="15"/>
  <c r="AK311" i="15" s="1"/>
  <c r="G312" i="15"/>
  <c r="AE312" i="15" s="1"/>
  <c r="S312" i="15"/>
  <c r="AK312" i="15" s="1"/>
  <c r="G313" i="15"/>
  <c r="AE313" i="15" s="1"/>
  <c r="S313" i="15"/>
  <c r="AK313" i="15" s="1"/>
  <c r="G314" i="15"/>
  <c r="AE314" i="15" s="1"/>
  <c r="S314" i="15"/>
  <c r="AK314" i="15" s="1"/>
  <c r="G315" i="15"/>
  <c r="AE315" i="15" s="1"/>
  <c r="S315" i="15"/>
  <c r="AK315" i="15" s="1"/>
  <c r="G316" i="15"/>
  <c r="AE316" i="15" s="1"/>
  <c r="S316" i="15"/>
  <c r="AK316" i="15" s="1"/>
  <c r="G317" i="15"/>
  <c r="AE317" i="15" s="1"/>
  <c r="S317" i="15"/>
  <c r="AK317" i="15" s="1"/>
  <c r="G318" i="15"/>
  <c r="AE318" i="15" s="1"/>
  <c r="S318" i="15"/>
  <c r="AK318" i="15" s="1"/>
  <c r="G319" i="15"/>
  <c r="AE319" i="15" s="1"/>
  <c r="S319" i="15"/>
  <c r="AK319" i="15" s="1"/>
  <c r="G320" i="15"/>
  <c r="AE320" i="15" s="1"/>
  <c r="S320" i="15"/>
  <c r="AK320" i="15" s="1"/>
  <c r="G321" i="15"/>
  <c r="AE321" i="15" s="1"/>
  <c r="S321" i="15"/>
  <c r="AK321" i="15" s="1"/>
  <c r="G322" i="15"/>
  <c r="AE322" i="15" s="1"/>
  <c r="S322" i="15"/>
  <c r="AK322" i="15" s="1"/>
  <c r="G323" i="15"/>
  <c r="AE323" i="15" s="1"/>
  <c r="S323" i="15"/>
  <c r="AK323" i="15" s="1"/>
  <c r="G324" i="15"/>
  <c r="AE324" i="15" s="1"/>
  <c r="S324" i="15"/>
  <c r="AK324" i="15" s="1"/>
  <c r="D359" i="15"/>
  <c r="E343" i="15"/>
  <c r="AT41" i="15"/>
  <c r="AU41" i="15"/>
  <c r="AV41" i="15"/>
  <c r="AW41" i="15"/>
  <c r="AX41" i="15"/>
  <c r="AY41" i="15"/>
  <c r="S41" i="15"/>
  <c r="AK41" i="15" s="1"/>
  <c r="AE41" i="15"/>
  <c r="AT40" i="15"/>
  <c r="E40" i="15" s="1"/>
  <c r="E357" i="15"/>
  <c r="AG365" i="15"/>
  <c r="AE365" i="15"/>
  <c r="AF365" i="15" s="1"/>
  <c r="AD365" i="15"/>
  <c r="AB365" i="15"/>
  <c r="AC365" i="15" s="1"/>
  <c r="AA365" i="15"/>
  <c r="Y365" i="15"/>
  <c r="Z365" i="15" s="1"/>
  <c r="X365" i="15"/>
  <c r="V365" i="15"/>
  <c r="W365" i="15" s="1"/>
  <c r="U365" i="15"/>
  <c r="S365" i="15"/>
  <c r="T365" i="15" s="1"/>
  <c r="R365" i="15"/>
  <c r="P365" i="15"/>
  <c r="Q365" i="15" s="1"/>
  <c r="O365" i="15"/>
  <c r="M365" i="15"/>
  <c r="N365" i="15" s="1"/>
  <c r="L365" i="15"/>
  <c r="J365" i="15"/>
  <c r="K365" i="15" s="1"/>
  <c r="G365" i="15"/>
  <c r="H365" i="15" s="1"/>
  <c r="D365" i="15"/>
  <c r="E365" i="15" s="1"/>
  <c r="D345" i="15"/>
  <c r="H355" i="15"/>
  <c r="G355" i="15"/>
  <c r="D356" i="15"/>
  <c r="E345" i="15"/>
  <c r="D344" i="15"/>
  <c r="L343" i="15"/>
  <c r="D343" i="15"/>
  <c r="G342" i="15"/>
  <c r="D342" i="15"/>
  <c r="AG341" i="15"/>
  <c r="AF341" i="15"/>
  <c r="AE341" i="15"/>
  <c r="AD341" i="15"/>
  <c r="AC341" i="15"/>
  <c r="AB341" i="15"/>
  <c r="AA341" i="15"/>
  <c r="Z341" i="15"/>
  <c r="Y341" i="15"/>
  <c r="X341" i="15"/>
  <c r="W341" i="15"/>
  <c r="V341" i="15"/>
  <c r="U341" i="15"/>
  <c r="T341" i="15"/>
  <c r="S341" i="15"/>
  <c r="R341" i="15"/>
  <c r="Q341" i="15"/>
  <c r="P341" i="15"/>
  <c r="O341" i="15"/>
  <c r="N341" i="15"/>
  <c r="M341" i="15"/>
  <c r="L341" i="15"/>
  <c r="D358" i="15"/>
  <c r="T162" i="15" l="1"/>
  <c r="AL162" i="15" s="1"/>
  <c r="T60" i="15"/>
  <c r="T312" i="15"/>
  <c r="T286" i="15"/>
  <c r="T100" i="15"/>
  <c r="T46" i="15"/>
  <c r="U46" i="15" s="1"/>
  <c r="T318" i="15"/>
  <c r="T292" i="15"/>
  <c r="U292" i="15" s="1"/>
  <c r="T278" i="15"/>
  <c r="U278" i="15" s="1"/>
  <c r="T276" i="15"/>
  <c r="AL276" i="15" s="1"/>
  <c r="AM276" i="15" s="1"/>
  <c r="T252" i="15"/>
  <c r="AL252" i="15" s="1"/>
  <c r="AM252" i="15" s="1"/>
  <c r="T186" i="15"/>
  <c r="AL186" i="15" s="1"/>
  <c r="AM186" i="15" s="1"/>
  <c r="T180" i="15"/>
  <c r="AL180" i="15" s="1"/>
  <c r="T178" i="15"/>
  <c r="AL178" i="15" s="1"/>
  <c r="AM178" i="15" s="1"/>
  <c r="T174" i="15"/>
  <c r="AL174" i="15" s="1"/>
  <c r="AM174" i="15" s="1"/>
  <c r="T154" i="15"/>
  <c r="U154" i="15" s="1"/>
  <c r="T150" i="15"/>
  <c r="AL150" i="15" s="1"/>
  <c r="AM150" i="15" s="1"/>
  <c r="T146" i="15"/>
  <c r="AL146" i="15" s="1"/>
  <c r="AM146" i="15" s="1"/>
  <c r="T140" i="15"/>
  <c r="AL140" i="15" s="1"/>
  <c r="T132" i="15"/>
  <c r="U132" i="15" s="1"/>
  <c r="T124" i="15"/>
  <c r="AL124" i="15" s="1"/>
  <c r="AM124" i="15" s="1"/>
  <c r="T122" i="15"/>
  <c r="AL122" i="15" s="1"/>
  <c r="T120" i="15"/>
  <c r="AL120" i="15" s="1"/>
  <c r="AM120" i="15" s="1"/>
  <c r="T106" i="15"/>
  <c r="U106" i="15" s="1"/>
  <c r="T90" i="15"/>
  <c r="U90" i="15" s="1"/>
  <c r="T86" i="15"/>
  <c r="AL86" i="15" s="1"/>
  <c r="AM86" i="15" s="1"/>
  <c r="T80" i="15"/>
  <c r="U80" i="15" s="1"/>
  <c r="T78" i="15"/>
  <c r="U78" i="15" s="1"/>
  <c r="T76" i="15"/>
  <c r="U76" i="15" s="1"/>
  <c r="T70" i="15"/>
  <c r="T68" i="15"/>
  <c r="T66" i="15"/>
  <c r="U66" i="15" s="1"/>
  <c r="T58" i="15"/>
  <c r="AL58" i="15" s="1"/>
  <c r="AM58" i="15" s="1"/>
  <c r="T56" i="15"/>
  <c r="U56" i="15" s="1"/>
  <c r="T50" i="15"/>
  <c r="U50" i="15" s="1"/>
  <c r="T48" i="15"/>
  <c r="U48" i="15" s="1"/>
  <c r="T130" i="15"/>
  <c r="U130" i="15" s="1"/>
  <c r="T98" i="15"/>
  <c r="U98" i="15" s="1"/>
  <c r="T96" i="15"/>
  <c r="U96" i="15" s="1"/>
  <c r="T324" i="15"/>
  <c r="U324" i="15" s="1"/>
  <c r="T322" i="15"/>
  <c r="U322" i="15" s="1"/>
  <c r="T184" i="15"/>
  <c r="AL184" i="15" s="1"/>
  <c r="T182" i="15"/>
  <c r="AL182" i="15" s="1"/>
  <c r="AM182" i="15" s="1"/>
  <c r="T176" i="15"/>
  <c r="AL176" i="15" s="1"/>
  <c r="AM176" i="15" s="1"/>
  <c r="T172" i="15"/>
  <c r="AL172" i="15" s="1"/>
  <c r="AM172" i="15" s="1"/>
  <c r="T170" i="15"/>
  <c r="AL170" i="15" s="1"/>
  <c r="AM170" i="15" s="1"/>
  <c r="T168" i="15"/>
  <c r="U168" i="15" s="1"/>
  <c r="T166" i="15"/>
  <c r="AL166" i="15" s="1"/>
  <c r="AM166" i="15" s="1"/>
  <c r="T164" i="15"/>
  <c r="AL164" i="15" s="1"/>
  <c r="AM164" i="15" s="1"/>
  <c r="T160" i="15"/>
  <c r="U160" i="15" s="1"/>
  <c r="T158" i="15"/>
  <c r="AL158" i="15" s="1"/>
  <c r="T156" i="15"/>
  <c r="AL156" i="15" s="1"/>
  <c r="AM156" i="15" s="1"/>
  <c r="T152" i="15"/>
  <c r="AL152" i="15" s="1"/>
  <c r="AM152" i="15" s="1"/>
  <c r="T148" i="15"/>
  <c r="U148" i="15" s="1"/>
  <c r="T144" i="15"/>
  <c r="AL144" i="15" s="1"/>
  <c r="AM144" i="15" s="1"/>
  <c r="T142" i="15"/>
  <c r="U142" i="15" s="1"/>
  <c r="T138" i="15"/>
  <c r="AL138" i="15" s="1"/>
  <c r="AM138" i="15" s="1"/>
  <c r="T136" i="15"/>
  <c r="U136" i="15" s="1"/>
  <c r="T134" i="15"/>
  <c r="AL134" i="15" s="1"/>
  <c r="AM134" i="15" s="1"/>
  <c r="T128" i="15"/>
  <c r="AL128" i="15" s="1"/>
  <c r="AM128" i="15" s="1"/>
  <c r="T126" i="15"/>
  <c r="AL126" i="15" s="1"/>
  <c r="AM126" i="15" s="1"/>
  <c r="T118" i="15"/>
  <c r="AL118" i="15" s="1"/>
  <c r="AM118" i="15" s="1"/>
  <c r="T116" i="15"/>
  <c r="AL116" i="15" s="1"/>
  <c r="AM116" i="15" s="1"/>
  <c r="T114" i="15"/>
  <c r="AL114" i="15" s="1"/>
  <c r="AM114" i="15" s="1"/>
  <c r="T112" i="15"/>
  <c r="AL112" i="15" s="1"/>
  <c r="AM112" i="15" s="1"/>
  <c r="T110" i="15"/>
  <c r="U110" i="15" s="1"/>
  <c r="T108" i="15"/>
  <c r="AL108" i="15" s="1"/>
  <c r="AM108" i="15" s="1"/>
  <c r="T104" i="15"/>
  <c r="AL104" i="15" s="1"/>
  <c r="AM104" i="15" s="1"/>
  <c r="T102" i="15"/>
  <c r="U102" i="15" s="1"/>
  <c r="T94" i="15"/>
  <c r="U94" i="15" s="1"/>
  <c r="T92" i="15"/>
  <c r="U92" i="15" s="1"/>
  <c r="T88" i="15"/>
  <c r="U88" i="15" s="1"/>
  <c r="T84" i="15"/>
  <c r="U84" i="15" s="1"/>
  <c r="T82" i="15"/>
  <c r="U82" i="15" s="1"/>
  <c r="T74" i="15"/>
  <c r="U74" i="15" s="1"/>
  <c r="T72" i="15"/>
  <c r="U72" i="15" s="1"/>
  <c r="T64" i="15"/>
  <c r="U64" i="15" s="1"/>
  <c r="T62" i="15"/>
  <c r="U62" i="15" s="1"/>
  <c r="T54" i="15"/>
  <c r="U54" i="15" s="1"/>
  <c r="T52" i="15"/>
  <c r="U52" i="15" s="1"/>
  <c r="T44" i="15"/>
  <c r="AL44" i="15" s="1"/>
  <c r="AM44" i="15" s="1"/>
  <c r="T42" i="15"/>
  <c r="U42" i="15" s="1"/>
  <c r="T247" i="15"/>
  <c r="AL247" i="15" s="1"/>
  <c r="AM247" i="15" s="1"/>
  <c r="T320" i="15"/>
  <c r="U320" i="15" s="1"/>
  <c r="T316" i="15"/>
  <c r="U316" i="15" s="1"/>
  <c r="T314" i="15"/>
  <c r="U314" i="15" s="1"/>
  <c r="T310" i="15"/>
  <c r="U310" i="15" s="1"/>
  <c r="T308" i="15"/>
  <c r="U308" i="15" s="1"/>
  <c r="T306" i="15"/>
  <c r="U306" i="15" s="1"/>
  <c r="T304" i="15"/>
  <c r="AL304" i="15" s="1"/>
  <c r="AM304" i="15" s="1"/>
  <c r="T302" i="15"/>
  <c r="U302" i="15" s="1"/>
  <c r="T300" i="15"/>
  <c r="U300" i="15" s="1"/>
  <c r="T298" i="15"/>
  <c r="U298" i="15" s="1"/>
  <c r="T296" i="15"/>
  <c r="AL296" i="15" s="1"/>
  <c r="AM296" i="15" s="1"/>
  <c r="T294" i="15"/>
  <c r="U294" i="15" s="1"/>
  <c r="T290" i="15"/>
  <c r="U290" i="15" s="1"/>
  <c r="T288" i="15"/>
  <c r="U288" i="15" s="1"/>
  <c r="T284" i="15"/>
  <c r="U284" i="15" s="1"/>
  <c r="T282" i="15"/>
  <c r="AL282" i="15" s="1"/>
  <c r="AM282" i="15" s="1"/>
  <c r="T280" i="15"/>
  <c r="U280" i="15" s="1"/>
  <c r="T272" i="15"/>
  <c r="AL272" i="15" s="1"/>
  <c r="AM272" i="15" s="1"/>
  <c r="T266" i="15"/>
  <c r="AL266" i="15" s="1"/>
  <c r="AM266" i="15" s="1"/>
  <c r="T260" i="15"/>
  <c r="AL260" i="15" s="1"/>
  <c r="AM260" i="15" s="1"/>
  <c r="T256" i="15"/>
  <c r="AL256" i="15" s="1"/>
  <c r="AM256" i="15" s="1"/>
  <c r="T250" i="15"/>
  <c r="AL250" i="15" s="1"/>
  <c r="AM250" i="15" s="1"/>
  <c r="T246" i="15"/>
  <c r="AL246" i="15" s="1"/>
  <c r="AM246" i="15" s="1"/>
  <c r="T244" i="15"/>
  <c r="AL244" i="15" s="1"/>
  <c r="AM244" i="15" s="1"/>
  <c r="T240" i="15"/>
  <c r="U240" i="15" s="1"/>
  <c r="T238" i="15"/>
  <c r="AL238" i="15" s="1"/>
  <c r="AM238" i="15" s="1"/>
  <c r="T234" i="15"/>
  <c r="AL234" i="15" s="1"/>
  <c r="AM234" i="15" s="1"/>
  <c r="T232" i="15"/>
  <c r="AL232" i="15" s="1"/>
  <c r="AM232" i="15" s="1"/>
  <c r="T228" i="15"/>
  <c r="AL228" i="15" s="1"/>
  <c r="AM228" i="15" s="1"/>
  <c r="T226" i="15"/>
  <c r="U226" i="15" s="1"/>
  <c r="T216" i="15"/>
  <c r="AL216" i="15" s="1"/>
  <c r="T323" i="15"/>
  <c r="AL323" i="15" s="1"/>
  <c r="AM323" i="15" s="1"/>
  <c r="T321" i="15"/>
  <c r="U321" i="15" s="1"/>
  <c r="T319" i="15"/>
  <c r="AL319" i="15" s="1"/>
  <c r="AM319" i="15" s="1"/>
  <c r="T317" i="15"/>
  <c r="U317" i="15" s="1"/>
  <c r="T315" i="15"/>
  <c r="U315" i="15" s="1"/>
  <c r="T313" i="15"/>
  <c r="U313" i="15" s="1"/>
  <c r="T311" i="15"/>
  <c r="U311" i="15" s="1"/>
  <c r="T309" i="15"/>
  <c r="U309" i="15" s="1"/>
  <c r="T307" i="15"/>
  <c r="AL307" i="15" s="1"/>
  <c r="AM307" i="15" s="1"/>
  <c r="T305" i="15"/>
  <c r="U305" i="15" s="1"/>
  <c r="T303" i="15"/>
  <c r="AL303" i="15" s="1"/>
  <c r="AM303" i="15" s="1"/>
  <c r="T301" i="15"/>
  <c r="U301" i="15" s="1"/>
  <c r="T299" i="15"/>
  <c r="U299" i="15" s="1"/>
  <c r="T297" i="15"/>
  <c r="U297" i="15" s="1"/>
  <c r="T295" i="15"/>
  <c r="U295" i="15" s="1"/>
  <c r="T293" i="15"/>
  <c r="U293" i="15" s="1"/>
  <c r="T291" i="15"/>
  <c r="AL291" i="15" s="1"/>
  <c r="AM291" i="15" s="1"/>
  <c r="T289" i="15"/>
  <c r="U289" i="15" s="1"/>
  <c r="T287" i="15"/>
  <c r="U287" i="15" s="1"/>
  <c r="T285" i="15"/>
  <c r="U285" i="15" s="1"/>
  <c r="T283" i="15"/>
  <c r="U283" i="15" s="1"/>
  <c r="T281" i="15"/>
  <c r="U281" i="15" s="1"/>
  <c r="T279" i="15"/>
  <c r="AL279" i="15" s="1"/>
  <c r="AM279" i="15" s="1"/>
  <c r="T277" i="15"/>
  <c r="U277" i="15" s="1"/>
  <c r="T275" i="15"/>
  <c r="AL275" i="15" s="1"/>
  <c r="T273" i="15"/>
  <c r="AL273" i="15" s="1"/>
  <c r="AM273" i="15" s="1"/>
  <c r="T271" i="15"/>
  <c r="AL271" i="15" s="1"/>
  <c r="AM271" i="15" s="1"/>
  <c r="T269" i="15"/>
  <c r="AL269" i="15" s="1"/>
  <c r="AM269" i="15" s="1"/>
  <c r="T267" i="15"/>
  <c r="U267" i="15" s="1"/>
  <c r="T265" i="15"/>
  <c r="U265" i="15" s="1"/>
  <c r="T263" i="15"/>
  <c r="AL263" i="15" s="1"/>
  <c r="AM263" i="15" s="1"/>
  <c r="T261" i="15"/>
  <c r="AL261" i="15" s="1"/>
  <c r="AM261" i="15" s="1"/>
  <c r="T259" i="15"/>
  <c r="U259" i="15" s="1"/>
  <c r="T257" i="15"/>
  <c r="AL257" i="15" s="1"/>
  <c r="AM257" i="15" s="1"/>
  <c r="T255" i="15"/>
  <c r="U255" i="15" s="1"/>
  <c r="T253" i="15"/>
  <c r="U253" i="15" s="1"/>
  <c r="T251" i="15"/>
  <c r="AL251" i="15" s="1"/>
  <c r="AM251" i="15" s="1"/>
  <c r="T249" i="15"/>
  <c r="AL249" i="15" s="1"/>
  <c r="AM249" i="15" s="1"/>
  <c r="T245" i="15"/>
  <c r="AL245" i="15" s="1"/>
  <c r="AM245" i="15" s="1"/>
  <c r="T243" i="15"/>
  <c r="U243" i="15" s="1"/>
  <c r="T241" i="15"/>
  <c r="AL241" i="15" s="1"/>
  <c r="AM241" i="15" s="1"/>
  <c r="T239" i="15"/>
  <c r="AL239" i="15" s="1"/>
  <c r="AM239" i="15" s="1"/>
  <c r="T237" i="15"/>
  <c r="AL237" i="15" s="1"/>
  <c r="AM237" i="15" s="1"/>
  <c r="T235" i="15"/>
  <c r="AL235" i="15" s="1"/>
  <c r="AM235" i="15" s="1"/>
  <c r="T233" i="15"/>
  <c r="AL233" i="15" s="1"/>
  <c r="AM233" i="15" s="1"/>
  <c r="T231" i="15"/>
  <c r="AL231" i="15" s="1"/>
  <c r="AM231" i="15" s="1"/>
  <c r="T229" i="15"/>
  <c r="U229" i="15" s="1"/>
  <c r="T217" i="15"/>
  <c r="U217" i="15" s="1"/>
  <c r="T207" i="15"/>
  <c r="AL207" i="15" s="1"/>
  <c r="AM207" i="15" s="1"/>
  <c r="T97" i="15"/>
  <c r="U97" i="15" s="1"/>
  <c r="T89" i="15"/>
  <c r="U89" i="15" s="1"/>
  <c r="T75" i="15"/>
  <c r="AL75" i="15" s="1"/>
  <c r="AM75" i="15" s="1"/>
  <c r="T61" i="15"/>
  <c r="U61" i="15" s="1"/>
  <c r="T53" i="15"/>
  <c r="U53" i="15" s="1"/>
  <c r="T45" i="15"/>
  <c r="AL45" i="15" s="1"/>
  <c r="AM45" i="15" s="1"/>
  <c r="T274" i="15"/>
  <c r="AL274" i="15" s="1"/>
  <c r="AM274" i="15" s="1"/>
  <c r="T270" i="15"/>
  <c r="AL270" i="15" s="1"/>
  <c r="AM270" i="15" s="1"/>
  <c r="T268" i="15"/>
  <c r="AL268" i="15" s="1"/>
  <c r="AM268" i="15" s="1"/>
  <c r="T264" i="15"/>
  <c r="U264" i="15" s="1"/>
  <c r="T262" i="15"/>
  <c r="U262" i="15" s="1"/>
  <c r="T258" i="15"/>
  <c r="AL258" i="15" s="1"/>
  <c r="AM258" i="15" s="1"/>
  <c r="T254" i="15"/>
  <c r="U254" i="15" s="1"/>
  <c r="T248" i="15"/>
  <c r="AL248" i="15" s="1"/>
  <c r="AM248" i="15" s="1"/>
  <c r="T242" i="15"/>
  <c r="AL242" i="15" s="1"/>
  <c r="AM242" i="15" s="1"/>
  <c r="T236" i="15"/>
  <c r="AL236" i="15" s="1"/>
  <c r="AM236" i="15" s="1"/>
  <c r="T230" i="15"/>
  <c r="AL230" i="15" s="1"/>
  <c r="AM230" i="15" s="1"/>
  <c r="T224" i="15"/>
  <c r="AL224" i="15" s="1"/>
  <c r="AM224" i="15" s="1"/>
  <c r="T222" i="15"/>
  <c r="AL222" i="15" s="1"/>
  <c r="AM222" i="15" s="1"/>
  <c r="T220" i="15"/>
  <c r="U220" i="15" s="1"/>
  <c r="T218" i="15"/>
  <c r="AL218" i="15" s="1"/>
  <c r="AM218" i="15" s="1"/>
  <c r="T214" i="15"/>
  <c r="AL214" i="15" s="1"/>
  <c r="AM214" i="15" s="1"/>
  <c r="T212" i="15"/>
  <c r="AL212" i="15" s="1"/>
  <c r="AM212" i="15" s="1"/>
  <c r="T210" i="15"/>
  <c r="AL210" i="15" s="1"/>
  <c r="AM210" i="15" s="1"/>
  <c r="T208" i="15"/>
  <c r="AL208" i="15" s="1"/>
  <c r="AM208" i="15" s="1"/>
  <c r="T206" i="15"/>
  <c r="AL206" i="15" s="1"/>
  <c r="AM206" i="15" s="1"/>
  <c r="T204" i="15"/>
  <c r="AL204" i="15" s="1"/>
  <c r="AM204" i="15" s="1"/>
  <c r="T202" i="15"/>
  <c r="AL202" i="15" s="1"/>
  <c r="AM202" i="15" s="1"/>
  <c r="T200" i="15"/>
  <c r="AL200" i="15" s="1"/>
  <c r="AM200" i="15" s="1"/>
  <c r="T198" i="15"/>
  <c r="AL198" i="15" s="1"/>
  <c r="AM198" i="15" s="1"/>
  <c r="T196" i="15"/>
  <c r="AL196" i="15" s="1"/>
  <c r="AM196" i="15" s="1"/>
  <c r="T194" i="15"/>
  <c r="AL194" i="15" s="1"/>
  <c r="AM194" i="15" s="1"/>
  <c r="T192" i="15"/>
  <c r="AL192" i="15" s="1"/>
  <c r="AM192" i="15" s="1"/>
  <c r="T190" i="15"/>
  <c r="AL190" i="15" s="1"/>
  <c r="AM190" i="15" s="1"/>
  <c r="T188" i="15"/>
  <c r="AL188" i="15" s="1"/>
  <c r="AM188" i="15" s="1"/>
  <c r="T227" i="15"/>
  <c r="AL227" i="15" s="1"/>
  <c r="AM227" i="15" s="1"/>
  <c r="T225" i="15"/>
  <c r="AL225" i="15" s="1"/>
  <c r="AM225" i="15" s="1"/>
  <c r="T223" i="15"/>
  <c r="AL223" i="15" s="1"/>
  <c r="AM223" i="15" s="1"/>
  <c r="T221" i="15"/>
  <c r="AL221" i="15" s="1"/>
  <c r="AM221" i="15" s="1"/>
  <c r="T219" i="15"/>
  <c r="U219" i="15" s="1"/>
  <c r="T215" i="15"/>
  <c r="AL215" i="15" s="1"/>
  <c r="AM215" i="15" s="1"/>
  <c r="T213" i="15"/>
  <c r="AL213" i="15" s="1"/>
  <c r="AM213" i="15" s="1"/>
  <c r="T211" i="15"/>
  <c r="AL211" i="15" s="1"/>
  <c r="AM211" i="15" s="1"/>
  <c r="T209" i="15"/>
  <c r="AL209" i="15" s="1"/>
  <c r="AM209" i="15" s="1"/>
  <c r="T205" i="15"/>
  <c r="AL205" i="15" s="1"/>
  <c r="AM205" i="15" s="1"/>
  <c r="T203" i="15"/>
  <c r="AL203" i="15" s="1"/>
  <c r="AM203" i="15" s="1"/>
  <c r="T201" i="15"/>
  <c r="AL201" i="15" s="1"/>
  <c r="AM201" i="15" s="1"/>
  <c r="T199" i="15"/>
  <c r="AL199" i="15" s="1"/>
  <c r="AM199" i="15" s="1"/>
  <c r="T197" i="15"/>
  <c r="AL197" i="15" s="1"/>
  <c r="AM197" i="15" s="1"/>
  <c r="T195" i="15"/>
  <c r="U195" i="15" s="1"/>
  <c r="T193" i="15"/>
  <c r="AL193" i="15" s="1"/>
  <c r="AM193" i="15" s="1"/>
  <c r="T191" i="15"/>
  <c r="AL191" i="15" s="1"/>
  <c r="AM191" i="15" s="1"/>
  <c r="T189" i="15"/>
  <c r="AL189" i="15" s="1"/>
  <c r="AM189" i="15" s="1"/>
  <c r="T187" i="15"/>
  <c r="AL187" i="15" s="1"/>
  <c r="AM187" i="15" s="1"/>
  <c r="T185" i="15"/>
  <c r="AL185" i="15" s="1"/>
  <c r="AM185" i="15" s="1"/>
  <c r="T183" i="15"/>
  <c r="AL183" i="15" s="1"/>
  <c r="AM183" i="15" s="1"/>
  <c r="T181" i="15"/>
  <c r="AL181" i="15" s="1"/>
  <c r="AM181" i="15" s="1"/>
  <c r="T179" i="15"/>
  <c r="AL179" i="15" s="1"/>
  <c r="AM179" i="15" s="1"/>
  <c r="T177" i="15"/>
  <c r="AL177" i="15" s="1"/>
  <c r="AM177" i="15" s="1"/>
  <c r="T175" i="15"/>
  <c r="AL175" i="15" s="1"/>
  <c r="AM175" i="15" s="1"/>
  <c r="T173" i="15"/>
  <c r="AL173" i="15" s="1"/>
  <c r="AM173" i="15" s="1"/>
  <c r="T171" i="15"/>
  <c r="AL171" i="15" s="1"/>
  <c r="AM171" i="15" s="1"/>
  <c r="T169" i="15"/>
  <c r="U169" i="15" s="1"/>
  <c r="T167" i="15"/>
  <c r="AL167" i="15" s="1"/>
  <c r="AM167" i="15" s="1"/>
  <c r="T165" i="15"/>
  <c r="AL165" i="15" s="1"/>
  <c r="AM165" i="15" s="1"/>
  <c r="T163" i="15"/>
  <c r="AL163" i="15" s="1"/>
  <c r="AM163" i="15" s="1"/>
  <c r="T161" i="15"/>
  <c r="AL161" i="15" s="1"/>
  <c r="AM161" i="15" s="1"/>
  <c r="T159" i="15"/>
  <c r="AL159" i="15" s="1"/>
  <c r="AM159" i="15" s="1"/>
  <c r="T157" i="15"/>
  <c r="U157" i="15" s="1"/>
  <c r="T155" i="15"/>
  <c r="AL155" i="15" s="1"/>
  <c r="AM155" i="15" s="1"/>
  <c r="T153" i="15"/>
  <c r="AL153" i="15" s="1"/>
  <c r="AM153" i="15" s="1"/>
  <c r="T151" i="15"/>
  <c r="AL151" i="15" s="1"/>
  <c r="AM151" i="15" s="1"/>
  <c r="T149" i="15"/>
  <c r="AL149" i="15" s="1"/>
  <c r="AM149" i="15" s="1"/>
  <c r="T147" i="15"/>
  <c r="AL147" i="15" s="1"/>
  <c r="AM147" i="15" s="1"/>
  <c r="T145" i="15"/>
  <c r="AL145" i="15" s="1"/>
  <c r="AM145" i="15" s="1"/>
  <c r="T143" i="15"/>
  <c r="U143" i="15" s="1"/>
  <c r="T141" i="15"/>
  <c r="AL141" i="15" s="1"/>
  <c r="AM141" i="15" s="1"/>
  <c r="T139" i="15"/>
  <c r="U139" i="15" s="1"/>
  <c r="T137" i="15"/>
  <c r="AL137" i="15" s="1"/>
  <c r="AM137" i="15" s="1"/>
  <c r="T135" i="15"/>
  <c r="AL135" i="15" s="1"/>
  <c r="AM135" i="15" s="1"/>
  <c r="T133" i="15"/>
  <c r="U133" i="15" s="1"/>
  <c r="T131" i="15"/>
  <c r="U131" i="15" s="1"/>
  <c r="T129" i="15"/>
  <c r="AL129" i="15" s="1"/>
  <c r="AM129" i="15" s="1"/>
  <c r="T127" i="15"/>
  <c r="AL127" i="15" s="1"/>
  <c r="AM127" i="15" s="1"/>
  <c r="T125" i="15"/>
  <c r="AL125" i="15" s="1"/>
  <c r="AM125" i="15" s="1"/>
  <c r="T123" i="15"/>
  <c r="AL123" i="15" s="1"/>
  <c r="AM123" i="15" s="1"/>
  <c r="T121" i="15"/>
  <c r="AL121" i="15" s="1"/>
  <c r="AM121" i="15" s="1"/>
  <c r="T119" i="15"/>
  <c r="AL119" i="15" s="1"/>
  <c r="AM119" i="15" s="1"/>
  <c r="T117" i="15"/>
  <c r="AL117" i="15" s="1"/>
  <c r="AM117" i="15" s="1"/>
  <c r="T115" i="15"/>
  <c r="AL115" i="15" s="1"/>
  <c r="AM115" i="15" s="1"/>
  <c r="T113" i="15"/>
  <c r="AL113" i="15" s="1"/>
  <c r="AM113" i="15" s="1"/>
  <c r="T111" i="15"/>
  <c r="AL111" i="15" s="1"/>
  <c r="AM111" i="15" s="1"/>
  <c r="T109" i="15"/>
  <c r="U109" i="15" s="1"/>
  <c r="T107" i="15"/>
  <c r="U107" i="15" s="1"/>
  <c r="T105" i="15"/>
  <c r="U105" i="15" s="1"/>
  <c r="T103" i="15"/>
  <c r="AL103" i="15" s="1"/>
  <c r="AM103" i="15" s="1"/>
  <c r="T101" i="15"/>
  <c r="AL101" i="15" s="1"/>
  <c r="AM101" i="15" s="1"/>
  <c r="T99" i="15"/>
  <c r="U99" i="15" s="1"/>
  <c r="T95" i="15"/>
  <c r="AL95" i="15" s="1"/>
  <c r="AM95" i="15" s="1"/>
  <c r="T93" i="15"/>
  <c r="U93" i="15" s="1"/>
  <c r="T91" i="15"/>
  <c r="U91" i="15" s="1"/>
  <c r="T87" i="15"/>
  <c r="U87" i="15" s="1"/>
  <c r="T85" i="15"/>
  <c r="AL85" i="15" s="1"/>
  <c r="AM85" i="15" s="1"/>
  <c r="T83" i="15"/>
  <c r="U83" i="15" s="1"/>
  <c r="T81" i="15"/>
  <c r="U81" i="15" s="1"/>
  <c r="T79" i="15"/>
  <c r="U79" i="15" s="1"/>
  <c r="T77" i="15"/>
  <c r="U77" i="15" s="1"/>
  <c r="T73" i="15"/>
  <c r="U73" i="15" s="1"/>
  <c r="T71" i="15"/>
  <c r="U71" i="15" s="1"/>
  <c r="T69" i="15"/>
  <c r="U69" i="15" s="1"/>
  <c r="T67" i="15"/>
  <c r="U67" i="15" s="1"/>
  <c r="T65" i="15"/>
  <c r="AL65" i="15" s="1"/>
  <c r="AM65" i="15" s="1"/>
  <c r="T63" i="15"/>
  <c r="U63" i="15" s="1"/>
  <c r="T59" i="15"/>
  <c r="U59" i="15" s="1"/>
  <c r="T57" i="15"/>
  <c r="U57" i="15" s="1"/>
  <c r="T55" i="15"/>
  <c r="AL55" i="15" s="1"/>
  <c r="AM55" i="15" s="1"/>
  <c r="T51" i="15"/>
  <c r="U51" i="15" s="1"/>
  <c r="T49" i="15"/>
  <c r="U49" i="15" s="1"/>
  <c r="T47" i="15"/>
  <c r="U47" i="15" s="1"/>
  <c r="T43" i="15"/>
  <c r="U43" i="15" s="1"/>
  <c r="U162" i="15"/>
  <c r="AQ163" i="15"/>
  <c r="AQ295" i="15"/>
  <c r="AJ263" i="15"/>
  <c r="AQ274" i="15"/>
  <c r="AQ167" i="15"/>
  <c r="AE298" i="15"/>
  <c r="Z263" i="15"/>
  <c r="AQ238" i="15"/>
  <c r="AJ277" i="15"/>
  <c r="AE250" i="15"/>
  <c r="AQ144" i="15"/>
  <c r="AJ291" i="15"/>
  <c r="AJ264" i="15"/>
  <c r="AE255" i="15"/>
  <c r="Z213" i="15"/>
  <c r="AE285" i="15"/>
  <c r="AE276" i="15"/>
  <c r="AQ137" i="15"/>
  <c r="AE185" i="15"/>
  <c r="Z305" i="15"/>
  <c r="AQ278" i="15"/>
  <c r="AE197" i="15"/>
  <c r="Z283" i="15"/>
  <c r="AE239" i="15"/>
  <c r="Z320" i="15"/>
  <c r="AQ299" i="15"/>
  <c r="Z295" i="15"/>
  <c r="AE291" i="15"/>
  <c r="AE287" i="15"/>
  <c r="AJ283" i="15"/>
  <c r="AJ206" i="15"/>
  <c r="AE195" i="15"/>
  <c r="AE180" i="15"/>
  <c r="AQ139" i="15"/>
  <c r="AJ279" i="15"/>
  <c r="AE237" i="15"/>
  <c r="AM180" i="15"/>
  <c r="AJ177" i="15"/>
  <c r="AQ324" i="15"/>
  <c r="Z302" i="15"/>
  <c r="AQ298" i="15"/>
  <c r="AJ294" i="15"/>
  <c r="Z279" i="15"/>
  <c r="AJ267" i="15"/>
  <c r="Z237" i="15"/>
  <c r="Z197" i="15"/>
  <c r="AE177" i="15"/>
  <c r="AQ168" i="15"/>
  <c r="Z162" i="15"/>
  <c r="AQ150" i="15"/>
  <c r="AJ282" i="15"/>
  <c r="AE267" i="15"/>
  <c r="AQ250" i="15"/>
  <c r="Z191" i="15"/>
  <c r="Z177" i="15"/>
  <c r="AJ289" i="15"/>
  <c r="AJ285" i="15"/>
  <c r="AJ250" i="15"/>
  <c r="AJ213" i="15"/>
  <c r="Z144" i="15"/>
  <c r="AE293" i="15"/>
  <c r="Z289" i="15"/>
  <c r="AQ230" i="15"/>
  <c r="AE225" i="15"/>
  <c r="Z311" i="15"/>
  <c r="AJ281" i="15"/>
  <c r="AJ252" i="15"/>
  <c r="AE236" i="15"/>
  <c r="AQ170" i="15"/>
  <c r="AQ300" i="15"/>
  <c r="AE281" i="15"/>
  <c r="Z275" i="15"/>
  <c r="AJ272" i="15"/>
  <c r="AE230" i="15"/>
  <c r="AJ190" i="15"/>
  <c r="AJ176" i="15"/>
  <c r="AJ173" i="15"/>
  <c r="AQ161" i="15"/>
  <c r="AQ158" i="15"/>
  <c r="AQ128" i="15"/>
  <c r="Z300" i="15"/>
  <c r="AJ288" i="15"/>
  <c r="AJ284" i="15"/>
  <c r="Z281" i="15"/>
  <c r="Z266" i="15"/>
  <c r="AE238" i="15"/>
  <c r="AE184" i="15"/>
  <c r="AE178" i="15"/>
  <c r="AM140" i="15"/>
  <c r="Z212" i="15"/>
  <c r="Z184" i="15"/>
  <c r="AE275" i="15"/>
  <c r="Z202" i="15"/>
  <c r="AJ178" i="15"/>
  <c r="AE174" i="15"/>
  <c r="AQ155" i="15"/>
  <c r="AQ140" i="15"/>
  <c r="Z132" i="15"/>
  <c r="AQ120" i="15"/>
  <c r="U323" i="15"/>
  <c r="AM275" i="15"/>
  <c r="AQ42" i="15"/>
  <c r="Z291" i="15"/>
  <c r="Z285" i="15"/>
  <c r="AQ279" i="15"/>
  <c r="AE266" i="15"/>
  <c r="AE264" i="15"/>
  <c r="AQ262" i="15"/>
  <c r="Z249" i="15"/>
  <c r="AJ238" i="15"/>
  <c r="AJ236" i="15"/>
  <c r="AJ183" i="15"/>
  <c r="Z178" i="15"/>
  <c r="Z176" i="15"/>
  <c r="AQ162" i="15"/>
  <c r="AQ157" i="15"/>
  <c r="AQ134" i="15"/>
  <c r="AJ293" i="15"/>
  <c r="AJ287" i="15"/>
  <c r="AJ276" i="15"/>
  <c r="AJ255" i="15"/>
  <c r="AJ240" i="15"/>
  <c r="Z206" i="15"/>
  <c r="Z180" i="15"/>
  <c r="Z296" i="15"/>
  <c r="AJ290" i="15"/>
  <c r="AQ242" i="15"/>
  <c r="AM162" i="15"/>
  <c r="AQ131" i="15"/>
  <c r="Z324" i="15"/>
  <c r="Z314" i="15"/>
  <c r="Z293" i="15"/>
  <c r="Z287" i="15"/>
  <c r="AQ232" i="15"/>
  <c r="Z225" i="15"/>
  <c r="AJ222" i="15"/>
  <c r="Z190" i="15"/>
  <c r="AJ182" i="15"/>
  <c r="AE173" i="15"/>
  <c r="AE242" i="15"/>
  <c r="AJ227" i="15"/>
  <c r="AE182" i="15"/>
  <c r="AJ175" i="15"/>
  <c r="AJ265" i="15"/>
  <c r="Z227" i="15"/>
  <c r="Z175" i="15"/>
  <c r="Z308" i="15"/>
  <c r="Z299" i="15"/>
  <c r="Z323" i="15"/>
  <c r="AE295" i="15"/>
  <c r="AJ292" i="15"/>
  <c r="AE289" i="15"/>
  <c r="AJ286" i="15"/>
  <c r="AE283" i="15"/>
  <c r="AE263" i="15"/>
  <c r="AE254" i="15"/>
  <c r="AJ200" i="15"/>
  <c r="AQ43" i="15"/>
  <c r="AQ280" i="15"/>
  <c r="Z254" i="15"/>
  <c r="AJ202" i="15"/>
  <c r="Z200" i="15"/>
  <c r="AQ127" i="15"/>
  <c r="Z317" i="15"/>
  <c r="AJ280" i="15"/>
  <c r="AJ275" i="15"/>
  <c r="AE215" i="15"/>
  <c r="AE202" i="15"/>
  <c r="AQ145" i="15"/>
  <c r="AM122" i="15"/>
  <c r="AQ143" i="15"/>
  <c r="AQ138" i="15"/>
  <c r="AQ149" i="15"/>
  <c r="Z138" i="15"/>
  <c r="AQ146" i="15"/>
  <c r="AQ133" i="15"/>
  <c r="AE199" i="15"/>
  <c r="Z195" i="15"/>
  <c r="AE193" i="15"/>
  <c r="AM184" i="15"/>
  <c r="Z182" i="15"/>
  <c r="AJ180" i="15"/>
  <c r="Z173" i="15"/>
  <c r="AQ152" i="15"/>
  <c r="AJ196" i="15"/>
  <c r="AE190" i="15"/>
  <c r="AE176" i="15"/>
  <c r="AJ174" i="15"/>
  <c r="AQ156" i="15"/>
  <c r="AE196" i="15"/>
  <c r="Z196" i="15"/>
  <c r="AJ194" i="15"/>
  <c r="Z185" i="15"/>
  <c r="AE183" i="15"/>
  <c r="AJ181" i="15"/>
  <c r="Z174" i="15"/>
  <c r="AQ169" i="15"/>
  <c r="AQ164" i="15"/>
  <c r="Z194" i="15"/>
  <c r="Z183" i="15"/>
  <c r="AE181" i="15"/>
  <c r="AM158" i="15"/>
  <c r="U156" i="15"/>
  <c r="AQ151" i="15"/>
  <c r="Z187" i="15"/>
  <c r="Z181" i="15"/>
  <c r="AJ179" i="15"/>
  <c r="AE179" i="15"/>
  <c r="AJ189" i="15"/>
  <c r="Z179" i="15"/>
  <c r="AJ195" i="15"/>
  <c r="AE175" i="15"/>
  <c r="AE213" i="15"/>
  <c r="AJ208" i="15"/>
  <c r="Z242" i="15"/>
  <c r="AE240" i="15"/>
  <c r="Z230" i="15"/>
  <c r="AJ228" i="15"/>
  <c r="AJ221" i="15"/>
  <c r="AE208" i="15"/>
  <c r="AQ248" i="15"/>
  <c r="AE228" i="15"/>
  <c r="AQ226" i="15"/>
  <c r="AE221" i="15"/>
  <c r="Z208" i="15"/>
  <c r="AJ248" i="15"/>
  <c r="AQ243" i="15"/>
  <c r="AQ236" i="15"/>
  <c r="AQ231" i="15"/>
  <c r="AJ226" i="15"/>
  <c r="Z221" i="15"/>
  <c r="AM216" i="15"/>
  <c r="AJ214" i="15"/>
  <c r="AE248" i="15"/>
  <c r="AJ243" i="15"/>
  <c r="AJ231" i="15"/>
  <c r="AE226" i="15"/>
  <c r="AQ224" i="15"/>
  <c r="AE214" i="15"/>
  <c r="AJ212" i="15"/>
  <c r="AE243" i="15"/>
  <c r="AE231" i="15"/>
  <c r="AJ224" i="15"/>
  <c r="Z214" i="15"/>
  <c r="AE224" i="15"/>
  <c r="AE222" i="15"/>
  <c r="AE209" i="15"/>
  <c r="AJ241" i="15"/>
  <c r="AJ239" i="15"/>
  <c r="AJ229" i="15"/>
  <c r="Z222" i="15"/>
  <c r="AJ207" i="15"/>
  <c r="AE203" i="15"/>
  <c r="AJ201" i="15"/>
  <c r="AE207" i="15"/>
  <c r="AE201" i="15"/>
  <c r="AE249" i="15"/>
  <c r="AQ244" i="15"/>
  <c r="Z239" i="15"/>
  <c r="AE227" i="15"/>
  <c r="AE220" i="15"/>
  <c r="Z207" i="15"/>
  <c r="Z201" i="15"/>
  <c r="AQ296" i="15"/>
  <c r="AE294" i="15"/>
  <c r="AE292" i="15"/>
  <c r="AE290" i="15"/>
  <c r="AE288" i="15"/>
  <c r="AE286" i="15"/>
  <c r="AE284" i="15"/>
  <c r="AE282" i="15"/>
  <c r="AE280" i="15"/>
  <c r="AE278" i="15"/>
  <c r="AJ274" i="15"/>
  <c r="AJ262" i="15"/>
  <c r="AE252" i="15"/>
  <c r="AE296" i="15"/>
  <c r="Z294" i="15"/>
  <c r="Z292" i="15"/>
  <c r="Z290" i="15"/>
  <c r="Z288" i="15"/>
  <c r="Z286" i="15"/>
  <c r="Z284" i="15"/>
  <c r="Z282" i="15"/>
  <c r="Z278" i="15"/>
  <c r="AE274" i="15"/>
  <c r="AQ272" i="15"/>
  <c r="AQ267" i="15"/>
  <c r="AE262" i="15"/>
  <c r="AQ260" i="15"/>
  <c r="AQ255" i="15"/>
  <c r="AJ260" i="15"/>
  <c r="AE272" i="15"/>
  <c r="AE260" i="15"/>
  <c r="Z298" i="15"/>
  <c r="AJ253" i="15"/>
  <c r="AJ251" i="15"/>
  <c r="AQ297" i="15"/>
  <c r="AQ268" i="15"/>
  <c r="AQ256" i="15"/>
  <c r="AE251" i="15"/>
  <c r="AE297" i="15"/>
  <c r="AE273" i="15"/>
  <c r="AQ266" i="15"/>
  <c r="AE261" i="15"/>
  <c r="AQ254" i="15"/>
  <c r="Z251" i="15"/>
  <c r="Z297" i="15"/>
  <c r="Z273" i="15"/>
  <c r="Z261" i="15"/>
  <c r="AQ322" i="15"/>
  <c r="AQ319" i="15"/>
  <c r="AQ316" i="15"/>
  <c r="AQ313" i="15"/>
  <c r="AQ310" i="15"/>
  <c r="AQ307" i="15"/>
  <c r="AQ304" i="15"/>
  <c r="AQ301" i="15"/>
  <c r="Z322" i="15"/>
  <c r="Z319" i="15"/>
  <c r="Z316" i="15"/>
  <c r="Z313" i="15"/>
  <c r="Z310" i="15"/>
  <c r="Z307" i="15"/>
  <c r="Z304" i="15"/>
  <c r="Z301" i="15"/>
  <c r="AQ321" i="15"/>
  <c r="AQ318" i="15"/>
  <c r="AQ315" i="15"/>
  <c r="AQ312" i="15"/>
  <c r="AQ309" i="15"/>
  <c r="AQ306" i="15"/>
  <c r="AQ303" i="15"/>
  <c r="Z321" i="15"/>
  <c r="Z318" i="15"/>
  <c r="Z315" i="15"/>
  <c r="Z312" i="15"/>
  <c r="Z309" i="15"/>
  <c r="Z306" i="15"/>
  <c r="Z303" i="15"/>
  <c r="AQ323" i="15"/>
  <c r="AQ320" i="15"/>
  <c r="AQ317" i="15"/>
  <c r="AQ314" i="15"/>
  <c r="AQ311" i="15"/>
  <c r="AQ308" i="15"/>
  <c r="AQ305" i="15"/>
  <c r="AQ302" i="15"/>
  <c r="U151" i="15"/>
  <c r="U266" i="15"/>
  <c r="U140" i="15"/>
  <c r="AL277" i="15"/>
  <c r="AM277" i="15" s="1"/>
  <c r="U318" i="15"/>
  <c r="AL318" i="15"/>
  <c r="AM318" i="15" s="1"/>
  <c r="U312" i="15"/>
  <c r="AL312" i="15"/>
  <c r="AM312" i="15" s="1"/>
  <c r="U286" i="15"/>
  <c r="AL286" i="15"/>
  <c r="AM286" i="15" s="1"/>
  <c r="AQ210" i="15"/>
  <c r="Z210" i="15"/>
  <c r="AE210" i="15"/>
  <c r="AJ210" i="15"/>
  <c r="AQ216" i="15"/>
  <c r="Z216" i="15"/>
  <c r="AE216" i="15"/>
  <c r="AE277" i="15"/>
  <c r="Z276" i="15"/>
  <c r="U275" i="15"/>
  <c r="AQ269" i="15"/>
  <c r="AE265" i="15"/>
  <c r="Z264" i="15"/>
  <c r="AQ257" i="15"/>
  <c r="AE253" i="15"/>
  <c r="Z252" i="15"/>
  <c r="AQ245" i="15"/>
  <c r="AE241" i="15"/>
  <c r="Z240" i="15"/>
  <c r="AQ233" i="15"/>
  <c r="AE229" i="15"/>
  <c r="Z228" i="15"/>
  <c r="AQ219" i="15"/>
  <c r="AE219" i="15"/>
  <c r="AE217" i="15"/>
  <c r="AE211" i="15"/>
  <c r="AE147" i="15"/>
  <c r="AJ147" i="15"/>
  <c r="Z147" i="15"/>
  <c r="AQ147" i="15"/>
  <c r="AJ324" i="15"/>
  <c r="AJ323" i="15"/>
  <c r="AJ322" i="15"/>
  <c r="AJ321" i="15"/>
  <c r="AJ320" i="15"/>
  <c r="AJ319" i="15"/>
  <c r="AJ318" i="15"/>
  <c r="AJ317" i="15"/>
  <c r="AJ316" i="15"/>
  <c r="AJ315" i="15"/>
  <c r="AJ314" i="15"/>
  <c r="AJ313" i="15"/>
  <c r="AJ312" i="15"/>
  <c r="AJ311" i="15"/>
  <c r="AJ310" i="15"/>
  <c r="AJ309" i="15"/>
  <c r="AJ308" i="15"/>
  <c r="AJ307" i="15"/>
  <c r="AJ306" i="15"/>
  <c r="AJ305" i="15"/>
  <c r="AJ304" i="15"/>
  <c r="AJ303" i="15"/>
  <c r="AJ302" i="15"/>
  <c r="AJ301" i="15"/>
  <c r="AJ300" i="15"/>
  <c r="AJ299" i="15"/>
  <c r="Z277" i="15"/>
  <c r="AQ270" i="15"/>
  <c r="Z265" i="15"/>
  <c r="AQ258" i="15"/>
  <c r="Z253" i="15"/>
  <c r="AQ246" i="15"/>
  <c r="Z241" i="15"/>
  <c r="AQ234" i="15"/>
  <c r="Z229" i="15"/>
  <c r="AQ205" i="15"/>
  <c r="Z205" i="15"/>
  <c r="AJ205" i="15"/>
  <c r="AQ271" i="15"/>
  <c r="AJ268" i="15"/>
  <c r="AQ259" i="15"/>
  <c r="AJ256" i="15"/>
  <c r="AQ247" i="15"/>
  <c r="AJ244" i="15"/>
  <c r="AQ235" i="15"/>
  <c r="AJ232" i="15"/>
  <c r="AQ223" i="15"/>
  <c r="AQ192" i="15"/>
  <c r="Z192" i="15"/>
  <c r="AE192" i="15"/>
  <c r="AJ192" i="15"/>
  <c r="AJ186" i="15"/>
  <c r="AQ186" i="15"/>
  <c r="AE186" i="15"/>
  <c r="AJ269" i="15"/>
  <c r="AE268" i="15"/>
  <c r="AJ257" i="15"/>
  <c r="AE256" i="15"/>
  <c r="AJ245" i="15"/>
  <c r="AE244" i="15"/>
  <c r="AJ233" i="15"/>
  <c r="AE232" i="15"/>
  <c r="AJ218" i="15"/>
  <c r="AQ273" i="15"/>
  <c r="AJ270" i="15"/>
  <c r="AE269" i="15"/>
  <c r="AQ261" i="15"/>
  <c r="AJ258" i="15"/>
  <c r="AE257" i="15"/>
  <c r="AQ249" i="15"/>
  <c r="AJ246" i="15"/>
  <c r="AE245" i="15"/>
  <c r="AQ237" i="15"/>
  <c r="AJ234" i="15"/>
  <c r="AE233" i="15"/>
  <c r="AQ225" i="15"/>
  <c r="AQ220" i="15"/>
  <c r="AJ220" i="15"/>
  <c r="AQ217" i="15"/>
  <c r="AJ217" i="15"/>
  <c r="AQ211" i="15"/>
  <c r="AJ211" i="15"/>
  <c r="AQ198" i="15"/>
  <c r="Z198" i="15"/>
  <c r="AE198" i="15"/>
  <c r="AJ198" i="15"/>
  <c r="AJ271" i="15"/>
  <c r="AE270" i="15"/>
  <c r="Z269" i="15"/>
  <c r="AJ259" i="15"/>
  <c r="AE258" i="15"/>
  <c r="Z257" i="15"/>
  <c r="AJ247" i="15"/>
  <c r="AE246" i="15"/>
  <c r="Z245" i="15"/>
  <c r="AJ235" i="15"/>
  <c r="AE234" i="15"/>
  <c r="Z233" i="15"/>
  <c r="AJ223" i="15"/>
  <c r="AE271" i="15"/>
  <c r="AE259" i="15"/>
  <c r="AE247" i="15"/>
  <c r="AE235" i="15"/>
  <c r="AE223" i="15"/>
  <c r="U182" i="15"/>
  <c r="AJ219" i="15"/>
  <c r="AJ216" i="15"/>
  <c r="AQ215" i="15"/>
  <c r="AJ215" i="15"/>
  <c r="AQ204" i="15"/>
  <c r="Z204" i="15"/>
  <c r="AE204" i="15"/>
  <c r="AJ204" i="15"/>
  <c r="AQ218" i="15"/>
  <c r="Z218" i="15"/>
  <c r="U199" i="15"/>
  <c r="AE171" i="15"/>
  <c r="AJ171" i="15"/>
  <c r="Z171" i="15"/>
  <c r="AQ171" i="15"/>
  <c r="AE142" i="15"/>
  <c r="AJ142" i="15"/>
  <c r="Z142" i="15"/>
  <c r="AQ142" i="15"/>
  <c r="Z115" i="15"/>
  <c r="AE115" i="15"/>
  <c r="AJ115" i="15"/>
  <c r="AQ115" i="15"/>
  <c r="AJ191" i="15"/>
  <c r="AJ187" i="15"/>
  <c r="AE159" i="15"/>
  <c r="AJ159" i="15"/>
  <c r="Z159" i="15"/>
  <c r="AQ159" i="15"/>
  <c r="AJ209" i="15"/>
  <c r="AJ203" i="15"/>
  <c r="AJ197" i="15"/>
  <c r="AE191" i="15"/>
  <c r="AE187" i="15"/>
  <c r="AE154" i="15"/>
  <c r="AJ154" i="15"/>
  <c r="Z154" i="15"/>
  <c r="AQ154" i="15"/>
  <c r="AE129" i="15"/>
  <c r="AJ129" i="15"/>
  <c r="Z129" i="15"/>
  <c r="AQ129" i="15"/>
  <c r="Z117" i="15"/>
  <c r="AE117" i="15"/>
  <c r="AJ117" i="15"/>
  <c r="AQ117" i="15"/>
  <c r="Z99" i="15"/>
  <c r="AE99" i="15"/>
  <c r="AJ99" i="15"/>
  <c r="AQ99" i="15"/>
  <c r="Z75" i="15"/>
  <c r="AE75" i="15"/>
  <c r="AJ75" i="15"/>
  <c r="AQ75" i="15"/>
  <c r="AE166" i="15"/>
  <c r="AJ166" i="15"/>
  <c r="Z166" i="15"/>
  <c r="AQ166" i="15"/>
  <c r="Z209" i="15"/>
  <c r="Z203" i="15"/>
  <c r="AJ188" i="15"/>
  <c r="AE141" i="15"/>
  <c r="AJ141" i="15"/>
  <c r="Z141" i="15"/>
  <c r="AQ141" i="15"/>
  <c r="AE188" i="15"/>
  <c r="AE136" i="15"/>
  <c r="AJ136" i="15"/>
  <c r="Z136" i="15"/>
  <c r="AQ136" i="15"/>
  <c r="Z106" i="15"/>
  <c r="AE106" i="15"/>
  <c r="AJ106" i="15"/>
  <c r="AQ106" i="15"/>
  <c r="AJ199" i="15"/>
  <c r="AJ193" i="15"/>
  <c r="Z188" i="15"/>
  <c r="AE172" i="15"/>
  <c r="AJ172" i="15"/>
  <c r="Z172" i="15"/>
  <c r="AQ172" i="15"/>
  <c r="AE153" i="15"/>
  <c r="AJ153" i="15"/>
  <c r="Z153" i="15"/>
  <c r="AQ153" i="15"/>
  <c r="AE148" i="15"/>
  <c r="AJ148" i="15"/>
  <c r="Z148" i="15"/>
  <c r="AQ148" i="15"/>
  <c r="Z199" i="15"/>
  <c r="Z193" i="15"/>
  <c r="AE189" i="15"/>
  <c r="AE165" i="15"/>
  <c r="AJ165" i="15"/>
  <c r="Z165" i="15"/>
  <c r="AQ165" i="15"/>
  <c r="Z111" i="15"/>
  <c r="AE111" i="15"/>
  <c r="AJ111" i="15"/>
  <c r="AQ111" i="15"/>
  <c r="Z87" i="15"/>
  <c r="AE87" i="15"/>
  <c r="AJ87" i="15"/>
  <c r="AQ87" i="15"/>
  <c r="Z63" i="15"/>
  <c r="AE63" i="15"/>
  <c r="AJ63" i="15"/>
  <c r="AQ63" i="15"/>
  <c r="AE212" i="15"/>
  <c r="AE206" i="15"/>
  <c r="AE200" i="15"/>
  <c r="AE194" i="15"/>
  <c r="Z189" i="15"/>
  <c r="AE160" i="15"/>
  <c r="AJ160" i="15"/>
  <c r="Z160" i="15"/>
  <c r="AQ160" i="15"/>
  <c r="AE135" i="15"/>
  <c r="AJ135" i="15"/>
  <c r="Z135" i="15"/>
  <c r="AQ135" i="15"/>
  <c r="AE130" i="15"/>
  <c r="AJ130" i="15"/>
  <c r="Z130" i="15"/>
  <c r="AQ130" i="15"/>
  <c r="Z113" i="15"/>
  <c r="AE113" i="15"/>
  <c r="AJ113" i="15"/>
  <c r="AQ113" i="15"/>
  <c r="Z108" i="15"/>
  <c r="AE108" i="15"/>
  <c r="AJ108" i="15"/>
  <c r="AQ108" i="15"/>
  <c r="U103" i="15"/>
  <c r="Z101" i="15"/>
  <c r="AE101" i="15"/>
  <c r="AJ101" i="15"/>
  <c r="Z89" i="15"/>
  <c r="AE89" i="15"/>
  <c r="AJ89" i="15"/>
  <c r="Z77" i="15"/>
  <c r="AE77" i="15"/>
  <c r="AJ77" i="15"/>
  <c r="Z65" i="15"/>
  <c r="AE65" i="15"/>
  <c r="AJ65" i="15"/>
  <c r="AE167" i="15"/>
  <c r="AJ167" i="15"/>
  <c r="AE161" i="15"/>
  <c r="AJ161" i="15"/>
  <c r="AE155" i="15"/>
  <c r="AJ155" i="15"/>
  <c r="AE149" i="15"/>
  <c r="AJ149" i="15"/>
  <c r="AE143" i="15"/>
  <c r="AJ143" i="15"/>
  <c r="AE137" i="15"/>
  <c r="AJ137" i="15"/>
  <c r="AE131" i="15"/>
  <c r="AJ131" i="15"/>
  <c r="Z124" i="15"/>
  <c r="AE124" i="15"/>
  <c r="AJ124" i="15"/>
  <c r="Z122" i="15"/>
  <c r="AE122" i="15"/>
  <c r="AJ122" i="15"/>
  <c r="AQ122" i="15"/>
  <c r="Z110" i="15"/>
  <c r="AE110" i="15"/>
  <c r="AJ110" i="15"/>
  <c r="AQ110" i="15"/>
  <c r="Z103" i="15"/>
  <c r="AE103" i="15"/>
  <c r="AJ103" i="15"/>
  <c r="Z91" i="15"/>
  <c r="AE91" i="15"/>
  <c r="AJ91" i="15"/>
  <c r="Z79" i="15"/>
  <c r="AE79" i="15"/>
  <c r="AJ79" i="15"/>
  <c r="Z67" i="15"/>
  <c r="AE67" i="15"/>
  <c r="AJ67" i="15"/>
  <c r="AQ185" i="15"/>
  <c r="AQ184" i="15"/>
  <c r="AE168" i="15"/>
  <c r="AJ168" i="15"/>
  <c r="AE162" i="15"/>
  <c r="AJ162" i="15"/>
  <c r="AE156" i="15"/>
  <c r="AJ156" i="15"/>
  <c r="AE150" i="15"/>
  <c r="AJ150" i="15"/>
  <c r="AE144" i="15"/>
  <c r="AJ144" i="15"/>
  <c r="AE138" i="15"/>
  <c r="AJ138" i="15"/>
  <c r="AE132" i="15"/>
  <c r="AJ132" i="15"/>
  <c r="Z120" i="15"/>
  <c r="AE120" i="15"/>
  <c r="AJ120" i="15"/>
  <c r="Z105" i="15"/>
  <c r="AE105" i="15"/>
  <c r="AJ105" i="15"/>
  <c r="Z93" i="15"/>
  <c r="AE93" i="15"/>
  <c r="AJ93" i="15"/>
  <c r="Z81" i="15"/>
  <c r="AE81" i="15"/>
  <c r="AJ81" i="15"/>
  <c r="Z69" i="15"/>
  <c r="AE69" i="15"/>
  <c r="AJ69" i="15"/>
  <c r="AE169" i="15"/>
  <c r="AJ169" i="15"/>
  <c r="AE163" i="15"/>
  <c r="AJ163" i="15"/>
  <c r="AE157" i="15"/>
  <c r="AJ157" i="15"/>
  <c r="AE151" i="15"/>
  <c r="AJ151" i="15"/>
  <c r="AE145" i="15"/>
  <c r="AJ145" i="15"/>
  <c r="AE139" i="15"/>
  <c r="AJ139" i="15"/>
  <c r="AE133" i="15"/>
  <c r="AJ133" i="15"/>
  <c r="AE127" i="15"/>
  <c r="AJ127" i="15"/>
  <c r="Z118" i="15"/>
  <c r="AE118" i="15"/>
  <c r="AJ118" i="15"/>
  <c r="Z116" i="15"/>
  <c r="AE116" i="15"/>
  <c r="AJ116" i="15"/>
  <c r="Z107" i="15"/>
  <c r="AE107" i="15"/>
  <c r="AJ107" i="15"/>
  <c r="Z95" i="15"/>
  <c r="AE95" i="15"/>
  <c r="AJ95" i="15"/>
  <c r="Z83" i="15"/>
  <c r="AE83" i="15"/>
  <c r="AJ83" i="15"/>
  <c r="Z71" i="15"/>
  <c r="AE71" i="15"/>
  <c r="AJ71" i="15"/>
  <c r="Z59" i="15"/>
  <c r="AE59" i="15"/>
  <c r="AJ59" i="15"/>
  <c r="AE170" i="15"/>
  <c r="AJ170" i="15"/>
  <c r="AE164" i="15"/>
  <c r="AJ164" i="15"/>
  <c r="AE158" i="15"/>
  <c r="AJ158" i="15"/>
  <c r="AE152" i="15"/>
  <c r="AJ152" i="15"/>
  <c r="AE146" i="15"/>
  <c r="AJ146" i="15"/>
  <c r="AE140" i="15"/>
  <c r="AJ140" i="15"/>
  <c r="AE134" i="15"/>
  <c r="AJ134" i="15"/>
  <c r="AE128" i="15"/>
  <c r="AJ128" i="15"/>
  <c r="Z125" i="15"/>
  <c r="AE125" i="15"/>
  <c r="AJ125" i="15"/>
  <c r="U111" i="15"/>
  <c r="Z123" i="15"/>
  <c r="AE123" i="15"/>
  <c r="AJ123" i="15"/>
  <c r="Z109" i="15"/>
  <c r="AE109" i="15"/>
  <c r="AJ109" i="15"/>
  <c r="Z104" i="15"/>
  <c r="AE104" i="15"/>
  <c r="AJ104" i="15"/>
  <c r="AQ104" i="15"/>
  <c r="Z97" i="15"/>
  <c r="AE97" i="15"/>
  <c r="AJ97" i="15"/>
  <c r="Z85" i="15"/>
  <c r="AE85" i="15"/>
  <c r="AJ85" i="15"/>
  <c r="Z73" i="15"/>
  <c r="AE73" i="15"/>
  <c r="AJ73" i="15"/>
  <c r="Z61" i="15"/>
  <c r="AE61" i="15"/>
  <c r="AJ61" i="15"/>
  <c r="AL51" i="15"/>
  <c r="AM51" i="15" s="1"/>
  <c r="Z57" i="15"/>
  <c r="AE57" i="15"/>
  <c r="AJ57" i="15"/>
  <c r="Z55" i="15"/>
  <c r="AE55" i="15"/>
  <c r="AJ55" i="15"/>
  <c r="Z53" i="15"/>
  <c r="AE53" i="15"/>
  <c r="AJ53" i="15"/>
  <c r="Z51" i="15"/>
  <c r="AE51" i="15"/>
  <c r="AJ51" i="15"/>
  <c r="Z49" i="15"/>
  <c r="AE49" i="15"/>
  <c r="AJ49" i="15"/>
  <c r="Z47" i="15"/>
  <c r="AE47" i="15"/>
  <c r="AJ47" i="15"/>
  <c r="Z45" i="15"/>
  <c r="AE45" i="15"/>
  <c r="AJ45" i="15"/>
  <c r="Z121" i="15"/>
  <c r="AE121" i="15"/>
  <c r="AJ121" i="15"/>
  <c r="Z126" i="15"/>
  <c r="AE126" i="15"/>
  <c r="AJ126" i="15"/>
  <c r="Z114" i="15"/>
  <c r="AE114" i="15"/>
  <c r="AJ114" i="15"/>
  <c r="Z119" i="15"/>
  <c r="AE119" i="15"/>
  <c r="AJ119" i="15"/>
  <c r="U108" i="15"/>
  <c r="U100" i="15"/>
  <c r="AL100" i="15"/>
  <c r="AM100" i="15" s="1"/>
  <c r="AL90" i="15"/>
  <c r="AM90" i="15" s="1"/>
  <c r="U86" i="15"/>
  <c r="AL72" i="15"/>
  <c r="AM72" i="15" s="1"/>
  <c r="U70" i="15"/>
  <c r="AL70" i="15"/>
  <c r="AM70" i="15" s="1"/>
  <c r="U68" i="15"/>
  <c r="AL68" i="15"/>
  <c r="AM68" i="15" s="1"/>
  <c r="U60" i="15"/>
  <c r="AL60" i="15"/>
  <c r="AM60" i="15" s="1"/>
  <c r="Z112" i="15"/>
  <c r="AE112" i="15"/>
  <c r="AJ112" i="15"/>
  <c r="Z102" i="15"/>
  <c r="AE102" i="15"/>
  <c r="AJ102" i="15"/>
  <c r="Z100" i="15"/>
  <c r="AE100" i="15"/>
  <c r="AJ100" i="15"/>
  <c r="Z98" i="15"/>
  <c r="AE98" i="15"/>
  <c r="AJ98" i="15"/>
  <c r="Z96" i="15"/>
  <c r="AE96" i="15"/>
  <c r="AJ96" i="15"/>
  <c r="Z94" i="15"/>
  <c r="AE94" i="15"/>
  <c r="AJ94" i="15"/>
  <c r="Z92" i="15"/>
  <c r="AE92" i="15"/>
  <c r="AJ92" i="15"/>
  <c r="Z90" i="15"/>
  <c r="AE90" i="15"/>
  <c r="AJ90" i="15"/>
  <c r="Z88" i="15"/>
  <c r="AE88" i="15"/>
  <c r="AJ88" i="15"/>
  <c r="Z86" i="15"/>
  <c r="AE86" i="15"/>
  <c r="AJ86" i="15"/>
  <c r="Z84" i="15"/>
  <c r="AE84" i="15"/>
  <c r="AJ84" i="15"/>
  <c r="Z82" i="15"/>
  <c r="AE82" i="15"/>
  <c r="AJ82" i="15"/>
  <c r="Z80" i="15"/>
  <c r="AE80" i="15"/>
  <c r="AJ80" i="15"/>
  <c r="Z78" i="15"/>
  <c r="AE78" i="15"/>
  <c r="AJ78" i="15"/>
  <c r="Z76" i="15"/>
  <c r="AE76" i="15"/>
  <c r="AJ76" i="15"/>
  <c r="Z74" i="15"/>
  <c r="AE74" i="15"/>
  <c r="AJ74" i="15"/>
  <c r="Z72" i="15"/>
  <c r="AE72" i="15"/>
  <c r="AJ72" i="15"/>
  <c r="Z70" i="15"/>
  <c r="AE70" i="15"/>
  <c r="AJ70" i="15"/>
  <c r="Z68" i="15"/>
  <c r="AE68" i="15"/>
  <c r="AJ68" i="15"/>
  <c r="Z66" i="15"/>
  <c r="AE66" i="15"/>
  <c r="AJ66" i="15"/>
  <c r="Z64" i="15"/>
  <c r="AE64" i="15"/>
  <c r="AJ64" i="15"/>
  <c r="Z62" i="15"/>
  <c r="AE62" i="15"/>
  <c r="AJ62" i="15"/>
  <c r="Z60" i="15"/>
  <c r="AE60" i="15"/>
  <c r="AJ60" i="15"/>
  <c r="Z58" i="15"/>
  <c r="AE58" i="15"/>
  <c r="AJ58" i="15"/>
  <c r="Z56" i="15"/>
  <c r="AE56" i="15"/>
  <c r="AJ56" i="15"/>
  <c r="Z54" i="15"/>
  <c r="AE54" i="15"/>
  <c r="AJ54" i="15"/>
  <c r="Z52" i="15"/>
  <c r="AE52" i="15"/>
  <c r="AJ52" i="15"/>
  <c r="Z50" i="15"/>
  <c r="AE50" i="15"/>
  <c r="AJ50" i="15"/>
  <c r="Z48" i="15"/>
  <c r="AE48" i="15"/>
  <c r="AJ48" i="15"/>
  <c r="Z46" i="15"/>
  <c r="AE46" i="15"/>
  <c r="AJ46" i="15"/>
  <c r="Z44" i="15"/>
  <c r="AE44" i="15"/>
  <c r="AJ44" i="15"/>
  <c r="AL46" i="15"/>
  <c r="AM46" i="15" s="1"/>
  <c r="AJ43" i="15"/>
  <c r="AJ42" i="15"/>
  <c r="AE43" i="15"/>
  <c r="AE42" i="15"/>
  <c r="T41" i="15"/>
  <c r="U41" i="15" s="1"/>
  <c r="AJ41" i="15"/>
  <c r="AQ41" i="15"/>
  <c r="Z41" i="15"/>
  <c r="K17" i="26"/>
  <c r="K18" i="26"/>
  <c r="K19" i="26"/>
  <c r="K20" i="26"/>
  <c r="K21" i="26"/>
  <c r="K22" i="26"/>
  <c r="AU40" i="15"/>
  <c r="AF364" i="15"/>
  <c r="AE364" i="15"/>
  <c r="AC364" i="15"/>
  <c r="AB364" i="15"/>
  <c r="Z364" i="15"/>
  <c r="Y364" i="15"/>
  <c r="W364" i="15"/>
  <c r="V364" i="15"/>
  <c r="T364" i="15"/>
  <c r="S364" i="15"/>
  <c r="Q364" i="15"/>
  <c r="P364" i="15"/>
  <c r="N364" i="15"/>
  <c r="M364" i="15"/>
  <c r="K364" i="15"/>
  <c r="J364" i="15"/>
  <c r="AF363" i="15"/>
  <c r="AE363" i="15"/>
  <c r="AC363" i="15"/>
  <c r="AB363" i="15"/>
  <c r="Z363" i="15"/>
  <c r="Y363" i="15"/>
  <c r="W363" i="15"/>
  <c r="V363" i="15"/>
  <c r="T363" i="15"/>
  <c r="S363" i="15"/>
  <c r="Q363" i="15"/>
  <c r="P363" i="15"/>
  <c r="N363" i="15"/>
  <c r="M363" i="15"/>
  <c r="K363" i="15"/>
  <c r="J363" i="15"/>
  <c r="AF362" i="15"/>
  <c r="AE362" i="15"/>
  <c r="AC362" i="15"/>
  <c r="AB362" i="15"/>
  <c r="Z362" i="15"/>
  <c r="Y362" i="15"/>
  <c r="W362" i="15"/>
  <c r="V362" i="15"/>
  <c r="T362" i="15"/>
  <c r="S362" i="15"/>
  <c r="Q362" i="15"/>
  <c r="P362" i="15"/>
  <c r="N362" i="15"/>
  <c r="M362" i="15"/>
  <c r="K362" i="15"/>
  <c r="J362" i="15"/>
  <c r="AF361" i="15"/>
  <c r="AE361" i="15"/>
  <c r="AC361" i="15"/>
  <c r="AB361" i="15"/>
  <c r="Z361" i="15"/>
  <c r="Y361" i="15"/>
  <c r="W361" i="15"/>
  <c r="V361" i="15"/>
  <c r="T361" i="15"/>
  <c r="S361" i="15"/>
  <c r="Q361" i="15"/>
  <c r="P361" i="15"/>
  <c r="N361" i="15"/>
  <c r="M361" i="15"/>
  <c r="K361" i="15"/>
  <c r="J361" i="15"/>
  <c r="AF360" i="15"/>
  <c r="AE360" i="15"/>
  <c r="AC360" i="15"/>
  <c r="AB360" i="15"/>
  <c r="Z360" i="15"/>
  <c r="Y360" i="15"/>
  <c r="W360" i="15"/>
  <c r="V360" i="15"/>
  <c r="T360" i="15"/>
  <c r="S360" i="15"/>
  <c r="Q360" i="15"/>
  <c r="P360" i="15"/>
  <c r="N360" i="15"/>
  <c r="M360" i="15"/>
  <c r="K360" i="15"/>
  <c r="J360" i="15"/>
  <c r="AF359" i="15"/>
  <c r="AE359" i="15"/>
  <c r="AC359" i="15"/>
  <c r="AB359" i="15"/>
  <c r="Z359" i="15"/>
  <c r="Y359" i="15"/>
  <c r="W359" i="15"/>
  <c r="V359" i="15"/>
  <c r="T359" i="15"/>
  <c r="S359" i="15"/>
  <c r="Q359" i="15"/>
  <c r="P359" i="15"/>
  <c r="N359" i="15"/>
  <c r="M359" i="15"/>
  <c r="K359" i="15"/>
  <c r="J359" i="15"/>
  <c r="AF358" i="15"/>
  <c r="AE358" i="15"/>
  <c r="AC358" i="15"/>
  <c r="AB358" i="15"/>
  <c r="Z358" i="15"/>
  <c r="Y358" i="15"/>
  <c r="W358" i="15"/>
  <c r="V358" i="15"/>
  <c r="T358" i="15"/>
  <c r="S358" i="15"/>
  <c r="Q358" i="15"/>
  <c r="P358" i="15"/>
  <c r="N358" i="15"/>
  <c r="M358" i="15"/>
  <c r="K358" i="15"/>
  <c r="J358" i="15"/>
  <c r="AF357" i="15"/>
  <c r="AE357" i="15"/>
  <c r="AC357" i="15"/>
  <c r="AB357" i="15"/>
  <c r="Z357" i="15"/>
  <c r="Y357" i="15"/>
  <c r="W357" i="15"/>
  <c r="V357" i="15"/>
  <c r="T357" i="15"/>
  <c r="S357" i="15"/>
  <c r="Q357" i="15"/>
  <c r="P357" i="15"/>
  <c r="N357" i="15"/>
  <c r="M357" i="15"/>
  <c r="K357" i="15"/>
  <c r="J357" i="15"/>
  <c r="AF356" i="15"/>
  <c r="AE356" i="15"/>
  <c r="AC356" i="15"/>
  <c r="AB356" i="15"/>
  <c r="Z356" i="15"/>
  <c r="Y356" i="15"/>
  <c r="W356" i="15"/>
  <c r="V356" i="15"/>
  <c r="T356" i="15"/>
  <c r="S356" i="15"/>
  <c r="Q356" i="15"/>
  <c r="P356" i="15"/>
  <c r="N356" i="15"/>
  <c r="M356" i="15"/>
  <c r="K356" i="15"/>
  <c r="J356" i="15"/>
  <c r="AF355" i="15"/>
  <c r="AE355" i="15"/>
  <c r="AC355" i="15"/>
  <c r="AB355" i="15"/>
  <c r="Z355" i="15"/>
  <c r="Y355" i="15"/>
  <c r="W355" i="15"/>
  <c r="V355" i="15"/>
  <c r="T355" i="15"/>
  <c r="S355" i="15"/>
  <c r="Q355" i="15"/>
  <c r="P355" i="15"/>
  <c r="N355" i="15"/>
  <c r="M355" i="15"/>
  <c r="K355" i="15"/>
  <c r="J355" i="15"/>
  <c r="H364" i="15"/>
  <c r="G364" i="15"/>
  <c r="H363" i="15"/>
  <c r="G363" i="15"/>
  <c r="H362" i="15"/>
  <c r="G362" i="15"/>
  <c r="H361" i="15"/>
  <c r="G361" i="15"/>
  <c r="H360" i="15"/>
  <c r="G360" i="15"/>
  <c r="H359" i="15"/>
  <c r="G359" i="15"/>
  <c r="H358" i="15"/>
  <c r="G358" i="15"/>
  <c r="H356" i="15"/>
  <c r="G356" i="15"/>
  <c r="E51" i="26"/>
  <c r="AG345" i="15"/>
  <c r="AF345" i="15"/>
  <c r="AE345" i="15"/>
  <c r="AD345" i="15"/>
  <c r="AC345" i="15"/>
  <c r="AB345" i="15"/>
  <c r="AA345" i="15"/>
  <c r="Z345" i="15"/>
  <c r="Y345" i="15"/>
  <c r="X345" i="15"/>
  <c r="W345" i="15"/>
  <c r="V345" i="15"/>
  <c r="U345" i="15"/>
  <c r="T345" i="15"/>
  <c r="S345" i="15"/>
  <c r="R345" i="15"/>
  <c r="Q345" i="15"/>
  <c r="P345" i="15"/>
  <c r="O345" i="15"/>
  <c r="N345" i="15"/>
  <c r="M345" i="15"/>
  <c r="L345" i="15"/>
  <c r="K345" i="15"/>
  <c r="J345" i="15"/>
  <c r="G345" i="15"/>
  <c r="AG344" i="15"/>
  <c r="AF344" i="15"/>
  <c r="AE344" i="15"/>
  <c r="AD344" i="15"/>
  <c r="AC344" i="15"/>
  <c r="AB344" i="15"/>
  <c r="AA344" i="15"/>
  <c r="Z344" i="15"/>
  <c r="Y344" i="15"/>
  <c r="X344" i="15"/>
  <c r="W344" i="15"/>
  <c r="V344" i="15"/>
  <c r="U344" i="15"/>
  <c r="T344" i="15"/>
  <c r="S344" i="15"/>
  <c r="R344" i="15"/>
  <c r="Q344" i="15"/>
  <c r="P344" i="15"/>
  <c r="O344" i="15"/>
  <c r="N344" i="15"/>
  <c r="M344" i="15"/>
  <c r="L344" i="15"/>
  <c r="K344" i="15"/>
  <c r="J344" i="15"/>
  <c r="H344" i="15"/>
  <c r="G344" i="15"/>
  <c r="AG343" i="15"/>
  <c r="AF343" i="15"/>
  <c r="AE343" i="15"/>
  <c r="AD343" i="15"/>
  <c r="AC343" i="15"/>
  <c r="AB343" i="15"/>
  <c r="AA343" i="15"/>
  <c r="Z343" i="15"/>
  <c r="Y343" i="15"/>
  <c r="X343" i="15"/>
  <c r="W343" i="15"/>
  <c r="V343" i="15"/>
  <c r="U343" i="15"/>
  <c r="T343" i="15"/>
  <c r="S343" i="15"/>
  <c r="R343" i="15"/>
  <c r="Q343" i="15"/>
  <c r="P343" i="15"/>
  <c r="O343" i="15"/>
  <c r="N343" i="15"/>
  <c r="M343" i="15"/>
  <c r="K343" i="15"/>
  <c r="J343" i="15"/>
  <c r="H343" i="15"/>
  <c r="G343" i="15"/>
  <c r="AG342" i="15"/>
  <c r="AF342" i="15"/>
  <c r="AE342" i="15"/>
  <c r="AD342" i="15"/>
  <c r="AC342" i="15"/>
  <c r="AB342" i="15"/>
  <c r="AA342" i="15"/>
  <c r="Z342" i="15"/>
  <c r="Y342" i="15"/>
  <c r="X342" i="15"/>
  <c r="W342" i="15"/>
  <c r="V342" i="15"/>
  <c r="U342" i="15"/>
  <c r="T342" i="15"/>
  <c r="S342" i="15"/>
  <c r="R342" i="15"/>
  <c r="Q342" i="15"/>
  <c r="P342" i="15"/>
  <c r="O342" i="15"/>
  <c r="N342" i="15"/>
  <c r="M342" i="15"/>
  <c r="L342" i="15"/>
  <c r="K342" i="15"/>
  <c r="J342" i="15"/>
  <c r="H342" i="15"/>
  <c r="K341" i="15"/>
  <c r="J341" i="15"/>
  <c r="I16" i="26"/>
  <c r="E344" i="15"/>
  <c r="E342" i="15"/>
  <c r="D357" i="15"/>
  <c r="E358" i="15"/>
  <c r="E359" i="15"/>
  <c r="D360" i="15"/>
  <c r="E360" i="15"/>
  <c r="D361" i="15"/>
  <c r="E361" i="15"/>
  <c r="D362" i="15"/>
  <c r="E362" i="15"/>
  <c r="D363" i="15"/>
  <c r="E363" i="15"/>
  <c r="D364" i="15"/>
  <c r="E364" i="15"/>
  <c r="L22" i="26"/>
  <c r="L21" i="26"/>
  <c r="L20" i="26"/>
  <c r="L19" i="26"/>
  <c r="L18" i="26"/>
  <c r="L17" i="26"/>
  <c r="AL110" i="15" l="1"/>
  <c r="AM110" i="15" s="1"/>
  <c r="U58" i="15"/>
  <c r="AL292" i="15"/>
  <c r="AM292" i="15" s="1"/>
  <c r="U104" i="15"/>
  <c r="AL66" i="15"/>
  <c r="AM66" i="15" s="1"/>
  <c r="U171" i="15"/>
  <c r="U44" i="15"/>
  <c r="U176" i="15"/>
  <c r="U276" i="15"/>
  <c r="AL52" i="15"/>
  <c r="AM52" i="15" s="1"/>
  <c r="U256" i="15"/>
  <c r="U101" i="15"/>
  <c r="AL56" i="15"/>
  <c r="AM56" i="15" s="1"/>
  <c r="AL142" i="15"/>
  <c r="AM142" i="15" s="1"/>
  <c r="AL97" i="15"/>
  <c r="AM97" i="15" s="1"/>
  <c r="AL132" i="15"/>
  <c r="AM132" i="15" s="1"/>
  <c r="U252" i="15"/>
  <c r="U122" i="15"/>
  <c r="AL290" i="15"/>
  <c r="AM290" i="15" s="1"/>
  <c r="U196" i="15"/>
  <c r="AL48" i="15"/>
  <c r="AM48" i="15" s="1"/>
  <c r="U138" i="15"/>
  <c r="AL50" i="15"/>
  <c r="AM50" i="15" s="1"/>
  <c r="AL87" i="15"/>
  <c r="AM87" i="15" s="1"/>
  <c r="AL316" i="15"/>
  <c r="AM316" i="15" s="1"/>
  <c r="U120" i="15"/>
  <c r="AL106" i="15"/>
  <c r="AM106" i="15" s="1"/>
  <c r="U45" i="15"/>
  <c r="U180" i="15"/>
  <c r="U113" i="15"/>
  <c r="AL130" i="15"/>
  <c r="AM130" i="15" s="1"/>
  <c r="U124" i="15"/>
  <c r="AL278" i="15"/>
  <c r="AM278" i="15" s="1"/>
  <c r="AL311" i="15"/>
  <c r="AM311" i="15" s="1"/>
  <c r="U186" i="15"/>
  <c r="U245" i="15"/>
  <c r="U159" i="15"/>
  <c r="U222" i="15"/>
  <c r="AL310" i="15"/>
  <c r="AM310" i="15" s="1"/>
  <c r="AL98" i="15"/>
  <c r="AM98" i="15" s="1"/>
  <c r="U282" i="15"/>
  <c r="AL283" i="15"/>
  <c r="AM283" i="15" s="1"/>
  <c r="U178" i="15"/>
  <c r="U55" i="15"/>
  <c r="AL259" i="15"/>
  <c r="AM259" i="15" s="1"/>
  <c r="U307" i="15"/>
  <c r="AL74" i="15"/>
  <c r="AM74" i="15" s="1"/>
  <c r="AL96" i="15"/>
  <c r="AM96" i="15" s="1"/>
  <c r="AL154" i="15"/>
  <c r="AM154" i="15" s="1"/>
  <c r="AL301" i="15"/>
  <c r="AM301" i="15" s="1"/>
  <c r="U114" i="15"/>
  <c r="U231" i="15"/>
  <c r="U270" i="15"/>
  <c r="U150" i="15"/>
  <c r="D346" i="15"/>
  <c r="AL148" i="15"/>
  <c r="AM148" i="15" s="1"/>
  <c r="U174" i="15"/>
  <c r="U183" i="15"/>
  <c r="U184" i="15"/>
  <c r="U214" i="15"/>
  <c r="AL62" i="15"/>
  <c r="AM62" i="15" s="1"/>
  <c r="AL76" i="15"/>
  <c r="AM76" i="15" s="1"/>
  <c r="AL83" i="15"/>
  <c r="AM83" i="15" s="1"/>
  <c r="AL220" i="15"/>
  <c r="AM220" i="15" s="1"/>
  <c r="U228" i="15"/>
  <c r="U135" i="15"/>
  <c r="AL322" i="15"/>
  <c r="AM322" i="15" s="1"/>
  <c r="AL324" i="15"/>
  <c r="AM324" i="15" s="1"/>
  <c r="U279" i="15"/>
  <c r="U232" i="15"/>
  <c r="AL229" i="15"/>
  <c r="AM229" i="15" s="1"/>
  <c r="AL78" i="15"/>
  <c r="AM78" i="15" s="1"/>
  <c r="U209" i="15"/>
  <c r="AL305" i="15"/>
  <c r="AM305" i="15" s="1"/>
  <c r="U257" i="15"/>
  <c r="U272" i="15"/>
  <c r="U304" i="15"/>
  <c r="AL281" i="15"/>
  <c r="AM281" i="15" s="1"/>
  <c r="U158" i="15"/>
  <c r="AL80" i="15"/>
  <c r="AM80" i="15" s="1"/>
  <c r="AL280" i="15"/>
  <c r="AM280" i="15" s="1"/>
  <c r="AL308" i="15"/>
  <c r="AM308" i="15" s="1"/>
  <c r="U116" i="15"/>
  <c r="U146" i="15"/>
  <c r="AL217" i="15"/>
  <c r="AM217" i="15" s="1"/>
  <c r="U233" i="15"/>
  <c r="U194" i="15"/>
  <c r="U210" i="15"/>
  <c r="U303" i="15"/>
  <c r="U112" i="15"/>
  <c r="U119" i="15"/>
  <c r="AL71" i="15"/>
  <c r="AM71" i="15" s="1"/>
  <c r="U127" i="15"/>
  <c r="AL64" i="15"/>
  <c r="AM64" i="15" s="1"/>
  <c r="U241" i="15"/>
  <c r="U175" i="15"/>
  <c r="AL226" i="15"/>
  <c r="AM226" i="15" s="1"/>
  <c r="AL255" i="15"/>
  <c r="AM255" i="15" s="1"/>
  <c r="AL54" i="15"/>
  <c r="AM54" i="15" s="1"/>
  <c r="AL306" i="15"/>
  <c r="AM306" i="15" s="1"/>
  <c r="U152" i="15"/>
  <c r="AL293" i="15"/>
  <c r="AM293" i="15" s="1"/>
  <c r="U236" i="15"/>
  <c r="AL219" i="15"/>
  <c r="AM219" i="15" s="1"/>
  <c r="AL91" i="15"/>
  <c r="AM91" i="15" s="1"/>
  <c r="U291" i="15"/>
  <c r="U244" i="15"/>
  <c r="U167" i="15"/>
  <c r="AL61" i="15"/>
  <c r="AM61" i="15" s="1"/>
  <c r="AL42" i="15"/>
  <c r="AM42" i="15" s="1"/>
  <c r="U247" i="15"/>
  <c r="AL88" i="15"/>
  <c r="AM88" i="15" s="1"/>
  <c r="AL69" i="15"/>
  <c r="AM69" i="15" s="1"/>
  <c r="U134" i="15"/>
  <c r="U221" i="15"/>
  <c r="U65" i="15"/>
  <c r="AL102" i="15"/>
  <c r="AM102" i="15" s="1"/>
  <c r="U225" i="15"/>
  <c r="AL168" i="15"/>
  <c r="AM168" i="15" s="1"/>
  <c r="U223" i="15"/>
  <c r="AL294" i="15"/>
  <c r="AM294" i="15" s="1"/>
  <c r="AL254" i="15"/>
  <c r="AM254" i="15" s="1"/>
  <c r="AL92" i="15"/>
  <c r="AM92" i="15" s="1"/>
  <c r="U75" i="15"/>
  <c r="AL136" i="15"/>
  <c r="AM136" i="15" s="1"/>
  <c r="AL143" i="15"/>
  <c r="AM143" i="15" s="1"/>
  <c r="U172" i="15"/>
  <c r="AL53" i="15"/>
  <c r="AM53" i="15" s="1"/>
  <c r="AL94" i="15"/>
  <c r="AM94" i="15" s="1"/>
  <c r="U147" i="15"/>
  <c r="U239" i="15"/>
  <c r="U170" i="15"/>
  <c r="AL287" i="15"/>
  <c r="AM287" i="15" s="1"/>
  <c r="U85" i="15"/>
  <c r="AL320" i="15"/>
  <c r="AM320" i="15" s="1"/>
  <c r="AL285" i="15"/>
  <c r="AM285" i="15" s="1"/>
  <c r="U230" i="15"/>
  <c r="U235" i="15"/>
  <c r="AL63" i="15"/>
  <c r="AM63" i="15" s="1"/>
  <c r="U161" i="15"/>
  <c r="AL289" i="15"/>
  <c r="AM289" i="15" s="1"/>
  <c r="U128" i="15"/>
  <c r="U189" i="15"/>
  <c r="U200" i="15"/>
  <c r="U137" i="15"/>
  <c r="AL309" i="15"/>
  <c r="AM309" i="15" s="1"/>
  <c r="AL139" i="15"/>
  <c r="AM139" i="15" s="1"/>
  <c r="U238" i="15"/>
  <c r="U115" i="15"/>
  <c r="AL160" i="15"/>
  <c r="AM160" i="15" s="1"/>
  <c r="U141" i="15"/>
  <c r="AL284" i="15"/>
  <c r="AM284" i="15" s="1"/>
  <c r="U164" i="15"/>
  <c r="U118" i="15"/>
  <c r="AL265" i="15"/>
  <c r="AM265" i="15" s="1"/>
  <c r="U166" i="15"/>
  <c r="U263" i="15"/>
  <c r="AL313" i="15"/>
  <c r="AM313" i="15" s="1"/>
  <c r="U224" i="15"/>
  <c r="U234" i="15"/>
  <c r="U163" i="15"/>
  <c r="U198" i="15"/>
  <c r="AL82" i="15"/>
  <c r="AM82" i="15" s="1"/>
  <c r="U117" i="15"/>
  <c r="U165" i="15"/>
  <c r="AL240" i="15"/>
  <c r="AM240" i="15" s="1"/>
  <c r="U213" i="15"/>
  <c r="AL59" i="15"/>
  <c r="AM59" i="15" s="1"/>
  <c r="U187" i="15"/>
  <c r="AL314" i="15"/>
  <c r="AM314" i="15" s="1"/>
  <c r="U274" i="15"/>
  <c r="AL84" i="15"/>
  <c r="AM84" i="15" s="1"/>
  <c r="U237" i="15"/>
  <c r="AL288" i="15"/>
  <c r="AM288" i="15" s="1"/>
  <c r="U126" i="15"/>
  <c r="U215" i="15"/>
  <c r="U261" i="15"/>
  <c r="U144" i="15"/>
  <c r="U95" i="15"/>
  <c r="U246" i="15"/>
  <c r="U271" i="15"/>
  <c r="U249" i="15"/>
  <c r="U296" i="15"/>
  <c r="U319" i="15"/>
  <c r="AL195" i="15"/>
  <c r="AM195" i="15" s="1"/>
  <c r="U121" i="15"/>
  <c r="AL73" i="15"/>
  <c r="AM73" i="15" s="1"/>
  <c r="U149" i="15"/>
  <c r="AL298" i="15"/>
  <c r="AM298" i="15" s="1"/>
  <c r="AL299" i="15"/>
  <c r="AM299" i="15" s="1"/>
  <c r="AL297" i="15"/>
  <c r="AM297" i="15" s="1"/>
  <c r="AL321" i="15"/>
  <c r="AM321" i="15" s="1"/>
  <c r="U260" i="15"/>
  <c r="AL169" i="15"/>
  <c r="AM169" i="15" s="1"/>
  <c r="AL243" i="15"/>
  <c r="AM243" i="15" s="1"/>
  <c r="U242" i="15"/>
  <c r="U145" i="15"/>
  <c r="U273" i="15"/>
  <c r="U248" i="15"/>
  <c r="U269" i="15"/>
  <c r="U258" i="15"/>
  <c r="U123" i="15"/>
  <c r="AL89" i="15"/>
  <c r="AM89" i="15" s="1"/>
  <c r="U216" i="15"/>
  <c r="U251" i="15"/>
  <c r="U173" i="15"/>
  <c r="AL267" i="15"/>
  <c r="AM267" i="15" s="1"/>
  <c r="AL253" i="15"/>
  <c r="AM253" i="15" s="1"/>
  <c r="U250" i="15"/>
  <c r="U197" i="15"/>
  <c r="AL300" i="15"/>
  <c r="AM300" i="15" s="1"/>
  <c r="AL302" i="15"/>
  <c r="AM302" i="15" s="1"/>
  <c r="AL317" i="15"/>
  <c r="AM317" i="15" s="1"/>
  <c r="AL315" i="15"/>
  <c r="AM315" i="15" s="1"/>
  <c r="AL295" i="15"/>
  <c r="AM295" i="15" s="1"/>
  <c r="U204" i="15"/>
  <c r="U125" i="15"/>
  <c r="AL43" i="15"/>
  <c r="AM43" i="15" s="1"/>
  <c r="AL99" i="15"/>
  <c r="AM99" i="15" s="1"/>
  <c r="AL93" i="15"/>
  <c r="AM93" i="15" s="1"/>
  <c r="AL67" i="15"/>
  <c r="AM67" i="15" s="1"/>
  <c r="U191" i="15"/>
  <c r="U193" i="15"/>
  <c r="U202" i="15"/>
  <c r="U206" i="15"/>
  <c r="U227" i="15"/>
  <c r="U207" i="15"/>
  <c r="U208" i="15"/>
  <c r="AL264" i="15"/>
  <c r="AM264" i="15" s="1"/>
  <c r="AL262" i="15"/>
  <c r="AM262" i="15" s="1"/>
  <c r="U192" i="15"/>
  <c r="U268" i="15"/>
  <c r="AL133" i="15"/>
  <c r="AM133" i="15" s="1"/>
  <c r="U188" i="15"/>
  <c r="U212" i="15"/>
  <c r="U218" i="15"/>
  <c r="U155" i="15"/>
  <c r="U190" i="15"/>
  <c r="AL41" i="15"/>
  <c r="AM41" i="15" s="1"/>
  <c r="AL105" i="15"/>
  <c r="AM105" i="15" s="1"/>
  <c r="AL81" i="15"/>
  <c r="AM81" i="15" s="1"/>
  <c r="AL79" i="15"/>
  <c r="AM79" i="15" s="1"/>
  <c r="U203" i="15"/>
  <c r="AL131" i="15"/>
  <c r="AM131" i="15" s="1"/>
  <c r="U177" i="15"/>
  <c r="U205" i="15"/>
  <c r="U185" i="15"/>
  <c r="AL157" i="15"/>
  <c r="AM157" i="15" s="1"/>
  <c r="AL57" i="15"/>
  <c r="AM57" i="15" s="1"/>
  <c r="U129" i="15"/>
  <c r="U201" i="15"/>
  <c r="AL47" i="15"/>
  <c r="AM47" i="15" s="1"/>
  <c r="AL49" i="15"/>
  <c r="AM49" i="15" s="1"/>
  <c r="AL109" i="15"/>
  <c r="AM109" i="15" s="1"/>
  <c r="AL107" i="15"/>
  <c r="AM107" i="15" s="1"/>
  <c r="AL77" i="15"/>
  <c r="AM77" i="15" s="1"/>
  <c r="U179" i="15"/>
  <c r="U211" i="15"/>
  <c r="U153" i="15"/>
  <c r="U181" i="15"/>
  <c r="L51" i="26"/>
  <c r="D330" i="15" s="1"/>
  <c r="D377" i="15"/>
  <c r="D375" i="15"/>
  <c r="D376" i="15"/>
  <c r="D374" i="15"/>
  <c r="E375" i="15"/>
  <c r="J374" i="15" l="1"/>
  <c r="E374" i="15"/>
  <c r="I21" i="26" l="1"/>
  <c r="D14" i="19" l="1"/>
  <c r="D15" i="19"/>
  <c r="D13" i="19"/>
  <c r="K346" i="15"/>
  <c r="S346" i="15"/>
  <c r="AA346" i="15"/>
  <c r="P346" i="15"/>
  <c r="X346" i="15"/>
  <c r="AF346" i="15"/>
  <c r="L346" i="15"/>
  <c r="T346" i="15"/>
  <c r="AB346" i="15"/>
  <c r="O346" i="15"/>
  <c r="W346" i="15"/>
  <c r="AE346" i="15"/>
  <c r="M346" i="15"/>
  <c r="U346" i="15"/>
  <c r="AC346" i="15"/>
  <c r="N346" i="15"/>
  <c r="V346" i="15"/>
  <c r="AD346" i="15"/>
  <c r="Q346" i="15"/>
  <c r="Y346" i="15"/>
  <c r="AG346" i="15"/>
  <c r="J346" i="15"/>
  <c r="R346" i="15"/>
  <c r="Z346" i="15"/>
  <c r="AB366" i="15" l="1"/>
  <c r="S366" i="15"/>
  <c r="AE366" i="15"/>
  <c r="T366" i="15"/>
  <c r="N366" i="15"/>
  <c r="Y366" i="15"/>
  <c r="AF366" i="15"/>
  <c r="M366" i="15"/>
  <c r="AC366" i="15"/>
  <c r="J366" i="15"/>
  <c r="K366" i="15"/>
  <c r="Z366" i="15"/>
  <c r="I17" i="26"/>
  <c r="I18" i="26"/>
  <c r="I19" i="26"/>
  <c r="I20" i="26"/>
  <c r="I22" i="26"/>
  <c r="I51" i="26" l="1"/>
  <c r="H3" i="26"/>
  <c r="AY40" i="15"/>
  <c r="AV40" i="15"/>
  <c r="AW40" i="15"/>
  <c r="AX40" i="15"/>
  <c r="T40" i="15" l="1"/>
  <c r="AL40" i="15" s="1"/>
  <c r="H341" i="15"/>
  <c r="U40" i="15" l="1"/>
  <c r="D332" i="15"/>
  <c r="D331" i="15"/>
  <c r="AM40" i="15"/>
  <c r="H346" i="15"/>
  <c r="E355" i="15"/>
  <c r="J375" i="15" l="1"/>
  <c r="E373" i="15"/>
  <c r="E376" i="15" s="1"/>
  <c r="E346" i="15"/>
  <c r="H357" i="15"/>
  <c r="I357" i="15" l="1"/>
  <c r="X359" i="15"/>
  <c r="O359" i="15"/>
  <c r="U359" i="15"/>
  <c r="I359" i="15"/>
  <c r="AD359" i="15"/>
  <c r="L359" i="15"/>
  <c r="AA359" i="15"/>
  <c r="AG359" i="15"/>
  <c r="R359" i="15"/>
  <c r="AA361" i="15"/>
  <c r="AG361" i="15"/>
  <c r="I361" i="15"/>
  <c r="L361" i="15"/>
  <c r="R361" i="15"/>
  <c r="O361" i="15"/>
  <c r="U361" i="15"/>
  <c r="AD361" i="15"/>
  <c r="X361" i="15"/>
  <c r="AD358" i="15"/>
  <c r="AA358" i="15"/>
  <c r="O358" i="15"/>
  <c r="U358" i="15"/>
  <c r="X358" i="15"/>
  <c r="R358" i="15"/>
  <c r="L358" i="15"/>
  <c r="AG358" i="15"/>
  <c r="I358" i="15"/>
  <c r="AA357" i="15"/>
  <c r="AG357" i="15"/>
  <c r="X357" i="15"/>
  <c r="R357" i="15"/>
  <c r="U357" i="15"/>
  <c r="L357" i="15"/>
  <c r="O357" i="15"/>
  <c r="AD357" i="15"/>
  <c r="X356" i="15"/>
  <c r="I356" i="15"/>
  <c r="L356" i="15"/>
  <c r="R356" i="15"/>
  <c r="AD356" i="15"/>
  <c r="U356" i="15"/>
  <c r="O356" i="15"/>
  <c r="AA356" i="15"/>
  <c r="AG356" i="15"/>
  <c r="E12" i="19"/>
  <c r="L364" i="15"/>
  <c r="X364" i="15"/>
  <c r="R364" i="15"/>
  <c r="AD364" i="15"/>
  <c r="U364" i="15"/>
  <c r="O364" i="15"/>
  <c r="AA364" i="15"/>
  <c r="AG364" i="15"/>
  <c r="I364" i="15"/>
  <c r="F355" i="15"/>
  <c r="I355" i="15"/>
  <c r="AD355" i="15"/>
  <c r="X355" i="15"/>
  <c r="O355" i="15"/>
  <c r="U355" i="15"/>
  <c r="R355" i="15"/>
  <c r="AA355" i="15"/>
  <c r="AG355" i="15"/>
  <c r="L355" i="15"/>
  <c r="I360" i="15"/>
  <c r="R360" i="15"/>
  <c r="AD360" i="15"/>
  <c r="U360" i="15"/>
  <c r="AG360" i="15"/>
  <c r="X360" i="15"/>
  <c r="O360" i="15"/>
  <c r="L360" i="15"/>
  <c r="AA360" i="15"/>
  <c r="L363" i="15"/>
  <c r="I363" i="15"/>
  <c r="AD363" i="15"/>
  <c r="O363" i="15"/>
  <c r="U363" i="15"/>
  <c r="AA363" i="15"/>
  <c r="X363" i="15"/>
  <c r="AG363" i="15"/>
  <c r="R363" i="15"/>
  <c r="AD362" i="15"/>
  <c r="O362" i="15"/>
  <c r="I362" i="15"/>
  <c r="AA362" i="15"/>
  <c r="X362" i="15"/>
  <c r="AG362" i="15"/>
  <c r="L362" i="15"/>
  <c r="R362" i="15"/>
  <c r="U362" i="15"/>
  <c r="G341" i="15"/>
  <c r="J377" i="15"/>
  <c r="F361" i="15"/>
  <c r="F360" i="15"/>
  <c r="F359" i="15"/>
  <c r="F364" i="15"/>
  <c r="F363" i="15"/>
  <c r="F362" i="15"/>
  <c r="F358" i="15"/>
  <c r="F357" i="15"/>
  <c r="G357" i="15"/>
  <c r="D373" i="15" l="1"/>
  <c r="D12" i="19" s="1"/>
  <c r="I345" i="15"/>
  <c r="I365" i="15"/>
  <c r="I342" i="15"/>
  <c r="I341" i="15"/>
  <c r="I343" i="15"/>
  <c r="G346" i="15"/>
  <c r="I344" i="15"/>
  <c r="F365" i="15"/>
  <c r="F344" i="15"/>
  <c r="AE40" i="15"/>
  <c r="F343" i="15" s="1"/>
  <c r="F342" i="15"/>
  <c r="F356" i="15"/>
  <c r="D366" i="15"/>
  <c r="U366" i="15"/>
  <c r="AG366" i="15"/>
  <c r="O366" i="15"/>
  <c r="L366" i="15"/>
  <c r="V366" i="15"/>
  <c r="P366" i="15"/>
  <c r="R366" i="15"/>
  <c r="Q366" i="15"/>
  <c r="AA366" i="15"/>
  <c r="X366" i="15"/>
  <c r="W366" i="15"/>
  <c r="AD366" i="15"/>
  <c r="F345" i="15" l="1"/>
  <c r="F374" i="15"/>
  <c r="F13" i="19" s="1"/>
  <c r="F376" i="15"/>
  <c r="G376" i="15" s="1"/>
  <c r="F373" i="15"/>
  <c r="G373" i="15" s="1"/>
  <c r="F375" i="15"/>
  <c r="F14" i="19" s="1"/>
  <c r="I346" i="15"/>
  <c r="E14" i="19"/>
  <c r="E13" i="19"/>
  <c r="E366" i="15"/>
  <c r="F366" i="15"/>
  <c r="G366" i="15"/>
  <c r="I366" i="15"/>
  <c r="H366" i="15"/>
  <c r="F3" i="15"/>
  <c r="G12" i="19" l="1"/>
  <c r="F12" i="19"/>
  <c r="F346" i="15"/>
  <c r="D16" i="19"/>
  <c r="D17" i="19" s="1"/>
  <c r="G374" i="15"/>
  <c r="G13" i="19" s="1"/>
  <c r="G375" i="15"/>
  <c r="G14" i="19" s="1"/>
  <c r="D378" i="15" l="1"/>
  <c r="E377" i="15" l="1"/>
  <c r="F377" i="15" s="1"/>
  <c r="E15" i="19"/>
  <c r="F15" i="19"/>
  <c r="E378" i="15" l="1"/>
  <c r="E16" i="19"/>
  <c r="E17" i="19" s="1"/>
  <c r="G15" i="19"/>
  <c r="F378" i="15" l="1"/>
  <c r="F16" i="19"/>
  <c r="F17" i="19" s="1"/>
  <c r="G17" i="19" s="1"/>
  <c r="G377" i="15"/>
  <c r="G16" i="19" s="1"/>
  <c r="G378"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Demurtas</author>
    <author>Rebeca Espada Nicolás</author>
  </authors>
  <commentList>
    <comment ref="I39" authorId="0" shapeId="0" xr:uid="{00000000-0006-0000-0400-000001000000}">
      <text>
        <r>
          <rPr>
            <b/>
            <sz val="9"/>
            <color indexed="81"/>
            <rFont val="Tahoma"/>
            <family val="2"/>
          </rPr>
          <t>durante todo el proyecto por la subtarea</t>
        </r>
      </text>
    </comment>
    <comment ref="J39" authorId="0" shapeId="0" xr:uid="{00000000-0006-0000-0400-000002000000}">
      <text>
        <r>
          <rPr>
            <b/>
            <sz val="9"/>
            <color indexed="81"/>
            <rFont val="Tahoma"/>
            <family val="2"/>
          </rPr>
          <t>durante todo el proyecto  por la subtarea</t>
        </r>
      </text>
    </comment>
    <comment ref="K39" authorId="0" shapeId="0" xr:uid="{00000000-0006-0000-0400-000003000000}">
      <text>
        <r>
          <rPr>
            <b/>
            <sz val="9"/>
            <color indexed="81"/>
            <rFont val="Tahoma"/>
            <family val="2"/>
          </rPr>
          <t>durante todo el proyecto  por la subtarea</t>
        </r>
      </text>
    </comment>
    <comment ref="L39" authorId="0" shapeId="0" xr:uid="{00000000-0006-0000-0400-000004000000}">
      <text>
        <r>
          <rPr>
            <b/>
            <sz val="9"/>
            <color indexed="81"/>
            <rFont val="Tahoma"/>
            <family val="2"/>
          </rPr>
          <t>durante todo el proyecto  por la subtarea</t>
        </r>
      </text>
    </comment>
    <comment ref="M39" authorId="0" shapeId="0" xr:uid="{00000000-0006-0000-0400-000005000000}">
      <text>
        <r>
          <rPr>
            <b/>
            <sz val="9"/>
            <color indexed="81"/>
            <rFont val="Tahoma"/>
            <family val="2"/>
          </rPr>
          <t>durante todo el proyecto  por la subtarea</t>
        </r>
      </text>
    </comment>
    <comment ref="N39" authorId="0" shapeId="0" xr:uid="{00000000-0006-0000-0400-000006000000}">
      <text>
        <r>
          <rPr>
            <b/>
            <sz val="9"/>
            <color indexed="81"/>
            <rFont val="Tahoma"/>
            <family val="2"/>
          </rPr>
          <t>El gasto horario individual máximo es de 60 €/h</t>
        </r>
      </text>
    </comment>
    <comment ref="O39" authorId="0" shapeId="0" xr:uid="{00000000-0006-0000-0400-000007000000}">
      <text>
        <r>
          <rPr>
            <b/>
            <sz val="9"/>
            <color indexed="81"/>
            <rFont val="Tahoma"/>
            <family val="2"/>
          </rPr>
          <t>El gasto horario individual máximo es de 60 €/h</t>
        </r>
      </text>
    </comment>
    <comment ref="P39" authorId="0" shapeId="0" xr:uid="{00000000-0006-0000-0400-000008000000}">
      <text>
        <r>
          <rPr>
            <b/>
            <sz val="9"/>
            <color indexed="81"/>
            <rFont val="Tahoma"/>
            <family val="2"/>
          </rPr>
          <t>El gasto horario individual máximo es de 60 €/h</t>
        </r>
      </text>
    </comment>
    <comment ref="Q39" authorId="0" shapeId="0" xr:uid="{00000000-0006-0000-0400-000009000000}">
      <text>
        <r>
          <rPr>
            <b/>
            <sz val="9"/>
            <color indexed="81"/>
            <rFont val="Tahoma"/>
            <family val="2"/>
          </rPr>
          <t>El gasto horario individual máximo es de 60 €/h</t>
        </r>
      </text>
    </comment>
    <comment ref="R39" authorId="0" shapeId="0" xr:uid="{00000000-0006-0000-0400-00000A000000}">
      <text>
        <r>
          <rPr>
            <b/>
            <sz val="9"/>
            <color indexed="81"/>
            <rFont val="Tahoma"/>
            <family val="2"/>
          </rPr>
          <t>El gasto horario individual máximo es de 60 €/h</t>
        </r>
      </text>
    </comment>
    <comment ref="AF39" authorId="1" shapeId="0" xr:uid="{A003395C-0928-492E-93CE-374215D57FF3}">
      <text>
        <r>
          <rPr>
            <b/>
            <sz val="12"/>
            <color indexed="81"/>
            <rFont val="Tahoma"/>
            <family val="2"/>
          </rPr>
          <t>En el caso de gastos generales no hay que indicar nº de factura, pero si hay que hacerlo en el caso de gastos de explotación adicionales.</t>
        </r>
        <r>
          <rPr>
            <sz val="9"/>
            <color indexed="81"/>
            <rFont val="Tahoma"/>
            <family val="2"/>
          </rPr>
          <t xml:space="preserve">
</t>
        </r>
      </text>
    </comment>
  </commentList>
</comments>
</file>

<file path=xl/sharedStrings.xml><?xml version="1.0" encoding="utf-8"?>
<sst xmlns="http://schemas.openxmlformats.org/spreadsheetml/2006/main" count="393" uniqueCount="198">
  <si>
    <t>Nombre del proyecto:</t>
  </si>
  <si>
    <t>CONTENIDO</t>
  </si>
  <si>
    <t>La presente ficha de solicitud de información financiera del proyecto incluye las siguientes pestañas de petición de información:</t>
  </si>
  <si>
    <t>1.</t>
  </si>
  <si>
    <t>2.</t>
  </si>
  <si>
    <t>3.</t>
  </si>
  <si>
    <t>Amortización</t>
  </si>
  <si>
    <t>Presupuesto total</t>
  </si>
  <si>
    <t>INSTRUCCIONES DE CUMPLIMENTACIÓN</t>
  </si>
  <si>
    <t>Por cada proyecto solicitante, se deberá cumplimentar esta ficha con la información requerida en las celdas de color amarillo en todas las pestañas. Comenzando por el nombre del proyecto en la parte superior de la pestaña actual.</t>
  </si>
  <si>
    <t>Celda a completar</t>
  </si>
  <si>
    <t>1. Cumplimentar la tabla de amortización correspondiente a la adquisición de diferentes equipos.</t>
  </si>
  <si>
    <t>1. Cumplimentar los costes del proyecto y la ayuda solicitada dentro del marco de acción del presente programa de ayudas.</t>
  </si>
  <si>
    <t>2. Se deben tener en cuenta los límites de ayuda establecidos en las bases y convocatoria del Programa Cadena de Valor</t>
  </si>
  <si>
    <t>NATURALEZA DE ACTUACIONES</t>
  </si>
  <si>
    <t> </t>
  </si>
  <si>
    <t xml:space="preserve">Investigación industrial </t>
  </si>
  <si>
    <t>Desarrollo experimental</t>
  </si>
  <si>
    <t>La investigación planificada o los estudios críticos encaminados a adquirir nuevos conocimientos y aptitudes que puedan ser útiles para desarrollar nuevos productos, procesos o servicios, o permitan mejorar considerablemente los ya existentes; comprende la creación de componentes de sistemas complejos y puede incluir la construcción de prototipos en un entorno de laboratorio o en un entorno con interfaces simuladas con los sistemas
existentes, así como líneas piloto, cuando sea necesario para la investigación
industrial y, en particular, para la validación de tecnología genérica.</t>
  </si>
  <si>
    <t>La adquisición, combinación, configuración y empleo de conocimientos y técnicas ya existentes, de índole científica, tecnológica, empresarial o de otro tipo, con vistas a la elaboración de productos, procesos o servicios nuevos o mejorados; puede incluir también, por ejemplo, actividades de definición conceptual, planificación y documentación de nuevos productos, procesos o servicios.
i. El desarrollo experimental podrá comprender la creación de prototipos, la demostración, la elaboración de proyectos piloto, el ensayo y la validación
de productos, procesos o servicios nuevos o mejorados, en entornos representativos de condiciones reales de funcionamiento, siempre que el objetivo principal sea aportar nuevas mejoras técnicas a productos, procesos o servicios que no estén sustancialmente asentados; puede incluir el desarrollo de prototipos o proyectos piloto que puedan utilizarse comercialmente cuando sean necesariamente el producto comercial final y su fabricación resulte demasiado onerosa para su uso exclusivo con fines de demostración y validación;
ii. El desarrollo experimental no incluye las modificaciones habituales o periódicas efectuadas en productos, líneas de producción, procesos de fabricación, servicios existentes y otras operaciones en curso, aun cuando esas modificaciones puedan representar mejoras de los mismos.</t>
  </si>
  <si>
    <t>TOTAL</t>
  </si>
  <si>
    <t>Paquete</t>
  </si>
  <si>
    <t>Tarea</t>
  </si>
  <si>
    <t>Subtarea</t>
  </si>
  <si>
    <t>PT1</t>
  </si>
  <si>
    <t>TABLA DE AMORTIZACIÓN</t>
  </si>
  <si>
    <t xml:space="preserve">¿Cuáles son los objetivos de la tabla «amortización»?
En este apartado se deberá incluir la amortización de los equipos adquiridos para el proyecto, durante la duración del mismo.
</t>
  </si>
  <si>
    <t>Identificador</t>
  </si>
  <si>
    <t xml:space="preserve">Designación equipo </t>
  </si>
  <si>
    <t xml:space="preserve">Descripción equipo </t>
  </si>
  <si>
    <t>Valor de adquisición (€)</t>
  </si>
  <si>
    <t>Semestre de adquisición</t>
  </si>
  <si>
    <t>Período de depreciación contable (en semestres)</t>
  </si>
  <si>
    <t>Cuota de uso asignado al proyecto (%)</t>
  </si>
  <si>
    <t>Amortización semestral (€)</t>
  </si>
  <si>
    <t>Número de semestres de uso como parte del proyecto</t>
  </si>
  <si>
    <t>Cuota amorizable (%)</t>
  </si>
  <si>
    <t>Contribución a la amortización (€)</t>
  </si>
  <si>
    <t>Eq1</t>
  </si>
  <si>
    <t>Eq2</t>
  </si>
  <si>
    <t>Eq3</t>
  </si>
  <si>
    <t>Eq4</t>
  </si>
  <si>
    <t>Eq5</t>
  </si>
  <si>
    <t>Eq6</t>
  </si>
  <si>
    <t>Eq7</t>
  </si>
  <si>
    <t>Eq8</t>
  </si>
  <si>
    <t>Eq9</t>
  </si>
  <si>
    <t>Eq10</t>
  </si>
  <si>
    <t>Eq11</t>
  </si>
  <si>
    <t>Eq12</t>
  </si>
  <si>
    <t>Eq13</t>
  </si>
  <si>
    <t>Eq14</t>
  </si>
  <si>
    <t>Eq15</t>
  </si>
  <si>
    <t>Eq16</t>
  </si>
  <si>
    <t>Eq17</t>
  </si>
  <si>
    <t>Eq18</t>
  </si>
  <si>
    <t>Eq19</t>
  </si>
  <si>
    <t>Eq20</t>
  </si>
  <si>
    <t>…</t>
  </si>
  <si>
    <t>PRESUPUESTO TOTAL DEL PROYECTO POR COSTE</t>
  </si>
  <si>
    <t>La intensidad de ayuda se podrá incrementar en un 15% en caso de cumplir alguna de las siguientes condiciones.</t>
  </si>
  <si>
    <t>No</t>
  </si>
  <si>
    <t>ENTIDADES SOLICITANTES</t>
  </si>
  <si>
    <t>TIPO ORGANIZACIÓN</t>
  </si>
  <si>
    <t>Intensidad máxima de ayuda</t>
  </si>
  <si>
    <t>¿Dispone de una contabilidad auditada?</t>
  </si>
  <si>
    <t>CATEGORIAS DE EMPLEADOS</t>
  </si>
  <si>
    <t>REPRESENTANTE</t>
  </si>
  <si>
    <t>Pequeña empresa</t>
  </si>
  <si>
    <t>Sí</t>
  </si>
  <si>
    <t>CATEGORIA 1</t>
  </si>
  <si>
    <t>ENTIDAD 2</t>
  </si>
  <si>
    <t>CATEGORIA 2</t>
  </si>
  <si>
    <t>ENTIDAD 3</t>
  </si>
  <si>
    <t>CATEGORIA 3</t>
  </si>
  <si>
    <t>ENTIDAD 4</t>
  </si>
  <si>
    <t>CATEGORIA 4</t>
  </si>
  <si>
    <t>ENTIDAD 5</t>
  </si>
  <si>
    <t>CATEGORIA 5</t>
  </si>
  <si>
    <t>ENTIDAD 6</t>
  </si>
  <si>
    <t>ENTIDAD 7</t>
  </si>
  <si>
    <t>ENTIDAD 8</t>
  </si>
  <si>
    <t>ENTIDAD 9</t>
  </si>
  <si>
    <t>ENTIDAD 10</t>
  </si>
  <si>
    <t>Costes de personal: investigadores, técnicos y demás personal  auxiliar, en la medida en que estén dedicados al proyecto</t>
  </si>
  <si>
    <t>Costes del instrumental y material</t>
  </si>
  <si>
    <t>Costes de investigación contractual, conocimientos y patentes adquiridos u obtenidos por licencia de fuentes externas</t>
  </si>
  <si>
    <t>Gastos generales y otros gastos de explotación adicionales</t>
  </si>
  <si>
    <t xml:space="preserve">Costes de Subcontratación </t>
  </si>
  <si>
    <t>Identificación</t>
  </si>
  <si>
    <t>Entidad</t>
  </si>
  <si>
    <t>Semestre</t>
  </si>
  <si>
    <t>Horas-Empleado Cat 1</t>
  </si>
  <si>
    <t>Horas-Empleado Cat 2</t>
  </si>
  <si>
    <t>Horas-Empleado Cat 3</t>
  </si>
  <si>
    <t>Horas-Empleado Cat 4</t>
  </si>
  <si>
    <t>Horas-Empleado Cat 5</t>
  </si>
  <si>
    <t>Salario bruto + Coste S.S. Cat 1 por hora</t>
  </si>
  <si>
    <t>Salario bruto + Coste S.S. Cat 2 por hora</t>
  </si>
  <si>
    <t>Salario bruto + Coste S.S. Cat 3 por hora</t>
  </si>
  <si>
    <t>Salario bruto + Coste S.S. Cat 4 por hora</t>
  </si>
  <si>
    <t>Salario bruto + Coste S.S. Cat 5 por hora</t>
  </si>
  <si>
    <t>Coste total de personal (€)</t>
  </si>
  <si>
    <t>Coste total de personal subvencionable (€)</t>
  </si>
  <si>
    <t>Importe ayuda maxima(€)</t>
  </si>
  <si>
    <r>
      <t xml:space="preserve">Información de los costes 
</t>
    </r>
    <r>
      <rPr>
        <sz val="11"/>
        <color theme="1"/>
        <rFont val="Calibri"/>
        <family val="2"/>
        <scheme val="minor"/>
      </rPr>
      <t>(proveedores, características, etc)</t>
    </r>
  </si>
  <si>
    <t xml:space="preserve">Contribución a las amortizaciónes € </t>
  </si>
  <si>
    <t>Total costes subvencionable (€)</t>
  </si>
  <si>
    <t>Coste del proyecto (€)</t>
  </si>
  <si>
    <t>Total costes interno del proyecto  (€)</t>
  </si>
  <si>
    <t>Total costes del proyecto subvencionable (€)</t>
  </si>
  <si>
    <t>Code</t>
  </si>
  <si>
    <t>costes salariales subvencionable (€) Cat 1</t>
  </si>
  <si>
    <t>costes salariales subvencionable (€) Cat 2</t>
  </si>
  <si>
    <t>costes salariales subvencionable (€) Cat 3</t>
  </si>
  <si>
    <t>costes salariales subvencionable (€) Cat 4</t>
  </si>
  <si>
    <t>costes salariales subvencionable (€) Cat 5</t>
  </si>
  <si>
    <t>VERIFICACIONES</t>
  </si>
  <si>
    <t>Costes de amortización de instrumental y equipos</t>
  </si>
  <si>
    <t>Sólo será correcto si el total de los costes de amortización de la pestaña 3 coincide con el total de los costes de amortización de la tabla de arriba.</t>
  </si>
  <si>
    <t>Costes subcontratados</t>
  </si>
  <si>
    <t>Los costes subcontratados deben ser inferiores al 50% del coste subvencionable del proyecto.</t>
  </si>
  <si>
    <t>Los  gastos generales y otros gastos de explotación adicionales no podrán superar el 20% de los costes de personal.</t>
  </si>
  <si>
    <t>COSTES POR PAQUETES DE TRABAJO Y PARTIDA</t>
  </si>
  <si>
    <t>PT2</t>
  </si>
  <si>
    <t>PT3</t>
  </si>
  <si>
    <t>PT4</t>
  </si>
  <si>
    <t>PT5</t>
  </si>
  <si>
    <t>PT6</t>
  </si>
  <si>
    <t>PT7</t>
  </si>
  <si>
    <t>PT8</t>
  </si>
  <si>
    <t>PT9</t>
  </si>
  <si>
    <t>PT10</t>
  </si>
  <si>
    <r>
      <t xml:space="preserve">PARTIDAS
</t>
    </r>
    <r>
      <rPr>
        <b/>
        <sz val="14"/>
        <rFont val="Calibri"/>
        <family val="2"/>
        <scheme val="minor"/>
      </rPr>
      <t>(acorde a la clasificación establecida en el artículo 5 y el Anexo II de la Convocatoria)</t>
    </r>
  </si>
  <si>
    <t>Coste subvencionable (€)</t>
  </si>
  <si>
    <t>Importe ayuda maxima</t>
  </si>
  <si>
    <t xml:space="preserve">SUBTOTAL </t>
  </si>
  <si>
    <t>COSTES POR ENTIDAD Y PAQUETES DE TRABAJO</t>
  </si>
  <si>
    <t>ENTIDADES</t>
  </si>
  <si>
    <t>Subcontractación</t>
  </si>
  <si>
    <t>RESUMEN Y TOTALES</t>
  </si>
  <si>
    <t>PARTIDA</t>
  </si>
  <si>
    <t>Importe ayuda solicitada</t>
  </si>
  <si>
    <t>% intensidad ayuda final</t>
  </si>
  <si>
    <t>Costes de Amortización</t>
  </si>
  <si>
    <t>Los costes de amortización deben coincidir</t>
  </si>
  <si>
    <t>Gastos generales y 
otros gastos de explotación adicionales</t>
  </si>
  <si>
    <t>Si el importe es superior al límite, sólo se considerá el 20% de los costes de personal para el cálculo de la ayuda máxima</t>
  </si>
  <si>
    <t>Si el importe es superior al límite, sólo se considerá el 50% del coste subvencionable para el cálculo de la ayuda</t>
  </si>
  <si>
    <t xml:space="preserve">TOTAL </t>
  </si>
  <si>
    <t xml:space="preserve"> </t>
  </si>
  <si>
    <t xml:space="preserve">PAQUETE DE TRABAJO </t>
  </si>
  <si>
    <t>Tipo de empresa</t>
  </si>
  <si>
    <t>Mediana empresa</t>
  </si>
  <si>
    <t>Gran empresa</t>
  </si>
  <si>
    <t>Sector público institucional</t>
  </si>
  <si>
    <t>Centros tecnológicos de ámbito estatal</t>
  </si>
  <si>
    <t>¿disponibilidad de una contabilidad auditada?</t>
  </si>
  <si>
    <t>COSTES DE REFERENCIA PARA LOS CÁLCULOS DE AYUDAS</t>
  </si>
  <si>
    <t>Gestión de la solicitud</t>
  </si>
  <si>
    <t>Como % del importe de los costes subvencionables totales</t>
  </si>
  <si>
    <t>límite máximo por expediente</t>
  </si>
  <si>
    <t>costes de gestión de la solicitud y de la justificación de las ayudas</t>
  </si>
  <si>
    <t>Gastos</t>
  </si>
  <si>
    <t>límite máximo</t>
  </si>
  <si>
    <t>Gastos de personal</t>
  </si>
  <si>
    <t>por hora</t>
  </si>
  <si>
    <t>costes subcontratados</t>
  </si>
  <si>
    <t>gastos generales y otros gastos de explotación adicionales</t>
  </si>
  <si>
    <t>de los costes de personal</t>
  </si>
  <si>
    <t>Intensidades de ayuda máximas</t>
  </si>
  <si>
    <t>Subprograma 1 b): Instalaciones de ensayo de componentes, sistemas y equipos auxiliares relacionados con el entorno de producción, distribución y uso del hidrógeno</t>
  </si>
  <si>
    <t>Intensidades máximas de ayuda</t>
  </si>
  <si>
    <t>Desarrollo experimental con carácter general.</t>
  </si>
  <si>
    <t>Desarrollo experimental, en caso de que exista colaboración 
efectiva o amplia difusión en los términos establecidos en el 
artículo 25.6.b) del Reglamento (UE) n.º 651/2014 de la 
Comisión, de 17 de junio de 2014.</t>
  </si>
  <si>
    <t>RESUMEN DE COSTES</t>
  </si>
  <si>
    <t>En esta pestaña no se deberá rellenar nada, ya que muestra un resumen de los costes autocalculados.</t>
  </si>
  <si>
    <t xml:space="preserve">Resumen </t>
  </si>
  <si>
    <t>El proyecto ha implicado una colaboración efectiva.</t>
  </si>
  <si>
    <t>Los resultados del proyecto se han difundido ampliamente.</t>
  </si>
  <si>
    <r>
      <rPr>
        <b/>
        <sz val="11"/>
        <rFont val="Calibri"/>
        <family val="2"/>
        <scheme val="minor"/>
      </rPr>
      <t xml:space="preserve">¿Cuáles son los objetivos de la tabla «presupuesto ejecutado»?
</t>
    </r>
    <r>
      <rPr>
        <sz val="11"/>
        <rFont val="Calibri"/>
        <family val="2"/>
        <scheme val="minor"/>
      </rPr>
      <t xml:space="preserve">En este apartado se deberá incluir el detalle de los gastos realizados para la ejecución del proyecto.
Dicha información ha de reflejar el coste total de la operación, los gastos reales imputados al proyecto. </t>
    </r>
  </si>
  <si>
    <t>Instrucciones para la cumplimentación:
En la primera tabla deberá seleccionar si ha existido colaboración efectiva entre empresas o si los resultados se han difundido ampliamente. Basta con que se cumpla una de los dos supuestos recogidos para seleccionar sí (1).
Deberá indicar también, en las respectivas tablas, las entidades solicitantes con identificación y tipo de organización, así como las categorías de empleados del proyecto (hasta 5). Las categorías deben ser las mismas para todas las entidades, pero cada entidad puede especificar un costo de personal diferente para cada subtarea
En la siguiente tabla, deberá rellenar para cada actividad, tarea y subtarea, el coste y la entidad responsable.
A lo largo de esta pestaña encontrará varios controles para verificar que los costes introducidos son correctos, así como le explicación sobre estas limitaciones.
En la última tabla, deberá indicar el total de la solicitud de ayuda para cada partida
(1). La intensidad de ayuda se podrá aumentar en 15% en caso de cumplir:
1. El proyecto implica una colaboración efectiva:
* Entre empresas, al menos una de las cuales es una PYME, o se desarrolla en al menos dos Estados miembros, o en un Estado miembro y en una Parte Contratante en el Acuerdo EEE, y ninguna empresa corra por sí sola con más del 70 % de los costes subvencionables.
* Entre una empresa y uno o varios organismos de investigación y difusión de conocimientos, asumiendo estos como mínimo el 10 % de los costes subvencionables y teniendo derecho a publicar los resultados de su propia investigación.
3. Amplia difusión del proyecto por medio de conferencias, publicaciones, bases de libre acceso o programas informáticos gratuitos o de fuente abierta.</t>
  </si>
  <si>
    <t>Nº factura</t>
  </si>
  <si>
    <t>Paquetes y Tareas</t>
  </si>
  <si>
    <t>4.</t>
  </si>
  <si>
    <t>1. Rellenar la tabla con los diferentes paquetes de trabajo y las tareas y sub-tareas que los componen.</t>
  </si>
  <si>
    <t>2. Si fuera necesario, se puede incluir un mayor número de socios participantes.</t>
  </si>
  <si>
    <t>Sección 1 - Paquetes y tareas</t>
  </si>
  <si>
    <t>Sección 2 - Amortización</t>
  </si>
  <si>
    <t>Sección 3 - Presupuesto total</t>
  </si>
  <si>
    <t xml:space="preserve">Sección 4 - Resumen </t>
  </si>
  <si>
    <t>IDENTIFICACION DE PAQUETES, TAREAS Y SUBTAREAS</t>
  </si>
  <si>
    <t>Código</t>
  </si>
  <si>
    <t>Titulo</t>
  </si>
  <si>
    <t>Descripción</t>
  </si>
  <si>
    <t>Observaciones</t>
  </si>
  <si>
    <r>
      <rPr>
        <u/>
        <sz val="11"/>
        <color theme="1"/>
        <rFont val="Calibri"/>
        <family val="2"/>
        <scheme val="minor"/>
      </rPr>
      <t>Desviaciones respecto a lo presentado en fase de solicitud</t>
    </r>
    <r>
      <rPr>
        <sz val="11"/>
        <color theme="1"/>
        <rFont val="Calibri"/>
        <family val="2"/>
        <scheme val="minor"/>
      </rPr>
      <t>:</t>
    </r>
  </si>
  <si>
    <t>Instrucciones para la cumplimentación:
En la siguiente tabla deberá identificar los paquetes del trabajo del proyecto, junto con las tareas y subtareas que los componen. Asimismo, deberá incluir el título y la descripción a nivel de subtarea; se ha añadido un campo de observaciones para poder incluir posibles aclaraciones que ayuden a entender el desarrollo del proyecto. 
Los paquetes, tareas y subtareas deberán corresponder con lo incluido en Plan de Trabajo del documento de Memoria descriptiva presentado en la fase de solicitud. En el caso de que haya habido algún tipo de modificación, ésta se explicará en el campo que se ha añadido debajo de la tabla: "Desviaciones respecto a lo presentado en fase de solicitud". 
Se deberá indicar expresamente en la descripción si la tarea o subtarea se considera de coordinación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</si>
</sst>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quot;€&quot;\ * #,##0.00_ ;_ &quot;€&quot;\ * \-#,##0.00_ ;_ &quot;€&quot;\ * &quot;-&quot;??_ ;_ @_ "/>
    <numFmt numFmtId="165" formatCode="_ * #,##0.00_ ;_ * \-#,##0.00_ ;_ * &quot;-&quot;??_ ;_ @_ "/>
    <numFmt numFmtId="166" formatCode="&quot;€&quot;\ #,##0"/>
    <numFmt numFmtId="167" formatCode="_ * #,##0_ ;_ * \-#,##0_ ;_ * &quot;-&quot;??_ ;_ @_ "/>
    <numFmt numFmtId="168" formatCode="_-* #,##0\ &quot;€&quot;_-;\-* #,##0\ &quot;€&quot;_-;_-* &quot;-&quot;??\ &quot;€&quot;_-;_-@_-"/>
    <numFmt numFmtId="169" formatCode="_ [$€-2]\ * #,##0.00_ ;_ [$€-2]\ * \-#,##0.00_ ;_ [$€-2]\ * &quot;-&quot;??_ ;_ @_ "/>
  </numFmts>
  <fonts count="2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u/>
      <sz val="14"/>
      <color theme="10"/>
      <name val="Calibri"/>
      <family val="2"/>
      <scheme val="minor"/>
    </font>
    <font>
      <sz val="10"/>
      <name val="Arial"/>
      <family val="2"/>
    </font>
    <font>
      <b/>
      <sz val="14"/>
      <name val="Arial"/>
      <family val="2"/>
    </font>
    <font>
      <sz val="12"/>
      <color theme="1"/>
      <name val="Calibri"/>
      <family val="2"/>
      <scheme val="minor"/>
    </font>
    <font>
      <b/>
      <sz val="14"/>
      <color theme="1"/>
      <name val="Calibri"/>
      <family val="2"/>
      <scheme val="minor"/>
    </font>
    <font>
      <b/>
      <sz val="11"/>
      <name val="Calibri"/>
      <family val="2"/>
      <scheme val="minor"/>
    </font>
    <font>
      <b/>
      <sz val="14"/>
      <name val="Calibri"/>
      <family val="2"/>
      <scheme val="minor"/>
    </font>
    <font>
      <b/>
      <sz val="18"/>
      <color theme="1"/>
      <name val="Calibri"/>
      <family val="2"/>
      <scheme val="minor"/>
    </font>
    <font>
      <b/>
      <sz val="12"/>
      <color theme="1"/>
      <name val="Calibri"/>
      <family val="2"/>
      <scheme val="minor"/>
    </font>
    <font>
      <sz val="11"/>
      <name val="Calibri"/>
      <family val="2"/>
      <scheme val="minor"/>
    </font>
    <font>
      <sz val="8"/>
      <name val="Calibri"/>
      <family val="2"/>
      <scheme val="minor"/>
    </font>
    <font>
      <b/>
      <sz val="9"/>
      <color indexed="81"/>
      <name val="Tahoma"/>
      <family val="2"/>
    </font>
    <font>
      <sz val="12"/>
      <name val="Calibri"/>
      <family val="2"/>
    </font>
    <font>
      <sz val="11"/>
      <name val="Calibri"/>
      <family val="2"/>
    </font>
    <font>
      <sz val="14"/>
      <color theme="1"/>
      <name val="Calibri"/>
      <family val="2"/>
      <scheme val="minor"/>
    </font>
    <font>
      <b/>
      <sz val="12"/>
      <name val="Calibri"/>
      <family val="2"/>
    </font>
    <font>
      <sz val="10"/>
      <name val="Calibri"/>
      <family val="2"/>
      <scheme val="minor"/>
    </font>
    <font>
      <b/>
      <sz val="16"/>
      <color rgb="FF000000"/>
      <name val="Calibri"/>
      <family val="2"/>
    </font>
    <font>
      <sz val="11"/>
      <color rgb="FF000000"/>
      <name val="Calibri"/>
      <family val="2"/>
    </font>
    <font>
      <sz val="16"/>
      <color rgb="FF000000"/>
      <name val="Calibri"/>
      <family val="2"/>
    </font>
    <font>
      <sz val="9"/>
      <color indexed="81"/>
      <name val="Tahoma"/>
      <family val="2"/>
    </font>
    <font>
      <b/>
      <sz val="12"/>
      <color indexed="81"/>
      <name val="Tahoma"/>
      <family val="2"/>
    </font>
    <font>
      <u/>
      <sz val="11"/>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2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DEBF7"/>
        <bgColor indexed="64"/>
      </patternFill>
    </fill>
    <fill>
      <patternFill patternType="solid">
        <fgColor rgb="FFE2EFDA"/>
        <bgColor indexed="64"/>
      </patternFill>
    </fill>
    <fill>
      <patternFill patternType="solid">
        <fgColor theme="2" tint="-9.9978637043366805E-2"/>
        <bgColor indexed="64"/>
      </patternFill>
    </fill>
    <fill>
      <patternFill patternType="solid">
        <fgColor rgb="FFD9D9D9"/>
        <bgColor indexed="64"/>
      </patternFill>
    </fill>
    <fill>
      <patternFill patternType="solid">
        <fgColor theme="2" tint="-0.499984740745262"/>
        <bgColor indexed="64"/>
      </patternFill>
    </fill>
    <fill>
      <patternFill patternType="solid">
        <fgColor rgb="FFFCE4D6"/>
        <bgColor rgb="FF000000"/>
      </patternFill>
    </fill>
    <fill>
      <patternFill patternType="solid">
        <fgColor rgb="FFFFFFFF"/>
        <bgColor rgb="FF000000"/>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diagonal/>
    </border>
    <border>
      <left style="thin">
        <color indexed="64"/>
      </left>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7" fillId="0" borderId="0"/>
    <xf numFmtId="165" fontId="1" fillId="0" borderId="0" applyFont="0" applyFill="0" applyBorder="0" applyAlignment="0" applyProtection="0"/>
    <xf numFmtId="0" fontId="7" fillId="0" borderId="0"/>
    <xf numFmtId="164" fontId="1" fillId="0" borderId="0" applyFont="0" applyFill="0" applyBorder="0" applyAlignment="0" applyProtection="0"/>
  </cellStyleXfs>
  <cellXfs count="201">
    <xf numFmtId="0" fontId="0" fillId="0" borderId="0" xfId="0"/>
    <xf numFmtId="0" fontId="5" fillId="3" borderId="0" xfId="0" applyFont="1" applyFill="1" applyAlignment="1">
      <alignment horizontal="centerContinuous" vertical="center"/>
    </xf>
    <xf numFmtId="0" fontId="5" fillId="4" borderId="0" xfId="0" applyFont="1" applyFill="1" applyAlignment="1">
      <alignment horizontal="centerContinuous" vertical="center"/>
    </xf>
    <xf numFmtId="0" fontId="0" fillId="5" borderId="0" xfId="0" applyFill="1" applyAlignment="1">
      <alignment vertical="center"/>
    </xf>
    <xf numFmtId="0" fontId="4" fillId="5" borderId="0" xfId="0" applyFont="1" applyFill="1" applyAlignment="1">
      <alignment vertical="center"/>
    </xf>
    <xf numFmtId="0" fontId="5" fillId="5" borderId="0" xfId="0" applyFont="1" applyFill="1" applyAlignment="1">
      <alignment horizontal="centerContinuous" vertical="center"/>
    </xf>
    <xf numFmtId="0" fontId="4" fillId="5" borderId="0" xfId="0" applyFont="1" applyFill="1" applyAlignment="1">
      <alignment horizontal="centerContinuous" vertical="center"/>
    </xf>
    <xf numFmtId="0" fontId="4" fillId="5" borderId="0" xfId="0" applyFont="1" applyFill="1" applyAlignment="1">
      <alignment horizontal="left" vertical="center"/>
    </xf>
    <xf numFmtId="0" fontId="6" fillId="5" borderId="0" xfId="2" applyFont="1" applyFill="1" applyAlignment="1">
      <alignment vertical="center"/>
    </xf>
    <xf numFmtId="0" fontId="3" fillId="5" borderId="0" xfId="2" applyFill="1" applyAlignment="1">
      <alignment horizontal="centerContinuous" vertical="center"/>
    </xf>
    <xf numFmtId="0" fontId="4" fillId="5" borderId="0" xfId="0" applyFont="1" applyFill="1" applyAlignment="1">
      <alignment vertical="center" wrapText="1"/>
    </xf>
    <xf numFmtId="0" fontId="0" fillId="5" borderId="0" xfId="0" applyFill="1"/>
    <xf numFmtId="0" fontId="8" fillId="5" borderId="0" xfId="3" applyFont="1" applyFill="1"/>
    <xf numFmtId="0" fontId="10" fillId="5" borderId="0" xfId="0" applyFont="1" applyFill="1"/>
    <xf numFmtId="0" fontId="7" fillId="5" borderId="0" xfId="3" applyFill="1"/>
    <xf numFmtId="0" fontId="0" fillId="5" borderId="0" xfId="0" applyFill="1" applyAlignment="1">
      <alignment vertical="top" wrapText="1"/>
    </xf>
    <xf numFmtId="0" fontId="0" fillId="5" borderId="1" xfId="0" applyFill="1" applyBorder="1" applyAlignment="1">
      <alignment horizontal="centerContinuous" vertical="center"/>
    </xf>
    <xf numFmtId="0" fontId="0" fillId="5" borderId="3" xfId="0" applyFill="1" applyBorder="1" applyAlignment="1">
      <alignment horizontal="centerContinuous" vertical="center"/>
    </xf>
    <xf numFmtId="0" fontId="0" fillId="5" borderId="0" xfId="0" applyFill="1" applyAlignment="1">
      <alignment horizontal="center" vertical="center"/>
    </xf>
    <xf numFmtId="0" fontId="0" fillId="2" borderId="4" xfId="0" applyFill="1" applyBorder="1" applyAlignment="1" applyProtection="1">
      <alignment horizontal="center"/>
      <protection locked="0"/>
    </xf>
    <xf numFmtId="0" fontId="2" fillId="5" borderId="0" xfId="0" applyFont="1" applyFill="1"/>
    <xf numFmtId="0" fontId="0" fillId="0" borderId="0" xfId="0" applyAlignment="1">
      <alignment vertical="center"/>
    </xf>
    <xf numFmtId="0" fontId="4" fillId="3" borderId="0" xfId="0" applyFont="1" applyFill="1" applyAlignment="1">
      <alignment horizontal="centerContinuous" vertical="center"/>
    </xf>
    <xf numFmtId="0" fontId="4" fillId="0" borderId="0" xfId="0" applyFont="1" applyAlignment="1">
      <alignment vertical="center"/>
    </xf>
    <xf numFmtId="0" fontId="2" fillId="4" borderId="9" xfId="0" applyFont="1" applyFill="1" applyBorder="1"/>
    <xf numFmtId="0" fontId="2" fillId="4" borderId="9" xfId="0" applyFont="1" applyFill="1" applyBorder="1" applyAlignment="1">
      <alignment wrapText="1"/>
    </xf>
    <xf numFmtId="0" fontId="0" fillId="0" borderId="0" xfId="0" applyAlignment="1">
      <alignment vertical="top" wrapText="1"/>
    </xf>
    <xf numFmtId="0" fontId="0" fillId="0" borderId="15" xfId="0" applyBorder="1" applyAlignment="1">
      <alignment horizontal="left" vertical="top"/>
    </xf>
    <xf numFmtId="9" fontId="0" fillId="0" borderId="0" xfId="0" applyNumberFormat="1" applyAlignment="1">
      <alignment vertical="top"/>
    </xf>
    <xf numFmtId="166" fontId="0" fillId="0" borderId="0" xfId="0" applyNumberFormat="1" applyAlignment="1">
      <alignment vertical="top"/>
    </xf>
    <xf numFmtId="0" fontId="0" fillId="0" borderId="0" xfId="0" applyAlignment="1">
      <alignment vertical="top"/>
    </xf>
    <xf numFmtId="0" fontId="0" fillId="0" borderId="15" xfId="0" applyBorder="1" applyAlignment="1">
      <alignment horizontal="left" indent="1"/>
    </xf>
    <xf numFmtId="0" fontId="0" fillId="5" borderId="0" xfId="0" applyFill="1" applyAlignment="1">
      <alignment horizontal="left" indent="1"/>
    </xf>
    <xf numFmtId="0" fontId="0" fillId="5" borderId="0" xfId="0" applyFill="1" applyAlignment="1">
      <alignment horizontal="center"/>
    </xf>
    <xf numFmtId="0" fontId="0" fillId="13" borderId="9" xfId="0" applyFill="1" applyBorder="1"/>
    <xf numFmtId="0" fontId="0" fillId="9" borderId="11" xfId="0" applyFill="1" applyBorder="1" applyAlignment="1">
      <alignment horizontal="left"/>
    </xf>
    <xf numFmtId="0" fontId="2" fillId="12" borderId="4" xfId="0" applyFont="1" applyFill="1" applyBorder="1" applyAlignment="1">
      <alignment horizontal="center" vertical="center" wrapText="1"/>
    </xf>
    <xf numFmtId="0" fontId="0" fillId="11" borderId="1" xfId="0" applyFill="1" applyBorder="1" applyAlignment="1">
      <alignment horizontal="center" vertical="center"/>
    </xf>
    <xf numFmtId="0" fontId="22" fillId="9" borderId="4" xfId="5" applyFont="1" applyFill="1" applyBorder="1" applyAlignment="1" applyProtection="1">
      <alignment horizontal="center" vertical="center" wrapText="1"/>
      <protection locked="0"/>
    </xf>
    <xf numFmtId="0" fontId="2" fillId="12" borderId="11" xfId="0" applyFont="1" applyFill="1" applyBorder="1" applyAlignment="1">
      <alignment horizontal="center" vertical="center" wrapText="1"/>
    </xf>
    <xf numFmtId="0" fontId="0" fillId="5" borderId="9" xfId="0" applyFill="1" applyBorder="1" applyAlignment="1">
      <alignment horizontal="center" vertical="center"/>
    </xf>
    <xf numFmtId="3" fontId="22" fillId="9" borderId="4" xfId="5" applyNumberFormat="1" applyFont="1" applyFill="1" applyBorder="1" applyAlignment="1" applyProtection="1">
      <alignment horizontal="center" vertical="center"/>
      <protection locked="0"/>
    </xf>
    <xf numFmtId="3" fontId="22" fillId="9" borderId="4" xfId="5" applyNumberFormat="1" applyFont="1" applyFill="1" applyBorder="1" applyAlignment="1" applyProtection="1">
      <alignment horizontal="center" vertical="center" wrapText="1"/>
      <protection locked="0"/>
    </xf>
    <xf numFmtId="3" fontId="15" fillId="9" borderId="4" xfId="5" applyNumberFormat="1" applyFont="1" applyFill="1" applyBorder="1" applyAlignment="1" applyProtection="1">
      <alignment horizontal="center" vertical="center" wrapText="1"/>
      <protection locked="0"/>
    </xf>
    <xf numFmtId="0" fontId="2" fillId="12" borderId="13" xfId="0" applyFont="1" applyFill="1" applyBorder="1" applyAlignment="1" applyProtection="1">
      <alignment horizontal="center" vertical="center" wrapText="1"/>
      <protection hidden="1"/>
    </xf>
    <xf numFmtId="0" fontId="2" fillId="12" borderId="4" xfId="0" applyFont="1" applyFill="1" applyBorder="1" applyAlignment="1" applyProtection="1">
      <alignment horizontal="center" vertical="center" wrapText="1"/>
      <protection hidden="1"/>
    </xf>
    <xf numFmtId="168" fontId="22" fillId="8" borderId="4" xfId="6" applyNumberFormat="1" applyFont="1" applyFill="1" applyBorder="1" applyAlignment="1" applyProtection="1">
      <alignment horizontal="center" vertical="center" wrapText="1"/>
    </xf>
    <xf numFmtId="0" fontId="0" fillId="5" borderId="0" xfId="0" applyFill="1" applyAlignment="1">
      <alignment horizontal="right" vertical="center"/>
    </xf>
    <xf numFmtId="0" fontId="22" fillId="2" borderId="4" xfId="5" applyFont="1" applyFill="1" applyBorder="1" applyAlignment="1" applyProtection="1">
      <alignment horizontal="center" vertical="center" wrapText="1"/>
      <protection locked="0"/>
    </xf>
    <xf numFmtId="0" fontId="0" fillId="5" borderId="4" xfId="0" applyFill="1" applyBorder="1" applyAlignment="1">
      <alignment horizontal="center" vertical="center"/>
    </xf>
    <xf numFmtId="3" fontId="22" fillId="8" borderId="4" xfId="5" applyNumberFormat="1" applyFont="1" applyFill="1" applyBorder="1" applyAlignment="1">
      <alignment horizontal="center" vertical="center" wrapText="1"/>
    </xf>
    <xf numFmtId="167" fontId="22" fillId="9" borderId="4" xfId="4" applyNumberFormat="1" applyFont="1" applyFill="1" applyBorder="1" applyAlignment="1" applyProtection="1">
      <alignment horizontal="center" vertical="center" wrapText="1"/>
      <protection locked="0"/>
    </xf>
    <xf numFmtId="167" fontId="15" fillId="9" borderId="4" xfId="4" applyNumberFormat="1" applyFont="1" applyFill="1" applyBorder="1" applyAlignment="1" applyProtection="1">
      <alignment horizontal="center" vertical="center" wrapText="1"/>
      <protection locked="0"/>
    </xf>
    <xf numFmtId="0" fontId="2" fillId="16" borderId="4" xfId="0" applyFont="1" applyFill="1" applyBorder="1" applyAlignment="1">
      <alignment horizontal="center" vertical="center" wrapText="1"/>
    </xf>
    <xf numFmtId="0" fontId="2" fillId="12" borderId="14" xfId="0" applyFont="1" applyFill="1" applyBorder="1" applyAlignment="1">
      <alignment horizontal="center" vertical="center" wrapText="1"/>
    </xf>
    <xf numFmtId="9" fontId="22" fillId="9" borderId="4" xfId="1" applyFont="1" applyFill="1" applyBorder="1" applyAlignment="1" applyProtection="1">
      <alignment horizontal="center" vertical="center" wrapText="1"/>
      <protection locked="0"/>
    </xf>
    <xf numFmtId="169" fontId="0" fillId="0" borderId="0" xfId="4" applyNumberFormat="1" applyFont="1" applyAlignment="1">
      <alignment horizontal="center" vertical="center"/>
    </xf>
    <xf numFmtId="9" fontId="0" fillId="0" borderId="0" xfId="0" applyNumberFormat="1"/>
    <xf numFmtId="167" fontId="0" fillId="5" borderId="0" xfId="0" applyNumberFormat="1" applyFill="1" applyAlignment="1">
      <alignment horizontal="center" vertical="center"/>
    </xf>
    <xf numFmtId="2" fontId="0" fillId="5" borderId="0" xfId="0" applyNumberFormat="1" applyFill="1" applyAlignment="1">
      <alignment horizontal="center" vertical="center"/>
    </xf>
    <xf numFmtId="44" fontId="0" fillId="9" borderId="4" xfId="0" applyNumberFormat="1" applyFill="1" applyBorder="1" applyAlignment="1" applyProtection="1">
      <alignment horizontal="center" vertical="center"/>
      <protection locked="0"/>
    </xf>
    <xf numFmtId="1" fontId="0" fillId="9" borderId="4" xfId="0" applyNumberFormat="1" applyFill="1" applyBorder="1" applyAlignment="1" applyProtection="1">
      <alignment horizontal="center" vertical="center"/>
      <protection locked="0"/>
    </xf>
    <xf numFmtId="0" fontId="9" fillId="5" borderId="0" xfId="0" applyFont="1" applyFill="1" applyAlignment="1">
      <alignment vertical="center"/>
    </xf>
    <xf numFmtId="0" fontId="2" fillId="13" borderId="13" xfId="0" applyFont="1" applyFill="1" applyBorder="1" applyAlignment="1">
      <alignment horizontal="center" vertical="center" wrapText="1"/>
    </xf>
    <xf numFmtId="0" fontId="2" fillId="8" borderId="4" xfId="0" applyFont="1" applyFill="1" applyBorder="1" applyAlignment="1">
      <alignment horizontal="center" vertical="center"/>
    </xf>
    <xf numFmtId="167" fontId="1" fillId="7" borderId="4" xfId="4" applyNumberFormat="1" applyFont="1" applyFill="1" applyBorder="1" applyAlignment="1" applyProtection="1">
      <alignment horizontal="center" vertical="center"/>
      <protection hidden="1"/>
    </xf>
    <xf numFmtId="0" fontId="10" fillId="12" borderId="4" xfId="0" applyFont="1" applyFill="1" applyBorder="1" applyAlignment="1" applyProtection="1">
      <alignment horizontal="center" vertical="center" wrapText="1"/>
      <protection hidden="1"/>
    </xf>
    <xf numFmtId="167" fontId="14" fillId="7" borderId="4" xfId="4" applyNumberFormat="1" applyFont="1" applyFill="1" applyBorder="1" applyAlignment="1" applyProtection="1">
      <alignment horizontal="center" vertical="center"/>
      <protection hidden="1"/>
    </xf>
    <xf numFmtId="0" fontId="0" fillId="12" borderId="4" xfId="0" applyFill="1" applyBorder="1" applyAlignment="1">
      <alignment horizontal="center" vertical="center"/>
    </xf>
    <xf numFmtId="167" fontId="9" fillId="8" borderId="4" xfId="4" applyNumberFormat="1" applyFont="1" applyFill="1" applyBorder="1" applyAlignment="1">
      <alignment horizontal="center" vertical="center"/>
    </xf>
    <xf numFmtId="9" fontId="9" fillId="8" borderId="4" xfId="1" applyFont="1" applyFill="1" applyBorder="1" applyAlignment="1">
      <alignment horizontal="center" vertical="center"/>
    </xf>
    <xf numFmtId="0" fontId="2" fillId="5" borderId="4" xfId="0" applyFont="1" applyFill="1" applyBorder="1" applyAlignment="1">
      <alignment horizontal="center" vertical="center" wrapText="1"/>
    </xf>
    <xf numFmtId="0" fontId="11" fillId="6" borderId="4" xfId="0" applyFont="1" applyFill="1" applyBorder="1" applyAlignment="1">
      <alignment horizontal="center" vertical="center" wrapText="1"/>
    </xf>
    <xf numFmtId="3" fontId="2" fillId="8" borderId="4" xfId="0" applyNumberFormat="1" applyFont="1" applyFill="1" applyBorder="1" applyAlignment="1">
      <alignment horizontal="center" vertical="center"/>
    </xf>
    <xf numFmtId="0" fontId="14" fillId="5" borderId="0" xfId="0" applyFont="1" applyFill="1" applyAlignment="1">
      <alignment vertical="top" wrapText="1"/>
    </xf>
    <xf numFmtId="0" fontId="0" fillId="5" borderId="0" xfId="0" applyFill="1" applyAlignment="1">
      <alignment horizontal="left" wrapText="1"/>
    </xf>
    <xf numFmtId="0" fontId="0" fillId="5" borderId="15" xfId="0" applyFill="1" applyBorder="1" applyAlignment="1">
      <alignment horizontal="left" indent="1"/>
    </xf>
    <xf numFmtId="9" fontId="0" fillId="5" borderId="0" xfId="1" applyFont="1" applyFill="1" applyAlignment="1">
      <alignment horizontal="right" vertical="center" wrapText="1"/>
    </xf>
    <xf numFmtId="0" fontId="24" fillId="18" borderId="0" xfId="0" applyFont="1" applyFill="1"/>
    <xf numFmtId="9" fontId="22" fillId="8" borderId="4" xfId="1" applyFont="1" applyFill="1" applyBorder="1" applyAlignment="1" applyProtection="1">
      <alignment horizontal="center" vertical="center" wrapText="1"/>
    </xf>
    <xf numFmtId="0" fontId="2" fillId="13" borderId="4" xfId="0" applyFont="1" applyFill="1" applyBorder="1" applyAlignment="1">
      <alignment horizontal="center" vertical="center" wrapText="1"/>
    </xf>
    <xf numFmtId="167" fontId="10" fillId="7" borderId="4" xfId="4" applyNumberFormat="1" applyFont="1" applyFill="1" applyBorder="1" applyAlignment="1" applyProtection="1">
      <alignment horizontal="center" vertical="center"/>
      <protection hidden="1"/>
    </xf>
    <xf numFmtId="9" fontId="10" fillId="7" borderId="4" xfId="1" applyFont="1" applyFill="1" applyBorder="1" applyAlignment="1" applyProtection="1">
      <alignment horizontal="center" vertical="center"/>
      <protection hidden="1"/>
    </xf>
    <xf numFmtId="0" fontId="22" fillId="16" borderId="4" xfId="5" applyFont="1" applyFill="1" applyBorder="1" applyAlignment="1">
      <alignment horizontal="center" vertical="center" wrapText="1"/>
    </xf>
    <xf numFmtId="3" fontId="22" fillId="15" borderId="4" xfId="5" applyNumberFormat="1" applyFont="1" applyFill="1" applyBorder="1" applyAlignment="1">
      <alignment horizontal="center" vertical="center"/>
    </xf>
    <xf numFmtId="9" fontId="0" fillId="14" borderId="4" xfId="1" applyFont="1" applyFill="1" applyBorder="1" applyAlignment="1" applyProtection="1">
      <alignment horizontal="center" vertical="center"/>
      <protection hidden="1"/>
    </xf>
    <xf numFmtId="0" fontId="22" fillId="8" borderId="4" xfId="5" applyFont="1" applyFill="1" applyBorder="1" applyAlignment="1" applyProtection="1">
      <alignment horizontal="center" vertical="center" wrapText="1"/>
      <protection hidden="1"/>
    </xf>
    <xf numFmtId="9" fontId="22" fillId="8" borderId="4" xfId="1" applyFont="1" applyFill="1" applyBorder="1" applyAlignment="1" applyProtection="1">
      <alignment horizontal="center" vertical="center" wrapText="1"/>
      <protection hidden="1"/>
    </xf>
    <xf numFmtId="167" fontId="9" fillId="8" borderId="4" xfId="4" applyNumberFormat="1" applyFont="1" applyFill="1" applyBorder="1" applyAlignment="1" applyProtection="1">
      <alignment horizontal="center" vertical="center" wrapText="1"/>
      <protection hidden="1"/>
    </xf>
    <xf numFmtId="167" fontId="22" fillId="8" borderId="4" xfId="5" applyNumberFormat="1" applyFont="1" applyFill="1" applyBorder="1" applyAlignment="1" applyProtection="1">
      <alignment horizontal="center" vertical="center" wrapText="1"/>
      <protection hidden="1"/>
    </xf>
    <xf numFmtId="0" fontId="2" fillId="12" borderId="14" xfId="0" applyFont="1" applyFill="1" applyBorder="1" applyAlignment="1" applyProtection="1">
      <alignment horizontal="center" vertical="center" wrapText="1"/>
      <protection hidden="1"/>
    </xf>
    <xf numFmtId="0" fontId="2" fillId="12" borderId="11" xfId="0"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4" fillId="5" borderId="0" xfId="0" applyFont="1" applyFill="1" applyAlignment="1">
      <alignment horizontal="center" vertical="center"/>
    </xf>
    <xf numFmtId="44" fontId="0" fillId="14" borderId="4" xfId="0" applyNumberFormat="1" applyFill="1" applyBorder="1" applyAlignment="1">
      <alignment horizontal="center" vertical="center"/>
    </xf>
    <xf numFmtId="0" fontId="0" fillId="9" borderId="4"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protection locked="0"/>
    </xf>
    <xf numFmtId="0" fontId="9" fillId="2" borderId="1" xfId="0" applyFont="1" applyFill="1" applyBorder="1" applyAlignment="1">
      <alignment horizontal="center"/>
    </xf>
    <xf numFmtId="0" fontId="9" fillId="2" borderId="3" xfId="0" applyFont="1" applyFill="1" applyBorder="1" applyAlignment="1">
      <alignment horizontal="center"/>
    </xf>
    <xf numFmtId="0" fontId="23" fillId="17" borderId="5" xfId="0" applyFont="1" applyFill="1" applyBorder="1" applyAlignment="1">
      <alignment horizontal="center"/>
    </xf>
    <xf numFmtId="0" fontId="23" fillId="17" borderId="6" xfId="0" applyFont="1" applyFill="1" applyBorder="1" applyAlignment="1">
      <alignment horizontal="center"/>
    </xf>
    <xf numFmtId="0" fontId="23" fillId="17" borderId="19" xfId="0" applyFont="1" applyFill="1" applyBorder="1" applyAlignment="1">
      <alignment horizontal="center"/>
    </xf>
    <xf numFmtId="0" fontId="23" fillId="17" borderId="20" xfId="0" applyFont="1" applyFill="1" applyBorder="1" applyAlignment="1">
      <alignment horizontal="center"/>
    </xf>
    <xf numFmtId="0" fontId="23" fillId="17" borderId="17" xfId="0" applyFont="1" applyFill="1" applyBorder="1" applyAlignment="1">
      <alignment horizontal="center"/>
    </xf>
    <xf numFmtId="0" fontId="23" fillId="17" borderId="18" xfId="0" applyFont="1" applyFill="1" applyBorder="1" applyAlignment="1">
      <alignment horizontal="center"/>
    </xf>
    <xf numFmtId="0" fontId="25" fillId="18" borderId="5" xfId="0" applyFont="1" applyFill="1" applyBorder="1" applyAlignment="1">
      <alignment vertical="center" wrapText="1"/>
    </xf>
    <xf numFmtId="0" fontId="25" fillId="18" borderId="6" xfId="0" applyFont="1" applyFill="1" applyBorder="1" applyAlignment="1">
      <alignment vertical="center" wrapText="1"/>
    </xf>
    <xf numFmtId="0" fontId="25" fillId="18" borderId="19" xfId="0" applyFont="1" applyFill="1" applyBorder="1" applyAlignment="1">
      <alignment vertical="center" wrapText="1"/>
    </xf>
    <xf numFmtId="0" fontId="25" fillId="18" borderId="16" xfId="0" applyFont="1" applyFill="1" applyBorder="1" applyAlignment="1">
      <alignment vertical="center" wrapText="1"/>
    </xf>
    <xf numFmtId="0" fontId="25" fillId="18" borderId="0" xfId="0" applyFont="1" applyFill="1" applyAlignment="1">
      <alignment vertical="center" wrapText="1"/>
    </xf>
    <xf numFmtId="0" fontId="25" fillId="18" borderId="21" xfId="0" applyFont="1" applyFill="1" applyBorder="1" applyAlignment="1">
      <alignment vertical="center" wrapText="1"/>
    </xf>
    <xf numFmtId="0" fontId="25" fillId="18" borderId="20" xfId="0" applyFont="1" applyFill="1" applyBorder="1" applyAlignment="1">
      <alignment vertical="center" wrapText="1"/>
    </xf>
    <xf numFmtId="0" fontId="25" fillId="18" borderId="17" xfId="0" applyFont="1" applyFill="1" applyBorder="1" applyAlignment="1">
      <alignment vertical="center" wrapText="1"/>
    </xf>
    <xf numFmtId="0" fontId="25" fillId="18" borderId="18" xfId="0" applyFont="1" applyFill="1" applyBorder="1" applyAlignment="1">
      <alignment vertical="center" wrapText="1"/>
    </xf>
    <xf numFmtId="0" fontId="25" fillId="18" borderId="5" xfId="0" applyFont="1" applyFill="1" applyBorder="1" applyAlignment="1">
      <alignment horizontal="center" vertical="center" wrapText="1"/>
    </xf>
    <xf numFmtId="0" fontId="25" fillId="18" borderId="6" xfId="0" applyFont="1" applyFill="1" applyBorder="1" applyAlignment="1">
      <alignment horizontal="center" vertical="center" wrapText="1"/>
    </xf>
    <xf numFmtId="0" fontId="25" fillId="18" borderId="19" xfId="0" applyFont="1" applyFill="1" applyBorder="1" applyAlignment="1">
      <alignment horizontal="center" vertical="center" wrapText="1"/>
    </xf>
    <xf numFmtId="0" fontId="25" fillId="18" borderId="16" xfId="0" applyFont="1" applyFill="1" applyBorder="1" applyAlignment="1">
      <alignment horizontal="center" vertical="center" wrapText="1"/>
    </xf>
    <xf numFmtId="0" fontId="25" fillId="18" borderId="0" xfId="0" applyFont="1" applyFill="1" applyAlignment="1">
      <alignment horizontal="center" vertical="center" wrapText="1"/>
    </xf>
    <xf numFmtId="0" fontId="25" fillId="18" borderId="21" xfId="0" applyFont="1" applyFill="1" applyBorder="1" applyAlignment="1">
      <alignment horizontal="center" vertical="center" wrapText="1"/>
    </xf>
    <xf numFmtId="0" fontId="25" fillId="18" borderId="20" xfId="0" applyFont="1" applyFill="1" applyBorder="1" applyAlignment="1">
      <alignment horizontal="center" vertical="center" wrapText="1"/>
    </xf>
    <xf numFmtId="0" fontId="25" fillId="18" borderId="17" xfId="0" applyFont="1" applyFill="1" applyBorder="1" applyAlignment="1">
      <alignment horizontal="center" vertical="center" wrapText="1"/>
    </xf>
    <xf numFmtId="0" fontId="25" fillId="18" borderId="18" xfId="0" applyFont="1" applyFill="1" applyBorder="1" applyAlignment="1">
      <alignment horizontal="center" vertical="center" wrapText="1"/>
    </xf>
    <xf numFmtId="0" fontId="23" fillId="17" borderId="0" xfId="0" applyFont="1" applyFill="1" applyAlignment="1">
      <alignment horizontal="center"/>
    </xf>
    <xf numFmtId="0" fontId="4" fillId="5" borderId="0" xfId="0" applyFont="1" applyFill="1" applyAlignment="1">
      <alignment horizontal="left" vertical="center"/>
    </xf>
    <xf numFmtId="0" fontId="0" fillId="5" borderId="22" xfId="0" applyFill="1" applyBorder="1" applyAlignment="1">
      <alignment horizontal="left" vertical="top" wrapText="1"/>
    </xf>
    <xf numFmtId="0" fontId="0" fillId="5" borderId="23" xfId="0" applyFill="1" applyBorder="1" applyAlignment="1">
      <alignment horizontal="left" vertical="top" wrapText="1"/>
    </xf>
    <xf numFmtId="0" fontId="0" fillId="5" borderId="24" xfId="0" applyFill="1" applyBorder="1" applyAlignment="1">
      <alignment horizontal="left" vertical="top" wrapText="1"/>
    </xf>
    <xf numFmtId="0" fontId="0" fillId="5" borderId="25"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5" borderId="5" xfId="0" applyFill="1" applyBorder="1" applyAlignment="1">
      <alignment horizontal="left" vertical="top"/>
    </xf>
    <xf numFmtId="0" fontId="0" fillId="5" borderId="6" xfId="0" applyFill="1" applyBorder="1" applyAlignment="1">
      <alignment horizontal="left" vertical="top"/>
    </xf>
    <xf numFmtId="0" fontId="0" fillId="5" borderId="7" xfId="0" applyFill="1" applyBorder="1" applyAlignment="1">
      <alignment horizontal="left" vertical="top"/>
    </xf>
    <xf numFmtId="0" fontId="0" fillId="5" borderId="16" xfId="0" applyFill="1" applyBorder="1" applyAlignment="1">
      <alignment horizontal="left" vertical="top"/>
    </xf>
    <xf numFmtId="0" fontId="0" fillId="5" borderId="0" xfId="0" applyFill="1" applyAlignment="1">
      <alignment horizontal="left" vertical="top"/>
    </xf>
    <xf numFmtId="0" fontId="0" fillId="5" borderId="15" xfId="0" applyFill="1" applyBorder="1" applyAlignment="1">
      <alignment horizontal="left" vertical="top"/>
    </xf>
    <xf numFmtId="0" fontId="0" fillId="5" borderId="8" xfId="0" applyFill="1" applyBorder="1" applyAlignment="1">
      <alignment horizontal="left" vertical="top"/>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0" fillId="5" borderId="10" xfId="0" applyFill="1" applyBorder="1" applyAlignment="1">
      <alignment horizontal="left" vertical="top" wrapText="1"/>
    </xf>
    <xf numFmtId="0" fontId="2" fillId="13" borderId="1" xfId="0" applyFont="1" applyFill="1" applyBorder="1" applyAlignment="1" applyProtection="1">
      <alignment horizontal="center" vertical="center" wrapText="1"/>
      <protection hidden="1"/>
    </xf>
    <xf numFmtId="0" fontId="2" fillId="13" borderId="2" xfId="0" applyFont="1" applyFill="1" applyBorder="1" applyAlignment="1" applyProtection="1">
      <alignment horizontal="center" vertical="center" wrapText="1"/>
      <protection hidden="1"/>
    </xf>
    <xf numFmtId="0" fontId="2" fillId="13" borderId="3" xfId="0" applyFont="1" applyFill="1" applyBorder="1" applyAlignment="1" applyProtection="1">
      <alignment horizontal="center" vertical="center" wrapText="1"/>
      <protection hidden="1"/>
    </xf>
    <xf numFmtId="0" fontId="0" fillId="12" borderId="13" xfId="0" applyFill="1" applyBorder="1" applyAlignment="1">
      <alignment horizontal="center" vertical="center" wrapText="1"/>
    </xf>
    <xf numFmtId="0" fontId="0" fillId="12" borderId="11" xfId="0"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 fillId="13" borderId="4" xfId="0"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44" fontId="0" fillId="9" borderId="1" xfId="0" applyNumberFormat="1" applyFill="1" applyBorder="1" applyAlignment="1" applyProtection="1">
      <alignment horizontal="center" vertical="center"/>
      <protection locked="0"/>
    </xf>
    <xf numFmtId="44" fontId="0" fillId="9" borderId="3" xfId="0" applyNumberFormat="1" applyFill="1" applyBorder="1" applyAlignment="1" applyProtection="1">
      <alignment horizontal="center" vertical="center"/>
      <protection locked="0"/>
    </xf>
    <xf numFmtId="0" fontId="21" fillId="13" borderId="1" xfId="0" applyFont="1" applyFill="1" applyBorder="1" applyAlignment="1" applyProtection="1">
      <alignment horizontal="center" vertical="center" wrapText="1"/>
      <protection hidden="1"/>
    </xf>
    <xf numFmtId="0" fontId="21" fillId="13" borderId="2" xfId="0" applyFont="1" applyFill="1" applyBorder="1" applyAlignment="1" applyProtection="1">
      <alignment horizontal="center" vertical="center" wrapText="1"/>
      <protection hidden="1"/>
    </xf>
    <xf numFmtId="0" fontId="13" fillId="9" borderId="12" xfId="0" applyFont="1" applyFill="1" applyBorder="1" applyAlignment="1">
      <alignment horizontal="left" vertical="top" wrapText="1"/>
    </xf>
    <xf numFmtId="0" fontId="18" fillId="5" borderId="4" xfId="0" applyFont="1" applyFill="1" applyBorder="1" applyAlignment="1" applyProtection="1">
      <alignment horizontal="center" vertical="center" wrapText="1"/>
      <protection hidden="1"/>
    </xf>
    <xf numFmtId="0" fontId="10" fillId="12" borderId="4" xfId="0" applyFont="1" applyFill="1" applyBorder="1" applyAlignment="1" applyProtection="1">
      <alignment horizontal="center" vertical="center" wrapText="1"/>
      <protection hidden="1"/>
    </xf>
    <xf numFmtId="0" fontId="20" fillId="13" borderId="4" xfId="0" applyFont="1" applyFill="1" applyBorder="1" applyAlignment="1" applyProtection="1">
      <alignment horizontal="center" vertical="center" wrapText="1"/>
      <protection hidden="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0" fillId="0" borderId="4" xfId="0" applyBorder="1" applyAlignment="1">
      <alignment horizontal="left" vertical="top" wrapText="1"/>
    </xf>
    <xf numFmtId="0" fontId="2" fillId="10" borderId="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12" borderId="3" xfId="0" applyFont="1" applyFill="1" applyBorder="1" applyAlignment="1">
      <alignment horizontal="center" vertical="center" wrapText="1"/>
    </xf>
    <xf numFmtId="0" fontId="18" fillId="15" borderId="13" xfId="0" applyFont="1" applyFill="1" applyBorder="1" applyAlignment="1">
      <alignment horizontal="center" vertical="center" wrapText="1"/>
    </xf>
    <xf numFmtId="0" fontId="18" fillId="15" borderId="11" xfId="0" applyFont="1" applyFill="1" applyBorder="1" applyAlignment="1">
      <alignment horizontal="center" vertical="center" wrapText="1"/>
    </xf>
    <xf numFmtId="49" fontId="10" fillId="9" borderId="5" xfId="0" applyNumberFormat="1" applyFont="1" applyFill="1" applyBorder="1" applyAlignment="1" applyProtection="1">
      <alignment horizontal="center" vertical="center" wrapText="1"/>
      <protection locked="0"/>
    </xf>
    <xf numFmtId="49" fontId="10" fillId="9" borderId="7" xfId="0" applyNumberFormat="1" applyFont="1" applyFill="1" applyBorder="1" applyAlignment="1" applyProtection="1">
      <alignment horizontal="center" vertical="center" wrapText="1"/>
      <protection locked="0"/>
    </xf>
    <xf numFmtId="49" fontId="10" fillId="9" borderId="8" xfId="0" applyNumberFormat="1" applyFont="1" applyFill="1" applyBorder="1" applyAlignment="1" applyProtection="1">
      <alignment horizontal="center" vertical="center" wrapText="1"/>
      <protection locked="0"/>
    </xf>
    <xf numFmtId="49" fontId="10" fillId="9" borderId="10" xfId="0" applyNumberFormat="1" applyFont="1" applyFill="1" applyBorder="1" applyAlignment="1" applyProtection="1">
      <alignment horizontal="center" vertical="center" wrapText="1"/>
      <protection locked="0"/>
    </xf>
    <xf numFmtId="0" fontId="19" fillId="15" borderId="1" xfId="0" applyFont="1" applyFill="1" applyBorder="1" applyAlignment="1">
      <alignment horizontal="center" vertical="center" wrapText="1"/>
    </xf>
    <xf numFmtId="0" fontId="19" fillId="15" borderId="3" xfId="0" applyFont="1" applyFill="1" applyBorder="1" applyAlignment="1">
      <alignment horizontal="center" vertical="center" wrapText="1"/>
    </xf>
    <xf numFmtId="44" fontId="10" fillId="7" borderId="4" xfId="0" applyNumberFormat="1" applyFont="1" applyFill="1" applyBorder="1" applyAlignment="1" applyProtection="1">
      <alignment horizontal="center" vertical="center"/>
      <protection hidden="1"/>
    </xf>
    <xf numFmtId="44" fontId="14" fillId="7" borderId="4" xfId="0" applyNumberFormat="1" applyFont="1" applyFill="1" applyBorder="1" applyAlignment="1" applyProtection="1">
      <alignment horizontal="center" vertical="center"/>
      <protection hidden="1"/>
    </xf>
    <xf numFmtId="0" fontId="2" fillId="12" borderId="4" xfId="0" applyFont="1" applyFill="1" applyBorder="1" applyAlignment="1">
      <alignment horizontal="center" vertical="center"/>
    </xf>
    <xf numFmtId="0" fontId="0" fillId="5" borderId="4" xfId="0" applyFill="1" applyBorder="1" applyAlignment="1">
      <alignment horizontal="center" vertical="center" wrapText="1"/>
    </xf>
    <xf numFmtId="0" fontId="0" fillId="5" borderId="3" xfId="0" applyFill="1" applyBorder="1" applyAlignment="1">
      <alignment horizontal="center" vertical="center" wrapText="1"/>
    </xf>
    <xf numFmtId="0" fontId="13" fillId="9" borderId="12" xfId="0" applyFont="1" applyFill="1" applyBorder="1" applyAlignment="1">
      <alignment horizontal="left" vertical="center" wrapText="1"/>
    </xf>
    <xf numFmtId="44" fontId="0" fillId="7" borderId="4" xfId="0" applyNumberFormat="1" applyFill="1" applyBorder="1" applyAlignment="1" applyProtection="1">
      <alignment horizontal="center" vertical="center"/>
      <protection hidden="1"/>
    </xf>
    <xf numFmtId="0" fontId="14" fillId="5" borderId="0" xfId="0" applyFont="1" applyFill="1" applyAlignment="1">
      <alignment horizontal="left" vertical="top" wrapText="1"/>
    </xf>
  </cellXfs>
  <cellStyles count="7">
    <cellStyle name="Hipervínculo" xfId="2" builtinId="8"/>
    <cellStyle name="Millares" xfId="4" builtinId="3"/>
    <cellStyle name="Moneda 2" xfId="6" xr:uid="{00000000-0005-0000-0000-000002000000}"/>
    <cellStyle name="Normal" xfId="0" builtinId="0"/>
    <cellStyle name="Normal 2" xfId="3" xr:uid="{00000000-0005-0000-0000-000004000000}"/>
    <cellStyle name="Normal 4" xfId="5" xr:uid="{00000000-0005-0000-0000-000005000000}"/>
    <cellStyle name="Porcentaje" xfId="1" builtinId="5"/>
  </cellStyles>
  <dxfs count="6">
    <dxf>
      <fill>
        <patternFill>
          <bgColor rgb="FFA9D08E"/>
        </patternFill>
      </fill>
    </dxf>
    <dxf>
      <fill>
        <patternFill>
          <bgColor rgb="FFC00000"/>
        </patternFill>
      </fill>
    </dxf>
    <dxf>
      <fill>
        <patternFill>
          <bgColor rgb="FFC00000"/>
        </patternFill>
      </fill>
    </dxf>
    <dxf>
      <fill>
        <patternFill>
          <bgColor theme="9" tint="0.39994506668294322"/>
        </patternFill>
      </fill>
    </dxf>
    <dxf>
      <fill>
        <patternFill>
          <bgColor rgb="FFFFCCCC"/>
        </patternFill>
      </fill>
    </dxf>
    <dxf>
      <fill>
        <patternFill>
          <bgColor rgb="FFFFCCCC"/>
        </patternFill>
      </fill>
    </dxf>
  </dxfs>
  <tableStyles count="0" defaultTableStyle="TableStyleMedium2" defaultPivotStyle="PivotStyleLight16"/>
  <colors>
    <mruColors>
      <color rgb="FFA9D08E"/>
      <color rgb="FFC00000"/>
      <color rgb="FFDDEBF7"/>
      <color rgb="FFE2EFDA"/>
      <color rgb="FFFFF2CC"/>
      <color rgb="FFD9D9D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10437</xdr:colOff>
      <xdr:row>1</xdr:row>
      <xdr:rowOff>128079</xdr:rowOff>
    </xdr:from>
    <xdr:to>
      <xdr:col>5</xdr:col>
      <xdr:colOff>163285</xdr:colOff>
      <xdr:row>5</xdr:row>
      <xdr:rowOff>28809</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366" y="309508"/>
          <a:ext cx="4325705" cy="6264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95250</xdr:colOff>
      <xdr:row>0</xdr:row>
      <xdr:rowOff>95250</xdr:rowOff>
    </xdr:from>
    <xdr:to>
      <xdr:col>27</xdr:col>
      <xdr:colOff>381000</xdr:colOff>
      <xdr:row>6</xdr:row>
      <xdr:rowOff>120650</xdr:rowOff>
    </xdr:to>
    <xdr:pic>
      <xdr:nvPicPr>
        <xdr:cNvPr id="12" name="Imagen 1">
          <a:extLst>
            <a:ext uri="{FF2B5EF4-FFF2-40B4-BE49-F238E27FC236}">
              <a16:creationId xmlns:a16="http://schemas.microsoft.com/office/drawing/2014/main" id="{83EFF971-6CCC-4F4B-B8B2-1369FBA73C50}"/>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8811875" y="95250"/>
          <a:ext cx="1809750"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19050</xdr:colOff>
      <xdr:row>5</xdr:row>
      <xdr:rowOff>85725</xdr:rowOff>
    </xdr:to>
    <xdr:pic>
      <xdr:nvPicPr>
        <xdr:cNvPr id="2" name="Imagen 4">
          <a:extLst>
            <a:ext uri="{FF2B5EF4-FFF2-40B4-BE49-F238E27FC236}">
              <a16:creationId xmlns:a16="http://schemas.microsoft.com/office/drawing/2014/main" id="{0E93CB66-A0DC-405F-8B66-2D83B5B91D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81000"/>
          <a:ext cx="39814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1219200</xdr:colOff>
      <xdr:row>5</xdr:row>
      <xdr:rowOff>85725</xdr:rowOff>
    </xdr:to>
    <xdr:pic>
      <xdr:nvPicPr>
        <xdr:cNvPr id="131" name="Imagen 4">
          <a:extLst>
            <a:ext uri="{FF2B5EF4-FFF2-40B4-BE49-F238E27FC236}">
              <a16:creationId xmlns:a16="http://schemas.microsoft.com/office/drawing/2014/main" id="{0AF6642D-F34B-48C9-9234-9EC050285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361950"/>
          <a:ext cx="4448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602177</xdr:colOff>
      <xdr:row>5</xdr:row>
      <xdr:rowOff>69324</xdr:rowOff>
    </xdr:to>
    <xdr:pic>
      <xdr:nvPicPr>
        <xdr:cNvPr id="2" name="Imagen 3">
          <a:extLst>
            <a:ext uri="{FF2B5EF4-FFF2-40B4-BE49-F238E27FC236}">
              <a16:creationId xmlns:a16="http://schemas.microsoft.com/office/drawing/2014/main" id="{06A5144D-E483-48BC-921B-4E85DC3F3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61950"/>
          <a:ext cx="3240602" cy="612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2</xdr:col>
      <xdr:colOff>1686373</xdr:colOff>
      <xdr:row>5</xdr:row>
      <xdr:rowOff>85333</xdr:rowOff>
    </xdr:to>
    <xdr:pic>
      <xdr:nvPicPr>
        <xdr:cNvPr id="3" name="Imagen 4">
          <a:extLst>
            <a:ext uri="{FF2B5EF4-FFF2-40B4-BE49-F238E27FC236}">
              <a16:creationId xmlns:a16="http://schemas.microsoft.com/office/drawing/2014/main" id="{D9D0758D-D8D0-4B0F-852F-5B4F4034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61950"/>
          <a:ext cx="4324798" cy="628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1</xdr:row>
      <xdr:rowOff>132715</xdr:rowOff>
    </xdr:from>
    <xdr:to>
      <xdr:col>2</xdr:col>
      <xdr:colOff>791024</xdr:colOff>
      <xdr:row>5</xdr:row>
      <xdr:rowOff>37073</xdr:rowOff>
    </xdr:to>
    <xdr:pic>
      <xdr:nvPicPr>
        <xdr:cNvPr id="3" name="Imagen 4">
          <a:extLst>
            <a:ext uri="{FF2B5EF4-FFF2-40B4-BE49-F238E27FC236}">
              <a16:creationId xmlns:a16="http://schemas.microsoft.com/office/drawing/2014/main" id="{CE27DA3A-2A36-425B-B470-AD0626250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1" y="313690"/>
          <a:ext cx="4324798" cy="628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1</xdr:row>
      <xdr:rowOff>129541</xdr:rowOff>
    </xdr:from>
    <xdr:to>
      <xdr:col>3</xdr:col>
      <xdr:colOff>685799</xdr:colOff>
      <xdr:row>4</xdr:row>
      <xdr:rowOff>64771</xdr:rowOff>
    </xdr:to>
    <xdr:pic>
      <xdr:nvPicPr>
        <xdr:cNvPr id="2" name="Imagen 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99" y="307341"/>
          <a:ext cx="3048000" cy="484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228599</xdr:colOff>
      <xdr:row>1</xdr:row>
      <xdr:rowOff>129541</xdr:rowOff>
    </xdr:from>
    <xdr:to>
      <xdr:col>3</xdr:col>
      <xdr:colOff>685799</xdr:colOff>
      <xdr:row>4</xdr:row>
      <xdr:rowOff>64771</xdr:rowOff>
    </xdr:to>
    <xdr:pic>
      <xdr:nvPicPr>
        <xdr:cNvPr id="2" name="Imagen 2">
          <a:extLst>
            <a:ext uri="{FF2B5EF4-FFF2-40B4-BE49-F238E27FC236}">
              <a16:creationId xmlns:a16="http://schemas.microsoft.com/office/drawing/2014/main" id="{4F8E5ACA-8CB0-4489-BBFF-1C1BFE01C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99" y="313691"/>
          <a:ext cx="492125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atos%20Departamento\Ayudas%20PRTR\OM_Proyectos%20singulares\Plantillas\Volet%20financier_D&#233;penses%20BP%20TCO%20V&#233;hicules%20et%20bilan%20GES%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ae.es\marecote\Users\amarquezaltemir\AppData\Local\Microsoft\Windows\INetCache\Content.Outlook\JWDA4ROF\Anexo_Base%20de%20datos%20de%20cos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Cadre de dépôt Infrastructures"/>
      <sheetName val="Cadre de dépôt Usages"/>
      <sheetName val="Hypothèses"/>
      <sheetName val=" BP Infrastructures"/>
      <sheetName val="TCO Véhicules"/>
      <sheetName val="GES évités"/>
      <sheetName val="Sources"/>
    </sheetNames>
    <sheetDataSet>
      <sheetData sheetId="0"/>
      <sheetData sheetId="1"/>
      <sheetData sheetId="2"/>
      <sheetData sheetId="3"/>
      <sheetData sheetId="4"/>
      <sheetData sheetId="5"/>
      <sheetData sheetId="6"/>
      <sheetData sheetId="7">
        <row r="53">
          <cell r="B53" t="str">
            <v>VUL de PTAC &lt;2,5t  (fourgonnette)</v>
          </cell>
          <cell r="C53">
            <v>15.520000000000001</v>
          </cell>
          <cell r="D53">
            <v>6.1</v>
          </cell>
          <cell r="E53">
            <v>0.74</v>
          </cell>
        </row>
        <row r="54">
          <cell r="B54" t="str">
            <v>VUL de PTAC &gt;2,5t (fourgon)</v>
          </cell>
          <cell r="C54">
            <v>11.074285714285713</v>
          </cell>
          <cell r="D54">
            <v>12.1</v>
          </cell>
          <cell r="E54">
            <v>1.2</v>
          </cell>
        </row>
        <row r="55">
          <cell r="B55" t="str">
            <v>Bus standard (12 m)</v>
          </cell>
          <cell r="C55">
            <v>0</v>
          </cell>
          <cell r="D55">
            <v>40</v>
          </cell>
          <cell r="E55">
            <v>9</v>
          </cell>
        </row>
        <row r="56">
          <cell r="B56" t="str">
            <v>Bus articulé (18 m)</v>
          </cell>
          <cell r="C56">
            <v>0</v>
          </cell>
          <cell r="D56">
            <v>50</v>
          </cell>
          <cell r="E56">
            <v>0</v>
          </cell>
        </row>
        <row r="57">
          <cell r="B57" t="str">
            <v>Autocar</v>
          </cell>
          <cell r="C57">
            <v>0</v>
          </cell>
          <cell r="D57">
            <v>30</v>
          </cell>
          <cell r="E57">
            <v>0</v>
          </cell>
        </row>
        <row r="58">
          <cell r="B58" t="str">
            <v>BOM</v>
          </cell>
          <cell r="C58">
            <v>0</v>
          </cell>
          <cell r="D58">
            <v>70</v>
          </cell>
          <cell r="E58">
            <v>0</v>
          </cell>
        </row>
        <row r="59">
          <cell r="B59" t="str">
            <v xml:space="preserve">Camion 5,5 t ou 7,5 t </v>
          </cell>
          <cell r="C59">
            <v>0</v>
          </cell>
          <cell r="D59">
            <v>0</v>
          </cell>
          <cell r="E59">
            <v>0</v>
          </cell>
        </row>
        <row r="60">
          <cell r="B60" t="str">
            <v>Camion 19 t</v>
          </cell>
          <cell r="C60">
            <v>0</v>
          </cell>
          <cell r="D60">
            <v>0</v>
          </cell>
          <cell r="E60">
            <v>0</v>
          </cell>
        </row>
        <row r="61">
          <cell r="B61" t="str">
            <v>Camion 44 t</v>
          </cell>
          <cell r="C61">
            <v>0</v>
          </cell>
          <cell r="D61">
            <v>0</v>
          </cell>
          <cell r="E61">
            <v>0</v>
          </cell>
        </row>
        <row r="62">
          <cell r="B62" t="str">
            <v>Autre</v>
          </cell>
          <cell r="C62">
            <v>0</v>
          </cell>
          <cell r="D62">
            <v>0</v>
          </cell>
          <cell r="E6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icaciones"/>
      <sheetName val="Naturaleza"/>
      <sheetName val="Colaboración"/>
      <sheetName val="Estructura del proyecto"/>
      <sheetName val="Base de costes"/>
      <sheetName val="Amortizaciones"/>
      <sheetName val="Descripción de costes"/>
      <sheetName val="Síntesis"/>
      <sheetName val="Ayuda prevista"/>
      <sheetName val="Sheet1"/>
      <sheetName val="Sheet2"/>
      <sheetName val="Sheet3"/>
      <sheetName val="Sheet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58"/>
  <sheetViews>
    <sheetView tabSelected="1" zoomScale="55" zoomScaleNormal="55" workbookViewId="0">
      <selection activeCell="I6" sqref="I6"/>
    </sheetView>
  </sheetViews>
  <sheetFormatPr baseColWidth="10" defaultColWidth="10.7109375" defaultRowHeight="15" x14ac:dyDescent="0.25"/>
  <cols>
    <col min="1" max="1" width="3.5703125" style="11" customWidth="1"/>
    <col min="2" max="2" width="10.7109375" style="11"/>
    <col min="3" max="3" width="27.42578125" style="11" bestFit="1" customWidth="1"/>
    <col min="4" max="16384" width="10.7109375" style="11"/>
  </cols>
  <sheetData>
    <row r="1" spans="1:29"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row>
    <row r="2" spans="1:29"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29" x14ac:dyDescent="0.25">
      <c r="A3" s="3"/>
      <c r="B3" s="3"/>
      <c r="C3" s="3"/>
      <c r="D3" s="3"/>
      <c r="E3" s="3"/>
      <c r="F3" s="3"/>
      <c r="G3" s="3"/>
      <c r="H3" s="3"/>
      <c r="I3" s="3"/>
      <c r="J3" s="3"/>
      <c r="K3" s="3"/>
      <c r="L3" s="3"/>
      <c r="M3" s="3" t="s">
        <v>0</v>
      </c>
      <c r="N3" s="3"/>
      <c r="O3" s="92"/>
      <c r="P3" s="97"/>
      <c r="Q3" s="97"/>
      <c r="R3" s="93"/>
      <c r="S3" s="3"/>
      <c r="T3" s="3"/>
      <c r="U3" s="3"/>
      <c r="V3" s="3"/>
      <c r="W3" s="3"/>
      <c r="X3" s="3"/>
      <c r="Y3" s="3"/>
      <c r="Z3" s="3"/>
      <c r="AA3" s="3"/>
      <c r="AB3" s="3"/>
      <c r="AC3" s="3"/>
    </row>
    <row r="4" spans="1:29"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row>
    <row r="5" spans="1:29"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29"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row>
    <row r="7" spans="1:29"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row>
    <row r="8" spans="1:29" ht="21" x14ac:dyDescent="0.25">
      <c r="A8" s="4"/>
      <c r="B8" s="1" t="s">
        <v>1</v>
      </c>
      <c r="C8" s="1"/>
      <c r="D8" s="1"/>
      <c r="E8" s="1"/>
      <c r="F8" s="1"/>
      <c r="G8" s="1"/>
      <c r="H8" s="1"/>
      <c r="I8" s="1"/>
      <c r="J8" s="1"/>
      <c r="K8" s="1"/>
      <c r="L8" s="1"/>
      <c r="M8" s="1"/>
      <c r="N8" s="1"/>
      <c r="O8" s="1"/>
      <c r="P8" s="1"/>
      <c r="Q8" s="1"/>
      <c r="R8" s="1"/>
      <c r="S8" s="1"/>
      <c r="T8" s="1"/>
      <c r="U8" s="1"/>
      <c r="V8" s="1"/>
      <c r="W8" s="1"/>
      <c r="X8" s="1"/>
      <c r="Y8" s="1"/>
      <c r="Z8" s="1"/>
      <c r="AA8" s="1"/>
      <c r="AB8" s="1"/>
      <c r="AC8" s="4"/>
    </row>
    <row r="9" spans="1:29" ht="21" x14ac:dyDescent="0.25">
      <c r="A9" s="4"/>
      <c r="B9" s="5"/>
      <c r="C9" s="6"/>
      <c r="D9" s="6"/>
      <c r="E9" s="6"/>
      <c r="F9" s="6"/>
      <c r="G9" s="6"/>
      <c r="H9" s="6"/>
      <c r="I9" s="6"/>
      <c r="J9" s="6"/>
      <c r="K9" s="6"/>
      <c r="L9" s="6"/>
      <c r="M9" s="6"/>
      <c r="N9" s="6"/>
      <c r="O9" s="6"/>
      <c r="P9" s="6"/>
      <c r="Q9" s="6"/>
      <c r="R9" s="6"/>
      <c r="S9" s="6"/>
      <c r="T9" s="6"/>
      <c r="U9" s="6"/>
      <c r="V9" s="6"/>
      <c r="W9" s="6"/>
      <c r="X9" s="6"/>
      <c r="Y9" s="6"/>
      <c r="Z9" s="6"/>
      <c r="AA9" s="6"/>
      <c r="AB9" s="6"/>
      <c r="AC9" s="4"/>
    </row>
    <row r="10" spans="1:29" ht="21" x14ac:dyDescent="0.25">
      <c r="A10" s="4"/>
      <c r="B10" s="7" t="s">
        <v>2</v>
      </c>
      <c r="C10" s="6"/>
      <c r="D10" s="6"/>
      <c r="E10" s="6"/>
      <c r="F10" s="6"/>
      <c r="G10" s="6"/>
      <c r="H10" s="6"/>
      <c r="I10" s="6"/>
      <c r="J10" s="6"/>
      <c r="K10" s="6"/>
      <c r="L10" s="6"/>
      <c r="M10" s="6"/>
      <c r="N10" s="6"/>
      <c r="O10" s="6"/>
      <c r="P10" s="6"/>
      <c r="Q10" s="6"/>
      <c r="R10" s="6"/>
      <c r="S10" s="6"/>
      <c r="T10" s="6"/>
      <c r="U10" s="6"/>
      <c r="V10" s="6"/>
      <c r="W10" s="6"/>
      <c r="X10" s="6"/>
      <c r="Y10" s="6"/>
      <c r="Z10" s="6"/>
      <c r="AA10" s="6"/>
      <c r="AB10" s="6"/>
      <c r="AC10" s="4"/>
    </row>
    <row r="11" spans="1:29" ht="21" x14ac:dyDescent="0.25">
      <c r="A11" s="4"/>
      <c r="B11" s="6" t="s">
        <v>3</v>
      </c>
      <c r="C11" s="94" t="s">
        <v>183</v>
      </c>
      <c r="D11" s="6"/>
      <c r="E11" s="6"/>
      <c r="F11" s="6"/>
      <c r="G11" s="6"/>
      <c r="H11" s="6"/>
      <c r="I11" s="6"/>
      <c r="J11" s="6"/>
      <c r="K11" s="6"/>
      <c r="L11" s="6"/>
      <c r="M11" s="6"/>
      <c r="N11" s="6"/>
      <c r="O11" s="6"/>
      <c r="P11" s="6"/>
      <c r="Q11" s="6"/>
      <c r="R11" s="6"/>
      <c r="S11" s="6"/>
      <c r="T11" s="6"/>
      <c r="U11" s="6"/>
      <c r="V11" s="6"/>
      <c r="W11" s="6"/>
      <c r="X11" s="6"/>
      <c r="Y11" s="6"/>
      <c r="Z11" s="6"/>
      <c r="AA11" s="6"/>
      <c r="AB11" s="6"/>
      <c r="AC11" s="4"/>
    </row>
    <row r="12" spans="1:29" ht="21" x14ac:dyDescent="0.25">
      <c r="A12" s="4"/>
      <c r="B12" s="6" t="s">
        <v>4</v>
      </c>
      <c r="C12" s="7" t="s">
        <v>6</v>
      </c>
      <c r="D12"/>
      <c r="E12" s="9"/>
      <c r="F12" s="9"/>
      <c r="G12" s="9"/>
      <c r="H12" s="9"/>
      <c r="I12" s="6"/>
      <c r="J12" s="6"/>
      <c r="K12" s="6"/>
      <c r="L12" s="6"/>
      <c r="M12" s="6"/>
      <c r="N12" s="6"/>
      <c r="O12" s="6"/>
      <c r="P12" s="6"/>
      <c r="Q12" s="6"/>
      <c r="R12" s="6"/>
      <c r="S12" s="6"/>
      <c r="T12" s="6"/>
      <c r="U12" s="6"/>
      <c r="V12" s="6"/>
      <c r="W12" s="6"/>
      <c r="X12" s="6"/>
      <c r="Y12" s="6"/>
      <c r="Z12" s="6"/>
      <c r="AA12" s="6"/>
      <c r="AB12" s="4"/>
      <c r="AC12" s="4"/>
    </row>
    <row r="13" spans="1:29" ht="21" x14ac:dyDescent="0.25">
      <c r="A13" s="4"/>
      <c r="B13" s="6" t="s">
        <v>5</v>
      </c>
      <c r="C13" s="7" t="s">
        <v>7</v>
      </c>
      <c r="D13" s="6"/>
      <c r="E13" s="6"/>
      <c r="F13" s="6"/>
      <c r="G13" s="6"/>
      <c r="H13" s="6"/>
      <c r="I13" s="6"/>
      <c r="J13" s="6"/>
      <c r="K13" s="6"/>
      <c r="L13" s="6"/>
      <c r="M13" s="6"/>
      <c r="N13" s="6"/>
      <c r="O13" s="6"/>
      <c r="P13" s="6"/>
      <c r="Q13" s="6"/>
      <c r="R13" s="6"/>
      <c r="S13" s="6"/>
      <c r="T13" s="6"/>
      <c r="U13" s="6"/>
      <c r="V13" s="6"/>
      <c r="W13" s="6"/>
      <c r="X13" s="6"/>
      <c r="Y13" s="6"/>
      <c r="Z13" s="6"/>
      <c r="AA13" s="6"/>
      <c r="AB13" s="6"/>
      <c r="AC13" s="4"/>
    </row>
    <row r="14" spans="1:29" ht="21" x14ac:dyDescent="0.25">
      <c r="A14" s="4"/>
      <c r="B14" s="6" t="s">
        <v>184</v>
      </c>
      <c r="C14" s="7" t="s">
        <v>177</v>
      </c>
      <c r="D14" s="6"/>
      <c r="E14" s="6"/>
      <c r="F14" s="6"/>
      <c r="G14" s="6"/>
      <c r="H14" s="6"/>
      <c r="I14" s="6"/>
      <c r="J14" s="6"/>
      <c r="K14" s="6"/>
      <c r="L14" s="6"/>
      <c r="M14" s="6"/>
      <c r="N14" s="6"/>
      <c r="O14" s="6"/>
      <c r="P14" s="6"/>
      <c r="Q14" s="6"/>
      <c r="R14" s="6"/>
      <c r="S14" s="6"/>
      <c r="T14" s="6"/>
      <c r="U14" s="6"/>
      <c r="V14" s="6"/>
      <c r="W14" s="6"/>
      <c r="X14" s="6"/>
      <c r="Y14" s="6"/>
      <c r="Z14" s="6"/>
      <c r="AA14" s="6"/>
      <c r="AB14" s="6"/>
      <c r="AC14" s="4"/>
    </row>
    <row r="15" spans="1:29" ht="21" x14ac:dyDescent="0.25">
      <c r="A15" s="4"/>
      <c r="B15" s="6"/>
      <c r="C15" s="8"/>
      <c r="D15" s="6"/>
      <c r="E15" s="6"/>
      <c r="F15" s="6"/>
      <c r="G15" s="6"/>
      <c r="H15" s="6"/>
      <c r="I15" s="6"/>
      <c r="J15" s="6"/>
      <c r="K15" s="6"/>
      <c r="L15" s="6"/>
      <c r="M15" s="6"/>
      <c r="N15" s="6"/>
      <c r="O15" s="6"/>
      <c r="P15" s="6"/>
      <c r="Q15" s="6"/>
      <c r="R15" s="6"/>
      <c r="S15" s="6"/>
      <c r="T15" s="6"/>
      <c r="U15" s="6"/>
      <c r="V15" s="6"/>
      <c r="W15" s="6"/>
      <c r="X15" s="6"/>
      <c r="Y15" s="6"/>
      <c r="Z15" s="6"/>
      <c r="AA15" s="6"/>
      <c r="AB15" s="6"/>
      <c r="AC15" s="4"/>
    </row>
    <row r="16" spans="1:29" ht="21" x14ac:dyDescent="0.25">
      <c r="A16" s="4"/>
      <c r="B16" s="1" t="s">
        <v>8</v>
      </c>
      <c r="C16" s="1"/>
      <c r="D16" s="1"/>
      <c r="E16" s="1"/>
      <c r="F16" s="1"/>
      <c r="G16" s="1"/>
      <c r="H16" s="1"/>
      <c r="I16" s="1"/>
      <c r="J16" s="1"/>
      <c r="K16" s="1"/>
      <c r="L16" s="1"/>
      <c r="M16" s="1"/>
      <c r="N16" s="1"/>
      <c r="O16" s="1"/>
      <c r="P16" s="1"/>
      <c r="Q16" s="1"/>
      <c r="R16" s="1"/>
      <c r="S16" s="1"/>
      <c r="T16" s="1"/>
      <c r="U16" s="1"/>
      <c r="V16" s="1"/>
      <c r="W16" s="1"/>
      <c r="X16" s="1"/>
      <c r="Y16" s="1"/>
      <c r="Z16" s="1"/>
      <c r="AA16" s="1"/>
      <c r="AB16" s="1"/>
      <c r="AC16" s="4"/>
    </row>
    <row r="17" spans="1:29" ht="21" x14ac:dyDescent="0.25">
      <c r="A17" s="4"/>
      <c r="B17" s="5"/>
      <c r="C17" s="6"/>
      <c r="D17" s="6"/>
      <c r="E17" s="6"/>
      <c r="F17" s="6"/>
      <c r="G17" s="6"/>
      <c r="H17" s="6"/>
      <c r="I17" s="6"/>
      <c r="J17" s="6"/>
      <c r="K17" s="6"/>
      <c r="L17" s="6"/>
      <c r="M17" s="6"/>
      <c r="N17" s="6"/>
      <c r="O17" s="6"/>
      <c r="P17" s="6"/>
      <c r="Q17" s="6"/>
      <c r="R17" s="6"/>
      <c r="S17" s="6"/>
      <c r="T17" s="6"/>
      <c r="U17" s="6"/>
      <c r="V17" s="6"/>
      <c r="W17" s="6"/>
      <c r="X17" s="6"/>
      <c r="Y17" s="6"/>
      <c r="Z17" s="6"/>
      <c r="AA17" s="6"/>
      <c r="AB17" s="6"/>
      <c r="AC17" s="4"/>
    </row>
    <row r="18" spans="1:29" ht="21" x14ac:dyDescent="0.25">
      <c r="A18" s="4"/>
      <c r="B18" s="4" t="s">
        <v>9</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4"/>
    </row>
    <row r="20" spans="1:29" ht="18.75" x14ac:dyDescent="0.3">
      <c r="A20" s="12"/>
      <c r="B20" s="98" t="s">
        <v>10</v>
      </c>
      <c r="C20" s="99"/>
      <c r="G20" s="13"/>
      <c r="H20" s="13"/>
      <c r="I20" s="13"/>
      <c r="J20" s="13"/>
      <c r="K20" s="12"/>
      <c r="L20" s="12"/>
      <c r="N20" s="14"/>
      <c r="O20" s="14"/>
      <c r="P20" s="14"/>
      <c r="Q20" s="14"/>
      <c r="R20" s="14"/>
      <c r="S20" s="14"/>
      <c r="T20" s="14"/>
      <c r="U20" s="14"/>
      <c r="V20" s="14"/>
      <c r="W20" s="14"/>
      <c r="X20" s="14"/>
      <c r="Y20" s="14"/>
      <c r="Z20" s="14"/>
      <c r="AA20" s="14"/>
      <c r="AB20" s="14"/>
      <c r="AC20" s="14"/>
    </row>
    <row r="21" spans="1:29" ht="21" x14ac:dyDescent="0.25">
      <c r="A21" s="4"/>
      <c r="B21" s="7"/>
      <c r="C21" s="6"/>
      <c r="D21" s="6"/>
      <c r="E21" s="6"/>
      <c r="F21" s="6"/>
      <c r="G21" s="6"/>
      <c r="H21" s="6"/>
      <c r="I21" s="6"/>
      <c r="J21" s="6"/>
      <c r="K21" s="6"/>
      <c r="L21" s="6"/>
      <c r="M21" s="6"/>
      <c r="N21" s="6"/>
      <c r="O21" s="6"/>
      <c r="P21" s="6"/>
      <c r="Q21" s="6"/>
      <c r="R21" s="6"/>
      <c r="S21" s="6"/>
      <c r="T21" s="6"/>
      <c r="U21" s="6"/>
      <c r="V21" s="6"/>
      <c r="W21" s="6"/>
      <c r="X21" s="6"/>
      <c r="Y21" s="6"/>
      <c r="Z21" s="6"/>
      <c r="AA21" s="6"/>
      <c r="AB21" s="6"/>
      <c r="AC21" s="4"/>
    </row>
    <row r="22" spans="1:29" ht="21" x14ac:dyDescent="0.25">
      <c r="A22" s="4"/>
      <c r="B22" s="2" t="s">
        <v>187</v>
      </c>
      <c r="C22" s="2"/>
      <c r="D22" s="2"/>
      <c r="E22" s="2"/>
      <c r="F22" s="2"/>
      <c r="G22" s="2"/>
      <c r="H22" s="2"/>
      <c r="I22" s="2"/>
      <c r="J22" s="2"/>
      <c r="K22" s="2"/>
      <c r="L22" s="2"/>
      <c r="M22" s="2"/>
      <c r="N22" s="2"/>
      <c r="O22" s="2"/>
      <c r="P22" s="2"/>
      <c r="Q22" s="2"/>
      <c r="R22" s="2"/>
      <c r="S22" s="2"/>
      <c r="T22" s="2"/>
      <c r="U22" s="2"/>
      <c r="V22" s="2"/>
      <c r="W22" s="2"/>
      <c r="X22" s="2"/>
      <c r="Y22" s="2"/>
      <c r="Z22" s="2"/>
      <c r="AA22" s="2"/>
      <c r="AB22" s="2"/>
      <c r="AC22" s="4"/>
    </row>
    <row r="23" spans="1:29" ht="21" x14ac:dyDescent="0.25">
      <c r="A23" s="4"/>
      <c r="B23" s="5"/>
      <c r="C23" s="6"/>
      <c r="D23" s="6"/>
      <c r="E23" s="6"/>
      <c r="F23" s="6"/>
      <c r="G23" s="6"/>
      <c r="H23" s="6"/>
      <c r="I23" s="6"/>
      <c r="J23" s="6"/>
      <c r="K23" s="6"/>
      <c r="L23" s="6"/>
      <c r="M23" s="6"/>
      <c r="N23" s="6"/>
      <c r="O23" s="6"/>
      <c r="P23" s="6"/>
      <c r="Q23" s="6"/>
      <c r="R23" s="6"/>
      <c r="S23" s="6"/>
      <c r="T23" s="6"/>
      <c r="U23" s="6"/>
      <c r="V23" s="6"/>
      <c r="W23" s="6"/>
      <c r="X23" s="6"/>
      <c r="Y23" s="6"/>
      <c r="Z23" s="6"/>
      <c r="AA23" s="6"/>
      <c r="AB23" s="6"/>
      <c r="AC23" s="4"/>
    </row>
    <row r="24" spans="1:29" ht="21" x14ac:dyDescent="0.25">
      <c r="B24" s="125" t="s">
        <v>185</v>
      </c>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row>
    <row r="25" spans="1:29" ht="21" x14ac:dyDescent="0.25">
      <c r="B25" s="125" t="s">
        <v>186</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row>
    <row r="27" spans="1:29" ht="21" x14ac:dyDescent="0.25">
      <c r="A27" s="4"/>
      <c r="B27" s="2" t="s">
        <v>188</v>
      </c>
      <c r="C27" s="2"/>
      <c r="D27" s="2"/>
      <c r="E27" s="2"/>
      <c r="F27" s="2"/>
      <c r="G27" s="2"/>
      <c r="H27" s="2"/>
      <c r="I27" s="2"/>
      <c r="J27" s="2"/>
      <c r="K27" s="2"/>
      <c r="L27" s="2"/>
      <c r="M27" s="2"/>
      <c r="N27" s="2"/>
      <c r="O27" s="2"/>
      <c r="P27" s="2"/>
      <c r="Q27" s="2"/>
      <c r="R27" s="2"/>
      <c r="S27" s="2"/>
      <c r="T27" s="2"/>
      <c r="U27" s="2"/>
      <c r="V27" s="2"/>
      <c r="W27" s="2"/>
      <c r="X27" s="2"/>
      <c r="Y27" s="2"/>
      <c r="Z27" s="2"/>
      <c r="AA27" s="2"/>
      <c r="AB27" s="2"/>
      <c r="AC27" s="4"/>
    </row>
    <row r="28" spans="1:29" ht="21" x14ac:dyDescent="0.25">
      <c r="B28" s="5"/>
      <c r="C28" s="6"/>
      <c r="D28" s="6"/>
      <c r="E28" s="6"/>
      <c r="F28" s="6"/>
      <c r="G28" s="6"/>
      <c r="H28" s="6"/>
      <c r="I28" s="6"/>
      <c r="J28" s="6"/>
      <c r="K28" s="6"/>
      <c r="L28" s="6"/>
      <c r="M28" s="6"/>
      <c r="N28" s="6"/>
      <c r="O28" s="6"/>
      <c r="P28" s="6"/>
      <c r="Q28" s="6"/>
      <c r="R28" s="6"/>
      <c r="S28" s="6"/>
      <c r="T28" s="6"/>
      <c r="U28" s="6"/>
      <c r="V28" s="6"/>
      <c r="W28" s="6"/>
      <c r="X28" s="6"/>
      <c r="Y28" s="6"/>
      <c r="Z28" s="6"/>
      <c r="AA28" s="6"/>
      <c r="AB28" s="6"/>
    </row>
    <row r="29" spans="1:29" ht="24" customHeight="1" x14ac:dyDescent="0.25">
      <c r="B29" s="125" t="s">
        <v>11</v>
      </c>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row>
    <row r="31" spans="1:29" ht="21" x14ac:dyDescent="0.25">
      <c r="A31" s="4"/>
      <c r="B31" s="2" t="s">
        <v>189</v>
      </c>
      <c r="C31" s="2"/>
      <c r="D31" s="2"/>
      <c r="E31" s="2"/>
      <c r="F31" s="2"/>
      <c r="G31" s="2"/>
      <c r="H31" s="2"/>
      <c r="I31" s="2"/>
      <c r="J31" s="2"/>
      <c r="K31" s="2"/>
      <c r="L31" s="2"/>
      <c r="M31" s="2"/>
      <c r="N31" s="2"/>
      <c r="O31" s="2"/>
      <c r="P31" s="2"/>
      <c r="Q31" s="2"/>
      <c r="R31" s="2"/>
      <c r="S31" s="2"/>
      <c r="T31" s="2"/>
      <c r="U31" s="2"/>
      <c r="V31" s="2"/>
      <c r="W31" s="2"/>
      <c r="X31" s="2"/>
      <c r="Y31" s="2"/>
      <c r="Z31" s="2"/>
      <c r="AA31" s="2"/>
      <c r="AB31" s="2"/>
      <c r="AC31" s="4"/>
    </row>
    <row r="32" spans="1:29" ht="21" x14ac:dyDescent="0.25">
      <c r="A32" s="4"/>
      <c r="B32" s="5"/>
      <c r="C32" s="6"/>
      <c r="D32" s="6"/>
      <c r="E32" s="6"/>
      <c r="F32" s="6"/>
      <c r="G32" s="6"/>
      <c r="H32" s="6"/>
      <c r="I32" s="6"/>
      <c r="J32" s="6"/>
      <c r="K32" s="6"/>
      <c r="L32" s="6"/>
      <c r="M32" s="6"/>
      <c r="N32" s="6"/>
      <c r="O32" s="6"/>
      <c r="P32" s="6"/>
      <c r="Q32" s="6"/>
      <c r="R32" s="6"/>
      <c r="S32" s="6"/>
      <c r="T32" s="6"/>
      <c r="U32" s="6"/>
      <c r="V32" s="6"/>
      <c r="W32" s="6"/>
      <c r="X32" s="6"/>
      <c r="Y32" s="6"/>
      <c r="Z32" s="6"/>
      <c r="AA32" s="6"/>
      <c r="AB32" s="6"/>
      <c r="AC32" s="4"/>
    </row>
    <row r="33" spans="1:29" ht="21" x14ac:dyDescent="0.25">
      <c r="A33" s="4"/>
      <c r="B33" s="125" t="s">
        <v>12</v>
      </c>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4"/>
    </row>
    <row r="34" spans="1:29" ht="21" x14ac:dyDescent="0.25">
      <c r="A34" s="4"/>
      <c r="B34" s="125" t="s">
        <v>13</v>
      </c>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4"/>
    </row>
    <row r="37" spans="1:29" ht="21" x14ac:dyDescent="0.25">
      <c r="B37" s="2" t="s">
        <v>190</v>
      </c>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9" ht="21" x14ac:dyDescent="0.25">
      <c r="B38" s="5"/>
      <c r="C38" s="6"/>
      <c r="D38" s="6"/>
      <c r="E38" s="6"/>
      <c r="F38" s="6"/>
      <c r="G38" s="6"/>
      <c r="H38" s="6"/>
      <c r="I38" s="6"/>
      <c r="J38" s="6"/>
      <c r="K38" s="6"/>
      <c r="L38" s="6"/>
      <c r="M38" s="6"/>
      <c r="N38" s="6"/>
      <c r="O38" s="6"/>
      <c r="P38" s="6"/>
      <c r="Q38" s="6"/>
      <c r="R38" s="6"/>
      <c r="S38" s="6"/>
      <c r="T38" s="6"/>
      <c r="U38" s="6"/>
      <c r="V38" s="6"/>
      <c r="W38" s="6"/>
      <c r="X38" s="6"/>
      <c r="Y38" s="6"/>
      <c r="Z38" s="6"/>
      <c r="AA38" s="6"/>
      <c r="AB38" s="6"/>
    </row>
    <row r="39" spans="1:29" ht="21" x14ac:dyDescent="0.25">
      <c r="B39" s="4" t="s">
        <v>176</v>
      </c>
      <c r="C39" s="4"/>
      <c r="D39" s="4"/>
      <c r="E39" s="4"/>
      <c r="F39" s="4"/>
      <c r="G39" s="4"/>
      <c r="H39" s="4"/>
      <c r="I39" s="4"/>
      <c r="J39" s="4"/>
      <c r="K39" s="4"/>
      <c r="L39" s="4"/>
      <c r="M39" s="4"/>
      <c r="N39" s="4"/>
      <c r="O39" s="4"/>
      <c r="P39" s="4"/>
      <c r="Q39" s="4"/>
      <c r="R39" s="4"/>
      <c r="S39" s="4"/>
      <c r="T39" s="4"/>
      <c r="U39" s="4"/>
      <c r="V39" s="4"/>
      <c r="W39" s="4"/>
      <c r="X39" s="4"/>
      <c r="Y39" s="4"/>
      <c r="Z39" s="4"/>
      <c r="AA39" s="4"/>
      <c r="AB39" s="4"/>
    </row>
    <row r="41" spans="1:29" ht="21" x14ac:dyDescent="0.25">
      <c r="B41" s="7"/>
      <c r="C41" s="6"/>
      <c r="D41" s="6"/>
      <c r="E41" s="6"/>
      <c r="F41" s="6"/>
      <c r="G41" s="6"/>
      <c r="H41" s="6"/>
      <c r="I41" s="6"/>
      <c r="J41" s="6"/>
      <c r="K41" s="6"/>
      <c r="L41" s="6"/>
      <c r="M41" s="6"/>
      <c r="N41" s="6"/>
      <c r="O41" s="6"/>
      <c r="P41" s="6"/>
      <c r="Q41" s="6"/>
      <c r="R41" s="6"/>
    </row>
    <row r="42" spans="1:29" ht="21" x14ac:dyDescent="0.35">
      <c r="B42" s="124" t="s">
        <v>14</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row>
    <row r="43" spans="1:29" x14ac:dyDescent="0.25">
      <c r="B43" s="78" t="s">
        <v>15</v>
      </c>
      <c r="C43" s="78" t="s">
        <v>15</v>
      </c>
      <c r="D43" s="78" t="s">
        <v>15</v>
      </c>
      <c r="E43" s="78" t="s">
        <v>15</v>
      </c>
      <c r="F43" s="78" t="s">
        <v>15</v>
      </c>
      <c r="G43" s="78" t="s">
        <v>15</v>
      </c>
      <c r="H43" s="78" t="s">
        <v>15</v>
      </c>
      <c r="I43" s="78" t="s">
        <v>15</v>
      </c>
      <c r="J43" s="78" t="s">
        <v>15</v>
      </c>
      <c r="K43" s="78" t="s">
        <v>15</v>
      </c>
      <c r="L43" s="78" t="s">
        <v>15</v>
      </c>
      <c r="M43" s="78" t="s">
        <v>15</v>
      </c>
      <c r="N43" s="78" t="s">
        <v>15</v>
      </c>
      <c r="O43" s="78" t="s">
        <v>15</v>
      </c>
      <c r="P43" s="78" t="s">
        <v>15</v>
      </c>
      <c r="Q43" s="78" t="s">
        <v>15</v>
      </c>
      <c r="R43" s="78" t="s">
        <v>15</v>
      </c>
      <c r="S43" s="78" t="s">
        <v>15</v>
      </c>
    </row>
    <row r="44" spans="1:29" x14ac:dyDescent="0.25">
      <c r="B44" s="78" t="s">
        <v>15</v>
      </c>
      <c r="C44" s="78" t="s">
        <v>15</v>
      </c>
      <c r="D44" s="78" t="s">
        <v>15</v>
      </c>
      <c r="E44" s="78" t="s">
        <v>15</v>
      </c>
      <c r="F44" s="78" t="s">
        <v>15</v>
      </c>
      <c r="G44" s="78" t="s">
        <v>15</v>
      </c>
      <c r="H44" s="78" t="s">
        <v>15</v>
      </c>
      <c r="I44" s="78" t="s">
        <v>15</v>
      </c>
      <c r="J44" s="78" t="s">
        <v>15</v>
      </c>
      <c r="K44" s="78" t="s">
        <v>15</v>
      </c>
      <c r="L44" s="78" t="s">
        <v>15</v>
      </c>
      <c r="M44" s="78" t="s">
        <v>15</v>
      </c>
      <c r="N44" s="78" t="s">
        <v>15</v>
      </c>
      <c r="O44" s="78" t="s">
        <v>15</v>
      </c>
      <c r="P44" s="78" t="s">
        <v>15</v>
      </c>
      <c r="Q44" s="78" t="s">
        <v>15</v>
      </c>
      <c r="R44" s="78" t="s">
        <v>15</v>
      </c>
      <c r="S44" s="78" t="s">
        <v>15</v>
      </c>
    </row>
    <row r="45" spans="1:29" x14ac:dyDescent="0.25">
      <c r="B45" s="100" t="s">
        <v>16</v>
      </c>
      <c r="C45" s="101"/>
      <c r="D45" s="101"/>
      <c r="E45" s="101"/>
      <c r="F45" s="101"/>
      <c r="G45" s="101"/>
      <c r="H45" s="101"/>
      <c r="I45" s="101"/>
      <c r="J45" s="102"/>
      <c r="K45" s="100" t="s">
        <v>17</v>
      </c>
      <c r="L45" s="101"/>
      <c r="M45" s="101"/>
      <c r="N45" s="101"/>
      <c r="O45" s="101"/>
      <c r="P45" s="101"/>
      <c r="Q45" s="101"/>
      <c r="R45" s="101"/>
      <c r="S45" s="102"/>
    </row>
    <row r="46" spans="1:29" x14ac:dyDescent="0.25">
      <c r="B46" s="103"/>
      <c r="C46" s="104"/>
      <c r="D46" s="104"/>
      <c r="E46" s="104"/>
      <c r="F46" s="104"/>
      <c r="G46" s="104"/>
      <c r="H46" s="104"/>
      <c r="I46" s="104"/>
      <c r="J46" s="105"/>
      <c r="K46" s="103"/>
      <c r="L46" s="104"/>
      <c r="M46" s="104"/>
      <c r="N46" s="104"/>
      <c r="O46" s="104"/>
      <c r="P46" s="104"/>
      <c r="Q46" s="104"/>
      <c r="R46" s="104"/>
      <c r="S46" s="105"/>
    </row>
    <row r="47" spans="1:29" ht="318.75" customHeight="1" x14ac:dyDescent="0.25">
      <c r="B47" s="106" t="s">
        <v>18</v>
      </c>
      <c r="C47" s="107"/>
      <c r="D47" s="107"/>
      <c r="E47" s="107"/>
      <c r="F47" s="107"/>
      <c r="G47" s="107"/>
      <c r="H47" s="107"/>
      <c r="I47" s="107"/>
      <c r="J47" s="108"/>
      <c r="K47" s="115" t="s">
        <v>19</v>
      </c>
      <c r="L47" s="116"/>
      <c r="M47" s="116"/>
      <c r="N47" s="116"/>
      <c r="O47" s="116"/>
      <c r="P47" s="116"/>
      <c r="Q47" s="116"/>
      <c r="R47" s="116"/>
      <c r="S47" s="117"/>
    </row>
    <row r="48" spans="1:29" x14ac:dyDescent="0.25">
      <c r="B48" s="109"/>
      <c r="C48" s="110"/>
      <c r="D48" s="110"/>
      <c r="E48" s="110"/>
      <c r="F48" s="110"/>
      <c r="G48" s="110"/>
      <c r="H48" s="110"/>
      <c r="I48" s="110"/>
      <c r="J48" s="111"/>
      <c r="K48" s="118"/>
      <c r="L48" s="119"/>
      <c r="M48" s="119"/>
      <c r="N48" s="119"/>
      <c r="O48" s="119"/>
      <c r="P48" s="119"/>
      <c r="Q48" s="119"/>
      <c r="R48" s="119"/>
      <c r="S48" s="120"/>
    </row>
    <row r="49" spans="2:19" x14ac:dyDescent="0.25">
      <c r="B49" s="109"/>
      <c r="C49" s="110"/>
      <c r="D49" s="110"/>
      <c r="E49" s="110"/>
      <c r="F49" s="110"/>
      <c r="G49" s="110"/>
      <c r="H49" s="110"/>
      <c r="I49" s="110"/>
      <c r="J49" s="111"/>
      <c r="K49" s="118"/>
      <c r="L49" s="119"/>
      <c r="M49" s="119"/>
      <c r="N49" s="119"/>
      <c r="O49" s="119"/>
      <c r="P49" s="119"/>
      <c r="Q49" s="119"/>
      <c r="R49" s="119"/>
      <c r="S49" s="120"/>
    </row>
    <row r="50" spans="2:19" x14ac:dyDescent="0.25">
      <c r="B50" s="109"/>
      <c r="C50" s="110"/>
      <c r="D50" s="110"/>
      <c r="E50" s="110"/>
      <c r="F50" s="110"/>
      <c r="G50" s="110"/>
      <c r="H50" s="110"/>
      <c r="I50" s="110"/>
      <c r="J50" s="111"/>
      <c r="K50" s="118"/>
      <c r="L50" s="119"/>
      <c r="M50" s="119"/>
      <c r="N50" s="119"/>
      <c r="O50" s="119"/>
      <c r="P50" s="119"/>
      <c r="Q50" s="119"/>
      <c r="R50" s="119"/>
      <c r="S50" s="120"/>
    </row>
    <row r="51" spans="2:19" x14ac:dyDescent="0.25">
      <c r="B51" s="109"/>
      <c r="C51" s="110"/>
      <c r="D51" s="110"/>
      <c r="E51" s="110"/>
      <c r="F51" s="110"/>
      <c r="G51" s="110"/>
      <c r="H51" s="110"/>
      <c r="I51" s="110"/>
      <c r="J51" s="111"/>
      <c r="K51" s="118"/>
      <c r="L51" s="119"/>
      <c r="M51" s="119"/>
      <c r="N51" s="119"/>
      <c r="O51" s="119"/>
      <c r="P51" s="119"/>
      <c r="Q51" s="119"/>
      <c r="R51" s="119"/>
      <c r="S51" s="120"/>
    </row>
    <row r="52" spans="2:19" x14ac:dyDescent="0.25">
      <c r="B52" s="109"/>
      <c r="C52" s="110"/>
      <c r="D52" s="110"/>
      <c r="E52" s="110"/>
      <c r="F52" s="110"/>
      <c r="G52" s="110"/>
      <c r="H52" s="110"/>
      <c r="I52" s="110"/>
      <c r="J52" s="111"/>
      <c r="K52" s="118"/>
      <c r="L52" s="119"/>
      <c r="M52" s="119"/>
      <c r="N52" s="119"/>
      <c r="O52" s="119"/>
      <c r="P52" s="119"/>
      <c r="Q52" s="119"/>
      <c r="R52" s="119"/>
      <c r="S52" s="120"/>
    </row>
    <row r="53" spans="2:19" x14ac:dyDescent="0.25">
      <c r="B53" s="109"/>
      <c r="C53" s="110"/>
      <c r="D53" s="110"/>
      <c r="E53" s="110"/>
      <c r="F53" s="110"/>
      <c r="G53" s="110"/>
      <c r="H53" s="110"/>
      <c r="I53" s="110"/>
      <c r="J53" s="111"/>
      <c r="K53" s="118"/>
      <c r="L53" s="119"/>
      <c r="M53" s="119"/>
      <c r="N53" s="119"/>
      <c r="O53" s="119"/>
      <c r="P53" s="119"/>
      <c r="Q53" s="119"/>
      <c r="R53" s="119"/>
      <c r="S53" s="120"/>
    </row>
    <row r="54" spans="2:19" x14ac:dyDescent="0.25">
      <c r="B54" s="109"/>
      <c r="C54" s="110"/>
      <c r="D54" s="110"/>
      <c r="E54" s="110"/>
      <c r="F54" s="110"/>
      <c r="G54" s="110"/>
      <c r="H54" s="110"/>
      <c r="I54" s="110"/>
      <c r="J54" s="111"/>
      <c r="K54" s="118"/>
      <c r="L54" s="119"/>
      <c r="M54" s="119"/>
      <c r="N54" s="119"/>
      <c r="O54" s="119"/>
      <c r="P54" s="119"/>
      <c r="Q54" s="119"/>
      <c r="R54" s="119"/>
      <c r="S54" s="120"/>
    </row>
    <row r="55" spans="2:19" ht="95.1" customHeight="1" x14ac:dyDescent="0.25">
      <c r="B55" s="109"/>
      <c r="C55" s="110"/>
      <c r="D55" s="110"/>
      <c r="E55" s="110"/>
      <c r="F55" s="110"/>
      <c r="G55" s="110"/>
      <c r="H55" s="110"/>
      <c r="I55" s="110"/>
      <c r="J55" s="111"/>
      <c r="K55" s="118"/>
      <c r="L55" s="119"/>
      <c r="M55" s="119"/>
      <c r="N55" s="119"/>
      <c r="O55" s="119"/>
      <c r="P55" s="119"/>
      <c r="Q55" s="119"/>
      <c r="R55" s="119"/>
      <c r="S55" s="120"/>
    </row>
    <row r="56" spans="2:19" x14ac:dyDescent="0.25">
      <c r="B56" s="109"/>
      <c r="C56" s="110"/>
      <c r="D56" s="110"/>
      <c r="E56" s="110"/>
      <c r="F56" s="110"/>
      <c r="G56" s="110"/>
      <c r="H56" s="110"/>
      <c r="I56" s="110"/>
      <c r="J56" s="111"/>
      <c r="K56" s="118"/>
      <c r="L56" s="119"/>
      <c r="M56" s="119"/>
      <c r="N56" s="119"/>
      <c r="O56" s="119"/>
      <c r="P56" s="119"/>
      <c r="Q56" s="119"/>
      <c r="R56" s="119"/>
      <c r="S56" s="120"/>
    </row>
    <row r="57" spans="2:19" x14ac:dyDescent="0.25">
      <c r="B57" s="109"/>
      <c r="C57" s="110"/>
      <c r="D57" s="110"/>
      <c r="E57" s="110"/>
      <c r="F57" s="110"/>
      <c r="G57" s="110"/>
      <c r="H57" s="110"/>
      <c r="I57" s="110"/>
      <c r="J57" s="111"/>
      <c r="K57" s="118"/>
      <c r="L57" s="119"/>
      <c r="M57" s="119"/>
      <c r="N57" s="119"/>
      <c r="O57" s="119"/>
      <c r="P57" s="119"/>
      <c r="Q57" s="119"/>
      <c r="R57" s="119"/>
      <c r="S57" s="120"/>
    </row>
    <row r="58" spans="2:19" x14ac:dyDescent="0.25">
      <c r="B58" s="112"/>
      <c r="C58" s="113"/>
      <c r="D58" s="113"/>
      <c r="E58" s="113"/>
      <c r="F58" s="113"/>
      <c r="G58" s="113"/>
      <c r="H58" s="113"/>
      <c r="I58" s="113"/>
      <c r="J58" s="114"/>
      <c r="K58" s="121"/>
      <c r="L58" s="122"/>
      <c r="M58" s="122"/>
      <c r="N58" s="122"/>
      <c r="O58" s="122"/>
      <c r="P58" s="122"/>
      <c r="Q58" s="122"/>
      <c r="R58" s="122"/>
      <c r="S58" s="123"/>
    </row>
  </sheetData>
  <sheetProtection algorithmName="SHA-512" hashValue="JJ7Ph0qvDo9oO6OKW0ZZN2pQt7uSVbMKkgP7T9lzCVVuPPR9Op9u59RrBmGi7f/jVnUQ2z0jK2iOR8eWdyu70w==" saltValue="qjo9WyCgKH/5lkt9JEP4ww==" spinCount="100000" sheet="1" objects="1" scenarios="1"/>
  <mergeCells count="11">
    <mergeCell ref="B20:C20"/>
    <mergeCell ref="B45:J46"/>
    <mergeCell ref="K45:S46"/>
    <mergeCell ref="B47:J58"/>
    <mergeCell ref="K47:S58"/>
    <mergeCell ref="B42:AB42"/>
    <mergeCell ref="B29:AB29"/>
    <mergeCell ref="B33:AB33"/>
    <mergeCell ref="B34:AB34"/>
    <mergeCell ref="B25:AB25"/>
    <mergeCell ref="B24:AB24"/>
  </mergeCell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760D-2CDE-4A9E-9506-3130BB51EBD1}">
  <dimension ref="A1:I79"/>
  <sheetViews>
    <sheetView zoomScale="85" zoomScaleNormal="85" workbookViewId="0">
      <selection activeCell="B12" sqref="B12:H13"/>
    </sheetView>
  </sheetViews>
  <sheetFormatPr baseColWidth="10" defaultColWidth="10.7109375" defaultRowHeight="15" x14ac:dyDescent="0.25"/>
  <cols>
    <col min="1" max="1" width="3.42578125" style="11" customWidth="1"/>
    <col min="2" max="2" width="20.5703125" style="11" customWidth="1"/>
    <col min="3" max="4" width="14.28515625" style="11" customWidth="1"/>
    <col min="5" max="5" width="10.28515625" style="11" hidden="1" customWidth="1"/>
    <col min="6" max="6" width="49.140625" style="11" customWidth="1"/>
    <col min="7" max="7" width="79.85546875" style="11" customWidth="1"/>
    <col min="8" max="8" width="83.85546875" style="11" customWidth="1"/>
    <col min="9" max="9" width="8.7109375" style="11" customWidth="1"/>
    <col min="10" max="16384" width="10.7109375" style="11"/>
  </cols>
  <sheetData>
    <row r="1" spans="1:9" x14ac:dyDescent="0.25">
      <c r="A1" s="3"/>
      <c r="B1" s="3"/>
      <c r="C1" s="3"/>
      <c r="D1" s="3"/>
      <c r="E1" s="3"/>
      <c r="F1" s="3"/>
      <c r="G1" s="3"/>
    </row>
    <row r="2" spans="1:9" x14ac:dyDescent="0.25">
      <c r="A2" s="3"/>
      <c r="B2" s="3"/>
      <c r="C2" s="3"/>
      <c r="D2" s="3"/>
      <c r="E2" s="3"/>
      <c r="F2" s="3"/>
      <c r="G2" s="3"/>
    </row>
    <row r="3" spans="1:9" x14ac:dyDescent="0.25">
      <c r="A3" s="3"/>
      <c r="B3" s="3"/>
      <c r="C3" s="3"/>
      <c r="D3" s="3"/>
      <c r="F3" s="47" t="s">
        <v>0</v>
      </c>
      <c r="G3" s="16" t="str">
        <f>+IF('0. Instrucciones'!$O$3="","",'0. Instrucciones'!$O$3)</f>
        <v/>
      </c>
      <c r="H3" s="17"/>
    </row>
    <row r="4" spans="1:9" x14ac:dyDescent="0.25">
      <c r="A4" s="3"/>
      <c r="B4" s="3"/>
      <c r="C4" s="3"/>
      <c r="D4" s="3"/>
      <c r="E4" s="3"/>
      <c r="F4" s="3"/>
      <c r="G4" s="3"/>
    </row>
    <row r="5" spans="1:9" x14ac:dyDescent="0.25">
      <c r="A5" s="3"/>
      <c r="B5" s="3"/>
      <c r="C5" s="3"/>
      <c r="D5" s="3"/>
      <c r="E5" s="3"/>
      <c r="F5" s="3"/>
      <c r="G5" s="3"/>
    </row>
    <row r="6" spans="1:9" x14ac:dyDescent="0.25">
      <c r="A6" s="3"/>
      <c r="B6" s="3"/>
      <c r="C6" s="3"/>
      <c r="D6" s="3"/>
      <c r="E6" s="3"/>
      <c r="F6" s="3"/>
      <c r="G6" s="3"/>
    </row>
    <row r="7" spans="1:9" x14ac:dyDescent="0.25">
      <c r="A7" s="3"/>
      <c r="B7" s="3"/>
      <c r="C7" s="3"/>
      <c r="D7" s="3"/>
      <c r="E7" s="3"/>
      <c r="F7" s="3"/>
      <c r="G7" s="3"/>
    </row>
    <row r="8" spans="1:9" ht="21" x14ac:dyDescent="0.25">
      <c r="A8" s="4"/>
      <c r="B8" s="1" t="s">
        <v>191</v>
      </c>
      <c r="C8" s="1"/>
      <c r="D8" s="1"/>
      <c r="E8" s="1"/>
      <c r="F8" s="1"/>
      <c r="G8" s="1"/>
      <c r="H8" s="1"/>
    </row>
    <row r="9" spans="1:9" ht="21" x14ac:dyDescent="0.25">
      <c r="A9" s="4"/>
      <c r="B9" s="5"/>
      <c r="C9" s="6"/>
      <c r="D9" s="6"/>
      <c r="E9" s="6"/>
      <c r="F9" s="6"/>
      <c r="G9" s="6"/>
      <c r="H9" s="6"/>
      <c r="I9" s="6"/>
    </row>
    <row r="10" spans="1:9" ht="18.75" x14ac:dyDescent="0.3">
      <c r="A10" s="12"/>
      <c r="B10" s="19" t="s">
        <v>10</v>
      </c>
      <c r="C10" s="12"/>
      <c r="G10" s="13"/>
      <c r="H10" s="13"/>
      <c r="I10" s="13"/>
    </row>
    <row r="11" spans="1:9" x14ac:dyDescent="0.25">
      <c r="A11" s="3"/>
      <c r="B11" s="3"/>
      <c r="C11" s="3"/>
      <c r="D11" s="3"/>
      <c r="E11" s="3"/>
      <c r="F11" s="3"/>
      <c r="G11" s="3"/>
    </row>
    <row r="12" spans="1:9" ht="14.65" customHeight="1" x14ac:dyDescent="0.25">
      <c r="A12" s="3"/>
      <c r="B12" s="126" t="s">
        <v>197</v>
      </c>
      <c r="C12" s="127"/>
      <c r="D12" s="127"/>
      <c r="E12" s="127"/>
      <c r="F12" s="127"/>
      <c r="G12" s="127"/>
      <c r="H12" s="128"/>
    </row>
    <row r="13" spans="1:9" ht="101.25" customHeight="1" x14ac:dyDescent="0.25">
      <c r="A13" s="3"/>
      <c r="B13" s="129"/>
      <c r="C13" s="130"/>
      <c r="D13" s="130"/>
      <c r="E13" s="130"/>
      <c r="F13" s="130"/>
      <c r="G13" s="130"/>
      <c r="H13" s="131"/>
    </row>
    <row r="14" spans="1:9" x14ac:dyDescent="0.25">
      <c r="A14" s="3"/>
      <c r="B14" s="3"/>
      <c r="C14" s="3"/>
      <c r="D14" s="3"/>
      <c r="E14" s="3"/>
      <c r="F14" s="3"/>
      <c r="G14" s="3"/>
    </row>
    <row r="15" spans="1:9" x14ac:dyDescent="0.25">
      <c r="A15" s="3"/>
      <c r="B15" s="36" t="s">
        <v>21</v>
      </c>
      <c r="C15" s="36" t="s">
        <v>22</v>
      </c>
      <c r="D15" s="36" t="s">
        <v>23</v>
      </c>
      <c r="E15" s="36" t="s">
        <v>192</v>
      </c>
      <c r="F15" s="36" t="s">
        <v>193</v>
      </c>
      <c r="G15" s="36" t="s">
        <v>194</v>
      </c>
      <c r="H15" s="36" t="s">
        <v>195</v>
      </c>
    </row>
    <row r="16" spans="1:9" x14ac:dyDescent="0.25">
      <c r="A16" s="3"/>
      <c r="B16" s="60"/>
      <c r="C16" s="61"/>
      <c r="D16" s="61"/>
      <c r="E16" s="95"/>
      <c r="F16" s="96"/>
      <c r="G16" s="96"/>
      <c r="H16" s="96"/>
    </row>
    <row r="17" spans="1:8" x14ac:dyDescent="0.25">
      <c r="A17" s="3"/>
      <c r="B17" s="60"/>
      <c r="C17" s="61"/>
      <c r="D17" s="61"/>
      <c r="E17" s="95"/>
      <c r="F17" s="96"/>
      <c r="G17" s="96"/>
      <c r="H17" s="96"/>
    </row>
    <row r="18" spans="1:8" x14ac:dyDescent="0.25">
      <c r="A18" s="3"/>
      <c r="B18" s="60"/>
      <c r="C18" s="61"/>
      <c r="D18" s="61"/>
      <c r="E18" s="95" t="str">
        <f t="shared" ref="E18:E65" si="0">CONCATENATE(B18,C18,D18)</f>
        <v/>
      </c>
      <c r="F18" s="96"/>
      <c r="G18" s="96"/>
      <c r="H18" s="96"/>
    </row>
    <row r="19" spans="1:8" x14ac:dyDescent="0.25">
      <c r="A19" s="3"/>
      <c r="B19" s="60"/>
      <c r="C19" s="61"/>
      <c r="D19" s="61"/>
      <c r="E19" s="95" t="str">
        <f t="shared" si="0"/>
        <v/>
      </c>
      <c r="F19" s="96"/>
      <c r="G19" s="96"/>
      <c r="H19" s="96"/>
    </row>
    <row r="20" spans="1:8" x14ac:dyDescent="0.25">
      <c r="A20" s="3"/>
      <c r="B20" s="60"/>
      <c r="C20" s="61"/>
      <c r="D20" s="61"/>
      <c r="E20" s="95" t="str">
        <f t="shared" si="0"/>
        <v/>
      </c>
      <c r="F20" s="96"/>
      <c r="G20" s="96"/>
      <c r="H20" s="96"/>
    </row>
    <row r="21" spans="1:8" x14ac:dyDescent="0.25">
      <c r="A21" s="3"/>
      <c r="B21" s="60"/>
      <c r="C21" s="61"/>
      <c r="D21" s="61"/>
      <c r="E21" s="95" t="str">
        <f t="shared" si="0"/>
        <v/>
      </c>
      <c r="F21" s="96"/>
      <c r="G21" s="96"/>
      <c r="H21" s="96"/>
    </row>
    <row r="22" spans="1:8" x14ac:dyDescent="0.25">
      <c r="A22" s="3"/>
      <c r="B22" s="60"/>
      <c r="C22" s="61"/>
      <c r="D22" s="61"/>
      <c r="E22" s="95" t="str">
        <f t="shared" si="0"/>
        <v/>
      </c>
      <c r="F22" s="96"/>
      <c r="G22" s="96"/>
      <c r="H22" s="96"/>
    </row>
    <row r="23" spans="1:8" x14ac:dyDescent="0.25">
      <c r="A23" s="3"/>
      <c r="B23" s="60"/>
      <c r="C23" s="61"/>
      <c r="D23" s="61"/>
      <c r="E23" s="95" t="str">
        <f t="shared" si="0"/>
        <v/>
      </c>
      <c r="F23" s="96"/>
      <c r="G23" s="96"/>
      <c r="H23" s="96"/>
    </row>
    <row r="24" spans="1:8" x14ac:dyDescent="0.25">
      <c r="A24" s="3"/>
      <c r="B24" s="60"/>
      <c r="C24" s="61"/>
      <c r="D24" s="61"/>
      <c r="E24" s="95" t="str">
        <f t="shared" si="0"/>
        <v/>
      </c>
      <c r="F24" s="96"/>
      <c r="G24" s="96"/>
      <c r="H24" s="96"/>
    </row>
    <row r="25" spans="1:8" x14ac:dyDescent="0.25">
      <c r="A25" s="3"/>
      <c r="B25" s="60"/>
      <c r="C25" s="61"/>
      <c r="D25" s="61"/>
      <c r="E25" s="95" t="str">
        <f t="shared" si="0"/>
        <v/>
      </c>
      <c r="F25" s="96"/>
      <c r="G25" s="96"/>
      <c r="H25" s="96"/>
    </row>
    <row r="26" spans="1:8" x14ac:dyDescent="0.25">
      <c r="A26" s="3"/>
      <c r="B26" s="60"/>
      <c r="C26" s="61"/>
      <c r="D26" s="61"/>
      <c r="E26" s="95" t="str">
        <f>CONCATENATE(B26,C26,D26)</f>
        <v/>
      </c>
      <c r="F26" s="96"/>
      <c r="G26" s="96"/>
      <c r="H26" s="96"/>
    </row>
    <row r="27" spans="1:8" x14ac:dyDescent="0.25">
      <c r="A27" s="3"/>
      <c r="B27" s="60"/>
      <c r="C27" s="61"/>
      <c r="D27" s="61"/>
      <c r="E27" s="95" t="str">
        <f t="shared" si="0"/>
        <v/>
      </c>
      <c r="F27" s="96"/>
      <c r="G27" s="96"/>
      <c r="H27" s="96"/>
    </row>
    <row r="28" spans="1:8" x14ac:dyDescent="0.25">
      <c r="A28" s="3"/>
      <c r="B28" s="60"/>
      <c r="C28" s="61"/>
      <c r="D28" s="61"/>
      <c r="E28" s="95" t="str">
        <f t="shared" si="0"/>
        <v/>
      </c>
      <c r="F28" s="96"/>
      <c r="G28" s="96"/>
      <c r="H28" s="96"/>
    </row>
    <row r="29" spans="1:8" x14ac:dyDescent="0.25">
      <c r="A29" s="3"/>
      <c r="B29" s="60"/>
      <c r="C29" s="61"/>
      <c r="D29" s="61"/>
      <c r="E29" s="95" t="str">
        <f t="shared" si="0"/>
        <v/>
      </c>
      <c r="F29" s="96"/>
      <c r="G29" s="96"/>
      <c r="H29" s="96"/>
    </row>
    <row r="30" spans="1:8" x14ac:dyDescent="0.25">
      <c r="A30" s="3"/>
      <c r="B30" s="60"/>
      <c r="C30" s="61"/>
      <c r="D30" s="61"/>
      <c r="E30" s="95" t="str">
        <f t="shared" si="0"/>
        <v/>
      </c>
      <c r="F30" s="96"/>
      <c r="G30" s="96"/>
      <c r="H30" s="96"/>
    </row>
    <row r="31" spans="1:8" x14ac:dyDescent="0.25">
      <c r="A31" s="3"/>
      <c r="B31" s="60"/>
      <c r="C31" s="61"/>
      <c r="D31" s="61"/>
      <c r="E31" s="95" t="str">
        <f t="shared" si="0"/>
        <v/>
      </c>
      <c r="F31" s="96"/>
      <c r="G31" s="96"/>
      <c r="H31" s="96"/>
    </row>
    <row r="32" spans="1:8" x14ac:dyDescent="0.25">
      <c r="A32" s="3"/>
      <c r="B32" s="60"/>
      <c r="C32" s="61"/>
      <c r="D32" s="61"/>
      <c r="E32" s="95" t="str">
        <f t="shared" si="0"/>
        <v/>
      </c>
      <c r="F32" s="96"/>
      <c r="G32" s="96"/>
      <c r="H32" s="96"/>
    </row>
    <row r="33" spans="1:8" x14ac:dyDescent="0.25">
      <c r="A33" s="3"/>
      <c r="B33" s="60"/>
      <c r="C33" s="61"/>
      <c r="D33" s="61"/>
      <c r="E33" s="95" t="str">
        <f t="shared" si="0"/>
        <v/>
      </c>
      <c r="F33" s="96"/>
      <c r="G33" s="96"/>
      <c r="H33" s="96"/>
    </row>
    <row r="34" spans="1:8" x14ac:dyDescent="0.25">
      <c r="A34" s="3"/>
      <c r="B34" s="60"/>
      <c r="C34" s="61"/>
      <c r="D34" s="61"/>
      <c r="E34" s="95" t="str">
        <f t="shared" si="0"/>
        <v/>
      </c>
      <c r="F34" s="96"/>
      <c r="G34" s="96"/>
      <c r="H34" s="96"/>
    </row>
    <row r="35" spans="1:8" x14ac:dyDescent="0.25">
      <c r="A35" s="3"/>
      <c r="B35" s="60"/>
      <c r="C35" s="61"/>
      <c r="D35" s="61"/>
      <c r="E35" s="95" t="str">
        <f t="shared" si="0"/>
        <v/>
      </c>
      <c r="F35" s="96"/>
      <c r="G35" s="96"/>
      <c r="H35" s="96"/>
    </row>
    <row r="36" spans="1:8" x14ac:dyDescent="0.25">
      <c r="A36" s="3"/>
      <c r="B36" s="60"/>
      <c r="C36" s="61"/>
      <c r="D36" s="61"/>
      <c r="E36" s="95" t="str">
        <f t="shared" si="0"/>
        <v/>
      </c>
      <c r="F36" s="96"/>
      <c r="G36" s="96"/>
      <c r="H36" s="96"/>
    </row>
    <row r="37" spans="1:8" x14ac:dyDescent="0.25">
      <c r="B37" s="60"/>
      <c r="C37" s="61"/>
      <c r="D37" s="61"/>
      <c r="E37" s="95" t="str">
        <f t="shared" si="0"/>
        <v/>
      </c>
      <c r="F37" s="96"/>
      <c r="G37" s="96"/>
      <c r="H37" s="96"/>
    </row>
    <row r="38" spans="1:8" x14ac:dyDescent="0.25">
      <c r="B38" s="60"/>
      <c r="C38" s="61"/>
      <c r="D38" s="61"/>
      <c r="E38" s="95" t="str">
        <f t="shared" si="0"/>
        <v/>
      </c>
      <c r="F38" s="96"/>
      <c r="G38" s="96"/>
      <c r="H38" s="96"/>
    </row>
    <row r="39" spans="1:8" x14ac:dyDescent="0.25">
      <c r="B39" s="60"/>
      <c r="C39" s="61"/>
      <c r="D39" s="61"/>
      <c r="E39" s="95" t="str">
        <f t="shared" si="0"/>
        <v/>
      </c>
      <c r="F39" s="96"/>
      <c r="G39" s="96"/>
      <c r="H39" s="96"/>
    </row>
    <row r="40" spans="1:8" x14ac:dyDescent="0.25">
      <c r="B40" s="60"/>
      <c r="C40" s="61"/>
      <c r="D40" s="61"/>
      <c r="E40" s="95" t="str">
        <f t="shared" si="0"/>
        <v/>
      </c>
      <c r="F40" s="96"/>
      <c r="G40" s="96"/>
      <c r="H40" s="96"/>
    </row>
    <row r="41" spans="1:8" x14ac:dyDescent="0.25">
      <c r="B41" s="60"/>
      <c r="C41" s="61"/>
      <c r="D41" s="61"/>
      <c r="E41" s="95" t="str">
        <f t="shared" si="0"/>
        <v/>
      </c>
      <c r="F41" s="96"/>
      <c r="G41" s="96"/>
      <c r="H41" s="96"/>
    </row>
    <row r="42" spans="1:8" x14ac:dyDescent="0.25">
      <c r="B42" s="60"/>
      <c r="C42" s="61"/>
      <c r="D42" s="61"/>
      <c r="E42" s="95" t="str">
        <f t="shared" si="0"/>
        <v/>
      </c>
      <c r="F42" s="96"/>
      <c r="G42" s="96"/>
      <c r="H42" s="96"/>
    </row>
    <row r="43" spans="1:8" x14ac:dyDescent="0.25">
      <c r="B43" s="60"/>
      <c r="C43" s="61"/>
      <c r="D43" s="61"/>
      <c r="E43" s="95" t="str">
        <f t="shared" si="0"/>
        <v/>
      </c>
      <c r="F43" s="96"/>
      <c r="G43" s="96"/>
      <c r="H43" s="96"/>
    </row>
    <row r="44" spans="1:8" x14ac:dyDescent="0.25">
      <c r="B44" s="60"/>
      <c r="C44" s="61"/>
      <c r="D44" s="61"/>
      <c r="E44" s="95" t="str">
        <f t="shared" si="0"/>
        <v/>
      </c>
      <c r="F44" s="96"/>
      <c r="G44" s="96"/>
      <c r="H44" s="96"/>
    </row>
    <row r="45" spans="1:8" x14ac:dyDescent="0.25">
      <c r="B45" s="60"/>
      <c r="C45" s="61"/>
      <c r="D45" s="61"/>
      <c r="E45" s="95" t="str">
        <f t="shared" si="0"/>
        <v/>
      </c>
      <c r="F45" s="96"/>
      <c r="G45" s="96"/>
      <c r="H45" s="96"/>
    </row>
    <row r="46" spans="1:8" x14ac:dyDescent="0.25">
      <c r="B46" s="60"/>
      <c r="C46" s="61"/>
      <c r="D46" s="61"/>
      <c r="E46" s="95" t="str">
        <f t="shared" si="0"/>
        <v/>
      </c>
      <c r="F46" s="96"/>
      <c r="G46" s="96"/>
      <c r="H46" s="96"/>
    </row>
    <row r="47" spans="1:8" x14ac:dyDescent="0.25">
      <c r="B47" s="60"/>
      <c r="C47" s="61"/>
      <c r="D47" s="61"/>
      <c r="E47" s="95" t="str">
        <f t="shared" si="0"/>
        <v/>
      </c>
      <c r="F47" s="96"/>
      <c r="G47" s="96"/>
      <c r="H47" s="96"/>
    </row>
    <row r="48" spans="1:8" x14ac:dyDescent="0.25">
      <c r="A48" s="3"/>
      <c r="B48" s="60"/>
      <c r="C48" s="61"/>
      <c r="D48" s="61"/>
      <c r="E48" s="95" t="str">
        <f t="shared" si="0"/>
        <v/>
      </c>
      <c r="F48" s="96"/>
      <c r="G48" s="96"/>
      <c r="H48" s="96"/>
    </row>
    <row r="49" spans="1:8" x14ac:dyDescent="0.25">
      <c r="A49" s="3"/>
      <c r="B49" s="60"/>
      <c r="C49" s="61"/>
      <c r="D49" s="61"/>
      <c r="E49" s="95" t="str">
        <f t="shared" si="0"/>
        <v/>
      </c>
      <c r="F49" s="96"/>
      <c r="G49" s="96"/>
      <c r="H49" s="96"/>
    </row>
    <row r="50" spans="1:8" x14ac:dyDescent="0.25">
      <c r="A50" s="3"/>
      <c r="B50" s="60"/>
      <c r="C50" s="61"/>
      <c r="D50" s="61"/>
      <c r="E50" s="95" t="str">
        <f t="shared" si="0"/>
        <v/>
      </c>
      <c r="F50" s="96"/>
      <c r="G50" s="96"/>
      <c r="H50" s="96"/>
    </row>
    <row r="51" spans="1:8" x14ac:dyDescent="0.25">
      <c r="A51" s="3"/>
      <c r="B51" s="60"/>
      <c r="C51" s="61"/>
      <c r="D51" s="61"/>
      <c r="E51" s="95" t="str">
        <f t="shared" si="0"/>
        <v/>
      </c>
      <c r="F51" s="96"/>
      <c r="G51" s="96"/>
      <c r="H51" s="96"/>
    </row>
    <row r="52" spans="1:8" x14ac:dyDescent="0.25">
      <c r="A52" s="3"/>
      <c r="B52" s="60"/>
      <c r="C52" s="61"/>
      <c r="D52" s="61"/>
      <c r="E52" s="95" t="str">
        <f t="shared" si="0"/>
        <v/>
      </c>
      <c r="F52" s="96"/>
      <c r="G52" s="96"/>
      <c r="H52" s="96"/>
    </row>
    <row r="53" spans="1:8" x14ac:dyDescent="0.25">
      <c r="A53" s="3"/>
      <c r="B53" s="60"/>
      <c r="C53" s="61"/>
      <c r="D53" s="61"/>
      <c r="E53" s="95" t="str">
        <f t="shared" si="0"/>
        <v/>
      </c>
      <c r="F53" s="96"/>
      <c r="G53" s="96"/>
      <c r="H53" s="96"/>
    </row>
    <row r="54" spans="1:8" x14ac:dyDescent="0.25">
      <c r="A54" s="3"/>
      <c r="B54" s="60"/>
      <c r="C54" s="61"/>
      <c r="D54" s="61"/>
      <c r="E54" s="95" t="str">
        <f t="shared" si="0"/>
        <v/>
      </c>
      <c r="F54" s="96"/>
      <c r="G54" s="96"/>
      <c r="H54" s="96"/>
    </row>
    <row r="55" spans="1:8" x14ac:dyDescent="0.25">
      <c r="A55" s="3"/>
      <c r="B55" s="60"/>
      <c r="C55" s="61"/>
      <c r="D55" s="61"/>
      <c r="E55" s="95" t="str">
        <f t="shared" si="0"/>
        <v/>
      </c>
      <c r="F55" s="96"/>
      <c r="G55" s="96"/>
      <c r="H55" s="96"/>
    </row>
    <row r="56" spans="1:8" x14ac:dyDescent="0.25">
      <c r="B56" s="60"/>
      <c r="C56" s="61"/>
      <c r="D56" s="61"/>
      <c r="E56" s="95" t="str">
        <f t="shared" si="0"/>
        <v/>
      </c>
      <c r="F56" s="96"/>
      <c r="G56" s="96"/>
      <c r="H56" s="96"/>
    </row>
    <row r="57" spans="1:8" x14ac:dyDescent="0.25">
      <c r="B57" s="60"/>
      <c r="C57" s="61"/>
      <c r="D57" s="61"/>
      <c r="E57" s="95" t="str">
        <f t="shared" si="0"/>
        <v/>
      </c>
      <c r="F57" s="96"/>
      <c r="G57" s="96"/>
      <c r="H57" s="96"/>
    </row>
    <row r="58" spans="1:8" x14ac:dyDescent="0.25">
      <c r="B58" s="60"/>
      <c r="C58" s="61"/>
      <c r="D58" s="61"/>
      <c r="E58" s="95" t="str">
        <f t="shared" si="0"/>
        <v/>
      </c>
      <c r="F58" s="96"/>
      <c r="G58" s="96"/>
      <c r="H58" s="96"/>
    </row>
    <row r="59" spans="1:8" x14ac:dyDescent="0.25">
      <c r="B59" s="60"/>
      <c r="C59" s="61"/>
      <c r="D59" s="61"/>
      <c r="E59" s="95" t="str">
        <f t="shared" si="0"/>
        <v/>
      </c>
      <c r="F59" s="96"/>
      <c r="G59" s="96"/>
      <c r="H59" s="96"/>
    </row>
    <row r="60" spans="1:8" x14ac:dyDescent="0.25">
      <c r="B60" s="60"/>
      <c r="C60" s="61"/>
      <c r="D60" s="61"/>
      <c r="E60" s="95" t="str">
        <f t="shared" si="0"/>
        <v/>
      </c>
      <c r="F60" s="96"/>
      <c r="G60" s="96"/>
      <c r="H60" s="96"/>
    </row>
    <row r="61" spans="1:8" x14ac:dyDescent="0.25">
      <c r="B61" s="60"/>
      <c r="C61" s="61"/>
      <c r="D61" s="61"/>
      <c r="E61" s="95" t="str">
        <f t="shared" si="0"/>
        <v/>
      </c>
      <c r="F61" s="96"/>
      <c r="G61" s="96"/>
      <c r="H61" s="96"/>
    </row>
    <row r="62" spans="1:8" x14ac:dyDescent="0.25">
      <c r="B62" s="60"/>
      <c r="C62" s="61"/>
      <c r="D62" s="61"/>
      <c r="E62" s="95" t="str">
        <f t="shared" si="0"/>
        <v/>
      </c>
      <c r="F62" s="96"/>
      <c r="G62" s="96"/>
      <c r="H62" s="96"/>
    </row>
    <row r="63" spans="1:8" x14ac:dyDescent="0.25">
      <c r="B63" s="60"/>
      <c r="C63" s="61"/>
      <c r="D63" s="61"/>
      <c r="E63" s="95" t="str">
        <f t="shared" si="0"/>
        <v/>
      </c>
      <c r="F63" s="96"/>
      <c r="G63" s="96"/>
      <c r="H63" s="96"/>
    </row>
    <row r="64" spans="1:8" x14ac:dyDescent="0.25">
      <c r="B64" s="60"/>
      <c r="C64" s="61"/>
      <c r="D64" s="61"/>
      <c r="E64" s="95" t="str">
        <f t="shared" si="0"/>
        <v/>
      </c>
      <c r="F64" s="96"/>
      <c r="G64" s="96"/>
      <c r="H64" s="96"/>
    </row>
    <row r="65" spans="2:8" x14ac:dyDescent="0.25">
      <c r="B65" s="60"/>
      <c r="C65" s="61"/>
      <c r="D65" s="61"/>
      <c r="E65" s="95" t="str">
        <f t="shared" si="0"/>
        <v/>
      </c>
      <c r="F65" s="96"/>
      <c r="G65" s="96"/>
      <c r="H65" s="96"/>
    </row>
    <row r="66" spans="2:8" x14ac:dyDescent="0.25">
      <c r="B66" s="3"/>
      <c r="C66" s="3"/>
      <c r="D66" s="3"/>
      <c r="E66" s="3"/>
      <c r="F66" s="3"/>
      <c r="G66" s="3"/>
    </row>
    <row r="67" spans="2:8" x14ac:dyDescent="0.25">
      <c r="B67" s="132" t="s">
        <v>196</v>
      </c>
      <c r="C67" s="133"/>
      <c r="D67" s="133"/>
      <c r="E67" s="133"/>
      <c r="F67" s="133"/>
      <c r="G67" s="133"/>
      <c r="H67" s="134"/>
    </row>
    <row r="68" spans="2:8" x14ac:dyDescent="0.25">
      <c r="B68" s="135"/>
      <c r="C68" s="136"/>
      <c r="D68" s="136"/>
      <c r="E68" s="136"/>
      <c r="F68" s="136"/>
      <c r="G68" s="136"/>
      <c r="H68" s="137"/>
    </row>
    <row r="69" spans="2:8" x14ac:dyDescent="0.25">
      <c r="B69" s="135"/>
      <c r="C69" s="136"/>
      <c r="D69" s="136"/>
      <c r="E69" s="136"/>
      <c r="F69" s="136"/>
      <c r="G69" s="136"/>
      <c r="H69" s="137"/>
    </row>
    <row r="70" spans="2:8" x14ac:dyDescent="0.25">
      <c r="B70" s="135"/>
      <c r="C70" s="136"/>
      <c r="D70" s="136"/>
      <c r="E70" s="136"/>
      <c r="F70" s="136"/>
      <c r="G70" s="136"/>
      <c r="H70" s="137"/>
    </row>
    <row r="71" spans="2:8" x14ac:dyDescent="0.25">
      <c r="B71" s="135"/>
      <c r="C71" s="136"/>
      <c r="D71" s="136"/>
      <c r="E71" s="136"/>
      <c r="F71" s="136"/>
      <c r="G71" s="136"/>
      <c r="H71" s="137"/>
    </row>
    <row r="72" spans="2:8" x14ac:dyDescent="0.25">
      <c r="B72" s="135"/>
      <c r="C72" s="136"/>
      <c r="D72" s="136"/>
      <c r="E72" s="136"/>
      <c r="F72" s="136"/>
      <c r="G72" s="136"/>
      <c r="H72" s="137"/>
    </row>
    <row r="73" spans="2:8" x14ac:dyDescent="0.25">
      <c r="B73" s="135"/>
      <c r="C73" s="136"/>
      <c r="D73" s="136"/>
      <c r="E73" s="136"/>
      <c r="F73" s="136"/>
      <c r="G73" s="136"/>
      <c r="H73" s="137"/>
    </row>
    <row r="74" spans="2:8" x14ac:dyDescent="0.25">
      <c r="B74" s="135"/>
      <c r="C74" s="136"/>
      <c r="D74" s="136"/>
      <c r="E74" s="136"/>
      <c r="F74" s="136"/>
      <c r="G74" s="136"/>
      <c r="H74" s="137"/>
    </row>
    <row r="75" spans="2:8" x14ac:dyDescent="0.25">
      <c r="B75" s="135"/>
      <c r="C75" s="136"/>
      <c r="D75" s="136"/>
      <c r="E75" s="136"/>
      <c r="F75" s="136"/>
      <c r="G75" s="136"/>
      <c r="H75" s="137"/>
    </row>
    <row r="76" spans="2:8" x14ac:dyDescent="0.25">
      <c r="B76" s="135"/>
      <c r="C76" s="136"/>
      <c r="D76" s="136"/>
      <c r="E76" s="136"/>
      <c r="F76" s="136"/>
      <c r="G76" s="136"/>
      <c r="H76" s="137"/>
    </row>
    <row r="77" spans="2:8" x14ac:dyDescent="0.25">
      <c r="B77" s="135"/>
      <c r="C77" s="136"/>
      <c r="D77" s="136"/>
      <c r="E77" s="136"/>
      <c r="F77" s="136"/>
      <c r="G77" s="136"/>
      <c r="H77" s="137"/>
    </row>
    <row r="78" spans="2:8" x14ac:dyDescent="0.25">
      <c r="B78" s="135"/>
      <c r="C78" s="136"/>
      <c r="D78" s="136"/>
      <c r="E78" s="136"/>
      <c r="F78" s="136"/>
      <c r="G78" s="136"/>
      <c r="H78" s="137"/>
    </row>
    <row r="79" spans="2:8" x14ac:dyDescent="0.25">
      <c r="B79" s="138"/>
      <c r="C79" s="139"/>
      <c r="D79" s="139"/>
      <c r="E79" s="139"/>
      <c r="F79" s="139"/>
      <c r="G79" s="139"/>
      <c r="H79" s="140"/>
    </row>
  </sheetData>
  <sheetProtection algorithmName="SHA-512" hashValue="d0iSt4AstLloE63hcvN0BPSzHiy4TkQAdU40yxw/cPa8PBtQGGu1z3YfjgV7MfwlJhRLGDXkSVUa5U638RWm4g==" saltValue="edQJCAPfpfU95a8unqxvBQ==" spinCount="100000" sheet="1" objects="1" scenarios="1"/>
  <mergeCells count="2">
    <mergeCell ref="B12:H13"/>
    <mergeCell ref="B67:H79"/>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13CD457-0D2C-48BE-9A61-5AD5533A6B06}">
          <x14:formula1>
            <xm:f>'Data validation'!$B$6:$B$15</xm:f>
          </x14:formula1>
          <xm:sqref>B16:B65</xm:sqref>
        </x14:dataValidation>
        <x14:dataValidation type="list" allowBlank="1" showInputMessage="1" showErrorMessage="1" xr:uid="{8EA60B5E-B74C-48A9-8522-B7177FEE4053}">
          <x14:formula1>
            <xm:f>'Data validation'!$B$18:$B$27</xm:f>
          </x14:formula1>
          <xm:sqref>C16:D65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2"/>
  <sheetViews>
    <sheetView showZeros="0" topLeftCell="A4" zoomScale="70" zoomScaleNormal="70" workbookViewId="0">
      <selection activeCell="L51" sqref="L51"/>
    </sheetView>
  </sheetViews>
  <sheetFormatPr baseColWidth="10" defaultColWidth="10.7109375" defaultRowHeight="15" x14ac:dyDescent="0.25"/>
  <cols>
    <col min="1" max="1" width="3.42578125" style="11" customWidth="1"/>
    <col min="2" max="2" width="20.5703125" style="11" customWidth="1"/>
    <col min="3" max="3" width="27.7109375" style="11" customWidth="1"/>
    <col min="4" max="4" width="40.28515625" style="11" customWidth="1"/>
    <col min="5" max="8" width="21.7109375" style="11" customWidth="1"/>
    <col min="9" max="9" width="17.28515625" style="11" customWidth="1"/>
    <col min="10" max="10" width="25.7109375" style="11" customWidth="1"/>
    <col min="11" max="11" width="20.7109375" style="11" customWidth="1"/>
    <col min="12" max="12" width="19.7109375" style="11" customWidth="1"/>
    <col min="13" max="16384" width="10.7109375" style="11"/>
  </cols>
  <sheetData>
    <row r="1" spans="1:12" x14ac:dyDescent="0.25">
      <c r="A1" s="3"/>
      <c r="B1" s="3"/>
      <c r="C1" s="3"/>
      <c r="D1" s="3"/>
      <c r="E1" s="3"/>
      <c r="F1" s="3"/>
      <c r="G1" s="3"/>
      <c r="H1" s="3"/>
    </row>
    <row r="2" spans="1:12" x14ac:dyDescent="0.25">
      <c r="A2" s="3"/>
      <c r="B2" s="3"/>
      <c r="C2" s="3"/>
      <c r="D2" s="3"/>
      <c r="E2" s="3"/>
      <c r="F2" s="3"/>
      <c r="G2" s="3"/>
      <c r="H2" s="3"/>
    </row>
    <row r="3" spans="1:12" x14ac:dyDescent="0.25">
      <c r="A3" s="3"/>
      <c r="B3" s="3"/>
      <c r="C3" s="3"/>
      <c r="D3" s="3"/>
      <c r="E3" s="3"/>
      <c r="G3" s="47" t="s">
        <v>0</v>
      </c>
      <c r="H3" s="16" t="str">
        <f>+IF('0. Instrucciones'!$O$3="","",'0. Instrucciones'!$O$3)</f>
        <v/>
      </c>
      <c r="I3" s="17"/>
    </row>
    <row r="4" spans="1:12" x14ac:dyDescent="0.25">
      <c r="A4" s="3"/>
      <c r="B4" s="3"/>
      <c r="C4" s="3"/>
      <c r="D4" s="3"/>
      <c r="E4" s="3"/>
      <c r="F4" s="3"/>
      <c r="G4" s="3"/>
      <c r="H4" s="3"/>
    </row>
    <row r="5" spans="1:12" x14ac:dyDescent="0.25">
      <c r="A5" s="3"/>
      <c r="B5" s="3"/>
      <c r="C5" s="3"/>
      <c r="D5" s="3"/>
      <c r="E5" s="3"/>
      <c r="F5" s="3"/>
      <c r="G5" s="3"/>
      <c r="H5" s="3"/>
    </row>
    <row r="6" spans="1:12" x14ac:dyDescent="0.25">
      <c r="A6" s="3"/>
      <c r="B6" s="3"/>
      <c r="C6" s="3"/>
      <c r="D6" s="3"/>
      <c r="E6" s="3"/>
      <c r="F6" s="3"/>
      <c r="G6" s="3"/>
      <c r="H6" s="3"/>
    </row>
    <row r="7" spans="1:12" x14ac:dyDescent="0.25">
      <c r="A7" s="3"/>
      <c r="B7" s="3"/>
      <c r="C7" s="3"/>
      <c r="D7" s="3"/>
      <c r="E7" s="3"/>
      <c r="F7" s="3"/>
      <c r="G7" s="3"/>
      <c r="H7" s="3"/>
    </row>
    <row r="8" spans="1:12" ht="21" x14ac:dyDescent="0.25">
      <c r="A8" s="4"/>
      <c r="B8" s="1" t="s">
        <v>25</v>
      </c>
      <c r="C8" s="1"/>
      <c r="D8" s="1"/>
      <c r="E8" s="1"/>
      <c r="F8" s="1"/>
      <c r="G8" s="1"/>
      <c r="H8" s="1"/>
    </row>
    <row r="9" spans="1:12" ht="21" x14ac:dyDescent="0.25">
      <c r="A9" s="4"/>
      <c r="B9" s="5"/>
      <c r="C9" s="6"/>
      <c r="D9" s="6"/>
      <c r="E9" s="6"/>
      <c r="F9" s="6"/>
      <c r="G9" s="6"/>
      <c r="H9" s="6"/>
      <c r="I9" s="6"/>
      <c r="J9" s="6"/>
    </row>
    <row r="10" spans="1:12" ht="18.75" x14ac:dyDescent="0.3">
      <c r="A10" s="12"/>
      <c r="B10" s="19" t="s">
        <v>10</v>
      </c>
      <c r="C10" s="12"/>
      <c r="D10" s="12"/>
      <c r="H10" s="13"/>
      <c r="I10" s="13"/>
      <c r="J10" s="13"/>
    </row>
    <row r="11" spans="1:12" x14ac:dyDescent="0.25">
      <c r="A11" s="3"/>
      <c r="B11" s="3"/>
      <c r="C11" s="3"/>
      <c r="D11" s="3"/>
      <c r="E11" s="3"/>
      <c r="F11" s="3"/>
      <c r="G11" s="3"/>
      <c r="H11" s="3"/>
    </row>
    <row r="12" spans="1:12" x14ac:dyDescent="0.25">
      <c r="A12" s="3"/>
      <c r="B12" s="141" t="s">
        <v>26</v>
      </c>
      <c r="C12" s="142"/>
      <c r="D12" s="142"/>
      <c r="E12" s="142"/>
      <c r="F12" s="142"/>
      <c r="G12" s="143"/>
      <c r="H12" s="15"/>
    </row>
    <row r="13" spans="1:12" ht="37.5" customHeight="1" x14ac:dyDescent="0.25">
      <c r="A13" s="3"/>
      <c r="B13" s="144"/>
      <c r="C13" s="145"/>
      <c r="D13" s="145"/>
      <c r="E13" s="145"/>
      <c r="F13" s="145"/>
      <c r="G13" s="146"/>
      <c r="H13" s="15"/>
    </row>
    <row r="14" spans="1:12" x14ac:dyDescent="0.25">
      <c r="A14" s="3"/>
      <c r="B14" s="3"/>
      <c r="C14" s="3"/>
      <c r="D14" s="3"/>
      <c r="E14" s="3"/>
      <c r="F14" s="3"/>
      <c r="G14" s="3"/>
      <c r="H14" s="3"/>
    </row>
    <row r="15" spans="1:12" ht="57" customHeight="1" x14ac:dyDescent="0.25">
      <c r="A15" s="3"/>
      <c r="B15" s="45" t="s">
        <v>27</v>
      </c>
      <c r="C15" s="45" t="s">
        <v>28</v>
      </c>
      <c r="D15" s="45" t="s">
        <v>29</v>
      </c>
      <c r="E15" s="45" t="s">
        <v>30</v>
      </c>
      <c r="F15" s="45" t="s">
        <v>31</v>
      </c>
      <c r="G15" s="45" t="s">
        <v>32</v>
      </c>
      <c r="H15" s="45" t="s">
        <v>33</v>
      </c>
      <c r="I15" s="45" t="s">
        <v>34</v>
      </c>
      <c r="J15" s="45" t="s">
        <v>35</v>
      </c>
      <c r="K15" s="45" t="s">
        <v>36</v>
      </c>
      <c r="L15" s="45" t="s">
        <v>37</v>
      </c>
    </row>
    <row r="16" spans="1:12" x14ac:dyDescent="0.25">
      <c r="A16" s="3"/>
      <c r="B16" s="49" t="s">
        <v>38</v>
      </c>
      <c r="C16" s="42"/>
      <c r="D16" s="42"/>
      <c r="E16" s="42"/>
      <c r="F16" s="42"/>
      <c r="G16" s="42"/>
      <c r="H16" s="55"/>
      <c r="I16" s="50" t="str">
        <f>IF(C16="","",E16/G16*H16)</f>
        <v/>
      </c>
      <c r="J16" s="42"/>
      <c r="K16" s="79">
        <f>IFERROR(MIN((J16/G16)*H16,1),0)</f>
        <v>0</v>
      </c>
      <c r="L16" s="46" t="str">
        <f>IF(C16="","",K16*E16)</f>
        <v/>
      </c>
    </row>
    <row r="17" spans="1:12" x14ac:dyDescent="0.25">
      <c r="A17" s="3"/>
      <c r="B17" s="49" t="s">
        <v>39</v>
      </c>
      <c r="C17" s="42"/>
      <c r="D17" s="42"/>
      <c r="E17" s="42"/>
      <c r="F17" s="42"/>
      <c r="G17" s="42"/>
      <c r="H17" s="55"/>
      <c r="I17" s="50" t="str">
        <f t="shared" ref="I17:I22" si="0">IF(C17="","",E17/G17*H17)</f>
        <v/>
      </c>
      <c r="J17" s="42"/>
      <c r="K17" s="79">
        <f t="shared" ref="K17:K22" si="1">IFERROR(MIN((J17/G17)*H17,1),0)</f>
        <v>0</v>
      </c>
      <c r="L17" s="46" t="str">
        <f t="shared" ref="L17:L22" si="2">IF(C17="","",K17*E17)</f>
        <v/>
      </c>
    </row>
    <row r="18" spans="1:12" x14ac:dyDescent="0.25">
      <c r="A18" s="3"/>
      <c r="B18" s="49" t="s">
        <v>40</v>
      </c>
      <c r="C18" s="42"/>
      <c r="D18" s="42"/>
      <c r="E18" s="42"/>
      <c r="F18" s="42"/>
      <c r="G18" s="42"/>
      <c r="H18" s="55"/>
      <c r="I18" s="50" t="str">
        <f t="shared" si="0"/>
        <v/>
      </c>
      <c r="J18" s="42"/>
      <c r="K18" s="79">
        <f t="shared" si="1"/>
        <v>0</v>
      </c>
      <c r="L18" s="46" t="str">
        <f t="shared" si="2"/>
        <v/>
      </c>
    </row>
    <row r="19" spans="1:12" x14ac:dyDescent="0.25">
      <c r="A19" s="3"/>
      <c r="B19" s="49" t="s">
        <v>41</v>
      </c>
      <c r="C19" s="42"/>
      <c r="D19" s="42"/>
      <c r="E19" s="42"/>
      <c r="F19" s="42"/>
      <c r="G19" s="42"/>
      <c r="H19" s="55"/>
      <c r="I19" s="50" t="str">
        <f t="shared" si="0"/>
        <v/>
      </c>
      <c r="J19" s="42"/>
      <c r="K19" s="79">
        <f t="shared" si="1"/>
        <v>0</v>
      </c>
      <c r="L19" s="46" t="str">
        <f t="shared" si="2"/>
        <v/>
      </c>
    </row>
    <row r="20" spans="1:12" x14ac:dyDescent="0.25">
      <c r="A20" s="3"/>
      <c r="B20" s="49" t="s">
        <v>42</v>
      </c>
      <c r="C20" s="42"/>
      <c r="D20" s="42"/>
      <c r="E20" s="42"/>
      <c r="F20" s="42"/>
      <c r="G20" s="42"/>
      <c r="H20" s="55"/>
      <c r="I20" s="50" t="str">
        <f t="shared" si="0"/>
        <v/>
      </c>
      <c r="J20" s="42"/>
      <c r="K20" s="79">
        <f t="shared" si="1"/>
        <v>0</v>
      </c>
      <c r="L20" s="46" t="str">
        <f t="shared" si="2"/>
        <v/>
      </c>
    </row>
    <row r="21" spans="1:12" x14ac:dyDescent="0.25">
      <c r="A21" s="3"/>
      <c r="B21" s="49" t="s">
        <v>43</v>
      </c>
      <c r="C21" s="42"/>
      <c r="D21" s="42"/>
      <c r="E21" s="42"/>
      <c r="F21" s="42"/>
      <c r="G21" s="42"/>
      <c r="H21" s="55"/>
      <c r="I21" s="50" t="str">
        <f>IF(C21="","",E21/G21*H21)</f>
        <v/>
      </c>
      <c r="J21" s="42"/>
      <c r="K21" s="79">
        <f t="shared" si="1"/>
        <v>0</v>
      </c>
      <c r="L21" s="46" t="str">
        <f t="shared" si="2"/>
        <v/>
      </c>
    </row>
    <row r="22" spans="1:12" x14ac:dyDescent="0.25">
      <c r="A22" s="3"/>
      <c r="B22" s="49" t="s">
        <v>44</v>
      </c>
      <c r="C22" s="42"/>
      <c r="D22" s="42"/>
      <c r="E22" s="42"/>
      <c r="F22" s="42"/>
      <c r="G22" s="42"/>
      <c r="H22" s="55"/>
      <c r="I22" s="50" t="str">
        <f t="shared" si="0"/>
        <v/>
      </c>
      <c r="J22" s="42"/>
      <c r="K22" s="79">
        <f t="shared" si="1"/>
        <v>0</v>
      </c>
      <c r="L22" s="46" t="str">
        <f t="shared" si="2"/>
        <v/>
      </c>
    </row>
    <row r="23" spans="1:12" x14ac:dyDescent="0.25">
      <c r="A23" s="3"/>
      <c r="B23" s="49" t="s">
        <v>45</v>
      </c>
      <c r="C23" s="42"/>
      <c r="D23" s="42"/>
      <c r="E23" s="42"/>
      <c r="F23" s="42"/>
      <c r="G23" s="42"/>
      <c r="H23" s="55"/>
      <c r="I23" s="50" t="str">
        <f t="shared" ref="I23:I50" si="3">IF(C23="","",E23/G23*H23)</f>
        <v/>
      </c>
      <c r="J23" s="42"/>
      <c r="K23" s="79">
        <f t="shared" ref="K23:K50" si="4">IFERROR(MIN((J23/G23)*H23,1),0)</f>
        <v>0</v>
      </c>
      <c r="L23" s="46" t="str">
        <f t="shared" ref="L23:L50" si="5">IF(C23="","",K23*E23)</f>
        <v/>
      </c>
    </row>
    <row r="24" spans="1:12" x14ac:dyDescent="0.25">
      <c r="A24" s="3"/>
      <c r="B24" s="49" t="s">
        <v>46</v>
      </c>
      <c r="C24" s="42"/>
      <c r="D24" s="42"/>
      <c r="E24" s="42"/>
      <c r="F24" s="42"/>
      <c r="G24" s="42"/>
      <c r="H24" s="55"/>
      <c r="I24" s="50" t="str">
        <f t="shared" si="3"/>
        <v/>
      </c>
      <c r="J24" s="42"/>
      <c r="K24" s="79">
        <f t="shared" si="4"/>
        <v>0</v>
      </c>
      <c r="L24" s="46" t="str">
        <f t="shared" si="5"/>
        <v/>
      </c>
    </row>
    <row r="25" spans="1:12" x14ac:dyDescent="0.25">
      <c r="A25" s="3"/>
      <c r="B25" s="49" t="s">
        <v>47</v>
      </c>
      <c r="C25" s="42"/>
      <c r="D25" s="42"/>
      <c r="E25" s="42"/>
      <c r="F25" s="42"/>
      <c r="G25" s="42"/>
      <c r="H25" s="55"/>
      <c r="I25" s="50" t="str">
        <f t="shared" si="3"/>
        <v/>
      </c>
      <c r="J25" s="42"/>
      <c r="K25" s="79">
        <f t="shared" si="4"/>
        <v>0</v>
      </c>
      <c r="L25" s="46" t="str">
        <f t="shared" si="5"/>
        <v/>
      </c>
    </row>
    <row r="26" spans="1:12" x14ac:dyDescent="0.25">
      <c r="A26" s="3"/>
      <c r="B26" s="49" t="s">
        <v>48</v>
      </c>
      <c r="C26" s="42"/>
      <c r="D26" s="42"/>
      <c r="E26" s="42"/>
      <c r="F26" s="42"/>
      <c r="G26" s="42"/>
      <c r="H26" s="55"/>
      <c r="I26" s="50" t="str">
        <f t="shared" si="3"/>
        <v/>
      </c>
      <c r="J26" s="42"/>
      <c r="K26" s="79">
        <f t="shared" si="4"/>
        <v>0</v>
      </c>
      <c r="L26" s="46" t="str">
        <f t="shared" si="5"/>
        <v/>
      </c>
    </row>
    <row r="27" spans="1:12" x14ac:dyDescent="0.25">
      <c r="A27" s="3"/>
      <c r="B27" s="49" t="s">
        <v>49</v>
      </c>
      <c r="C27" s="42"/>
      <c r="D27" s="42"/>
      <c r="E27" s="42"/>
      <c r="F27" s="42"/>
      <c r="G27" s="42"/>
      <c r="H27" s="55"/>
      <c r="I27" s="50" t="str">
        <f t="shared" si="3"/>
        <v/>
      </c>
      <c r="J27" s="42"/>
      <c r="K27" s="79">
        <f t="shared" si="4"/>
        <v>0</v>
      </c>
      <c r="L27" s="46" t="str">
        <f t="shared" si="5"/>
        <v/>
      </c>
    </row>
    <row r="28" spans="1:12" x14ac:dyDescent="0.25">
      <c r="A28" s="3"/>
      <c r="B28" s="49" t="s">
        <v>50</v>
      </c>
      <c r="C28" s="42"/>
      <c r="D28" s="42"/>
      <c r="E28" s="42"/>
      <c r="F28" s="42"/>
      <c r="G28" s="42"/>
      <c r="H28" s="55"/>
      <c r="I28" s="50" t="str">
        <f t="shared" si="3"/>
        <v/>
      </c>
      <c r="J28" s="42"/>
      <c r="K28" s="79">
        <f t="shared" si="4"/>
        <v>0</v>
      </c>
      <c r="L28" s="46" t="str">
        <f t="shared" si="5"/>
        <v/>
      </c>
    </row>
    <row r="29" spans="1:12" x14ac:dyDescent="0.25">
      <c r="A29" s="3"/>
      <c r="B29" s="49" t="s">
        <v>51</v>
      </c>
      <c r="C29" s="42"/>
      <c r="D29" s="42"/>
      <c r="E29" s="42"/>
      <c r="F29" s="42"/>
      <c r="G29" s="42"/>
      <c r="H29" s="55"/>
      <c r="I29" s="50" t="str">
        <f t="shared" si="3"/>
        <v/>
      </c>
      <c r="J29" s="42"/>
      <c r="K29" s="79">
        <f t="shared" si="4"/>
        <v>0</v>
      </c>
      <c r="L29" s="46" t="str">
        <f t="shared" si="5"/>
        <v/>
      </c>
    </row>
    <row r="30" spans="1:12" x14ac:dyDescent="0.25">
      <c r="A30" s="3"/>
      <c r="B30" s="49" t="s">
        <v>52</v>
      </c>
      <c r="C30" s="42"/>
      <c r="D30" s="42"/>
      <c r="E30" s="42"/>
      <c r="F30" s="42"/>
      <c r="G30" s="42"/>
      <c r="H30" s="55"/>
      <c r="I30" s="50" t="str">
        <f t="shared" si="3"/>
        <v/>
      </c>
      <c r="J30" s="42"/>
      <c r="K30" s="79">
        <f t="shared" si="4"/>
        <v>0</v>
      </c>
      <c r="L30" s="46" t="str">
        <f t="shared" si="5"/>
        <v/>
      </c>
    </row>
    <row r="31" spans="1:12" x14ac:dyDescent="0.25">
      <c r="A31" s="3"/>
      <c r="B31" s="49" t="s">
        <v>53</v>
      </c>
      <c r="C31" s="42"/>
      <c r="D31" s="42"/>
      <c r="E31" s="42"/>
      <c r="F31" s="42"/>
      <c r="G31" s="42"/>
      <c r="H31" s="55"/>
      <c r="I31" s="50" t="str">
        <f t="shared" si="3"/>
        <v/>
      </c>
      <c r="J31" s="42"/>
      <c r="K31" s="79">
        <f t="shared" si="4"/>
        <v>0</v>
      </c>
      <c r="L31" s="46" t="str">
        <f t="shared" si="5"/>
        <v/>
      </c>
    </row>
    <row r="32" spans="1:12" x14ac:dyDescent="0.25">
      <c r="A32" s="3"/>
      <c r="B32" s="49" t="s">
        <v>54</v>
      </c>
      <c r="C32" s="42"/>
      <c r="D32" s="42"/>
      <c r="E32" s="42"/>
      <c r="F32" s="42"/>
      <c r="G32" s="42"/>
      <c r="H32" s="55"/>
      <c r="I32" s="50" t="str">
        <f t="shared" si="3"/>
        <v/>
      </c>
      <c r="J32" s="42"/>
      <c r="K32" s="79">
        <f t="shared" si="4"/>
        <v>0</v>
      </c>
      <c r="L32" s="46" t="str">
        <f t="shared" si="5"/>
        <v/>
      </c>
    </row>
    <row r="33" spans="1:12" x14ac:dyDescent="0.25">
      <c r="A33" s="3"/>
      <c r="B33" s="49" t="s">
        <v>55</v>
      </c>
      <c r="C33" s="42"/>
      <c r="D33" s="42"/>
      <c r="E33" s="42"/>
      <c r="F33" s="42"/>
      <c r="G33" s="42"/>
      <c r="H33" s="55"/>
      <c r="I33" s="50" t="str">
        <f t="shared" si="3"/>
        <v/>
      </c>
      <c r="J33" s="42"/>
      <c r="K33" s="79">
        <f t="shared" si="4"/>
        <v>0</v>
      </c>
      <c r="L33" s="46" t="str">
        <f t="shared" si="5"/>
        <v/>
      </c>
    </row>
    <row r="34" spans="1:12" x14ac:dyDescent="0.25">
      <c r="A34" s="3"/>
      <c r="B34" s="49" t="s">
        <v>56</v>
      </c>
      <c r="C34" s="42"/>
      <c r="D34" s="42"/>
      <c r="E34" s="42"/>
      <c r="F34" s="42"/>
      <c r="G34" s="42"/>
      <c r="H34" s="55"/>
      <c r="I34" s="50" t="str">
        <f t="shared" si="3"/>
        <v/>
      </c>
      <c r="J34" s="42"/>
      <c r="K34" s="79">
        <f t="shared" si="4"/>
        <v>0</v>
      </c>
      <c r="L34" s="46" t="str">
        <f t="shared" si="5"/>
        <v/>
      </c>
    </row>
    <row r="35" spans="1:12" x14ac:dyDescent="0.25">
      <c r="A35" s="3"/>
      <c r="B35" s="49" t="s">
        <v>57</v>
      </c>
      <c r="C35" s="42"/>
      <c r="D35" s="42"/>
      <c r="E35" s="42"/>
      <c r="F35" s="42"/>
      <c r="G35" s="42"/>
      <c r="H35" s="55"/>
      <c r="I35" s="50" t="str">
        <f t="shared" si="3"/>
        <v/>
      </c>
      <c r="J35" s="42"/>
      <c r="K35" s="79">
        <f t="shared" si="4"/>
        <v>0</v>
      </c>
      <c r="L35" s="46" t="str">
        <f t="shared" si="5"/>
        <v/>
      </c>
    </row>
    <row r="36" spans="1:12" x14ac:dyDescent="0.25">
      <c r="A36" s="3"/>
      <c r="B36" s="49" t="s">
        <v>58</v>
      </c>
      <c r="C36" s="42"/>
      <c r="D36" s="42"/>
      <c r="E36" s="42"/>
      <c r="F36" s="42"/>
      <c r="G36" s="42"/>
      <c r="H36" s="55"/>
      <c r="I36" s="50" t="str">
        <f t="shared" si="3"/>
        <v/>
      </c>
      <c r="J36" s="42"/>
      <c r="K36" s="79">
        <f t="shared" si="4"/>
        <v>0</v>
      </c>
      <c r="L36" s="46" t="str">
        <f t="shared" si="5"/>
        <v/>
      </c>
    </row>
    <row r="37" spans="1:12" x14ac:dyDescent="0.25">
      <c r="A37" s="3"/>
      <c r="B37" s="49" t="s">
        <v>58</v>
      </c>
      <c r="C37" s="42"/>
      <c r="D37" s="42"/>
      <c r="E37" s="42"/>
      <c r="F37" s="42"/>
      <c r="G37" s="42"/>
      <c r="H37" s="55"/>
      <c r="I37" s="50" t="str">
        <f t="shared" si="3"/>
        <v/>
      </c>
      <c r="J37" s="42"/>
      <c r="K37" s="79">
        <f t="shared" si="4"/>
        <v>0</v>
      </c>
      <c r="L37" s="46" t="str">
        <f t="shared" si="5"/>
        <v/>
      </c>
    </row>
    <row r="38" spans="1:12" x14ac:dyDescent="0.25">
      <c r="A38" s="3"/>
      <c r="B38" s="49" t="s">
        <v>58</v>
      </c>
      <c r="C38" s="42"/>
      <c r="D38" s="42"/>
      <c r="E38" s="42"/>
      <c r="F38" s="42"/>
      <c r="G38" s="42"/>
      <c r="H38" s="55"/>
      <c r="I38" s="50" t="str">
        <f t="shared" si="3"/>
        <v/>
      </c>
      <c r="J38" s="42"/>
      <c r="K38" s="79">
        <f t="shared" si="4"/>
        <v>0</v>
      </c>
      <c r="L38" s="46" t="str">
        <f t="shared" si="5"/>
        <v/>
      </c>
    </row>
    <row r="39" spans="1:12" x14ac:dyDescent="0.25">
      <c r="A39" s="3"/>
      <c r="B39" s="49" t="s">
        <v>58</v>
      </c>
      <c r="C39" s="42"/>
      <c r="D39" s="42"/>
      <c r="E39" s="42"/>
      <c r="F39" s="42"/>
      <c r="G39" s="42"/>
      <c r="H39" s="55"/>
      <c r="I39" s="50" t="str">
        <f t="shared" si="3"/>
        <v/>
      </c>
      <c r="J39" s="42"/>
      <c r="K39" s="79">
        <f t="shared" si="4"/>
        <v>0</v>
      </c>
      <c r="L39" s="46" t="str">
        <f t="shared" si="5"/>
        <v/>
      </c>
    </row>
    <row r="40" spans="1:12" x14ac:dyDescent="0.25">
      <c r="A40" s="3"/>
      <c r="B40" s="49" t="s">
        <v>58</v>
      </c>
      <c r="C40" s="42"/>
      <c r="D40" s="42"/>
      <c r="E40" s="42"/>
      <c r="F40" s="42"/>
      <c r="G40" s="42"/>
      <c r="H40" s="55"/>
      <c r="I40" s="50" t="str">
        <f t="shared" si="3"/>
        <v/>
      </c>
      <c r="J40" s="42"/>
      <c r="K40" s="79">
        <f t="shared" si="4"/>
        <v>0</v>
      </c>
      <c r="L40" s="46" t="str">
        <f t="shared" si="5"/>
        <v/>
      </c>
    </row>
    <row r="41" spans="1:12" x14ac:dyDescent="0.25">
      <c r="A41" s="3"/>
      <c r="B41" s="49" t="s">
        <v>58</v>
      </c>
      <c r="C41" s="42"/>
      <c r="D41" s="42"/>
      <c r="E41" s="42"/>
      <c r="F41" s="42"/>
      <c r="G41" s="42"/>
      <c r="H41" s="55"/>
      <c r="I41" s="50" t="str">
        <f t="shared" si="3"/>
        <v/>
      </c>
      <c r="J41" s="42"/>
      <c r="K41" s="79">
        <f t="shared" si="4"/>
        <v>0</v>
      </c>
      <c r="L41" s="46" t="str">
        <f t="shared" si="5"/>
        <v/>
      </c>
    </row>
    <row r="42" spans="1:12" x14ac:dyDescent="0.25">
      <c r="A42" s="3"/>
      <c r="B42" s="49" t="s">
        <v>58</v>
      </c>
      <c r="C42" s="42"/>
      <c r="D42" s="42"/>
      <c r="E42" s="42"/>
      <c r="F42" s="42"/>
      <c r="G42" s="42"/>
      <c r="H42" s="55"/>
      <c r="I42" s="50" t="str">
        <f t="shared" si="3"/>
        <v/>
      </c>
      <c r="J42" s="42"/>
      <c r="K42" s="79">
        <f t="shared" si="4"/>
        <v>0</v>
      </c>
      <c r="L42" s="46" t="str">
        <f t="shared" si="5"/>
        <v/>
      </c>
    </row>
    <row r="43" spans="1:12" x14ac:dyDescent="0.25">
      <c r="A43" s="3"/>
      <c r="B43" s="49" t="s">
        <v>58</v>
      </c>
      <c r="C43" s="42"/>
      <c r="D43" s="42"/>
      <c r="E43" s="42"/>
      <c r="F43" s="42"/>
      <c r="G43" s="42"/>
      <c r="H43" s="55"/>
      <c r="I43" s="50" t="str">
        <f t="shared" si="3"/>
        <v/>
      </c>
      <c r="J43" s="42"/>
      <c r="K43" s="79">
        <f t="shared" si="4"/>
        <v>0</v>
      </c>
      <c r="L43" s="46" t="str">
        <f t="shared" si="5"/>
        <v/>
      </c>
    </row>
    <row r="44" spans="1:12" x14ac:dyDescent="0.25">
      <c r="A44" s="3"/>
      <c r="B44" s="49" t="s">
        <v>58</v>
      </c>
      <c r="C44" s="42"/>
      <c r="D44" s="42"/>
      <c r="E44" s="42"/>
      <c r="F44" s="42"/>
      <c r="G44" s="42"/>
      <c r="H44" s="55"/>
      <c r="I44" s="50" t="str">
        <f t="shared" si="3"/>
        <v/>
      </c>
      <c r="J44" s="42"/>
      <c r="K44" s="79">
        <f t="shared" si="4"/>
        <v>0</v>
      </c>
      <c r="L44" s="46" t="str">
        <f t="shared" si="5"/>
        <v/>
      </c>
    </row>
    <row r="45" spans="1:12" x14ac:dyDescent="0.25">
      <c r="A45" s="3"/>
      <c r="B45" s="49" t="s">
        <v>58</v>
      </c>
      <c r="C45" s="42"/>
      <c r="D45" s="42"/>
      <c r="E45" s="42"/>
      <c r="F45" s="42"/>
      <c r="G45" s="42"/>
      <c r="H45" s="55"/>
      <c r="I45" s="50" t="str">
        <f t="shared" si="3"/>
        <v/>
      </c>
      <c r="J45" s="42"/>
      <c r="K45" s="79">
        <f t="shared" si="4"/>
        <v>0</v>
      </c>
      <c r="L45" s="46" t="str">
        <f t="shared" si="5"/>
        <v/>
      </c>
    </row>
    <row r="46" spans="1:12" x14ac:dyDescent="0.25">
      <c r="A46" s="3"/>
      <c r="B46" s="49" t="s">
        <v>58</v>
      </c>
      <c r="C46" s="42"/>
      <c r="D46" s="42"/>
      <c r="E46" s="42"/>
      <c r="F46" s="42"/>
      <c r="G46" s="42"/>
      <c r="H46" s="55"/>
      <c r="I46" s="50" t="str">
        <f t="shared" si="3"/>
        <v/>
      </c>
      <c r="J46" s="42"/>
      <c r="K46" s="79">
        <f t="shared" si="4"/>
        <v>0</v>
      </c>
      <c r="L46" s="46" t="str">
        <f t="shared" si="5"/>
        <v/>
      </c>
    </row>
    <row r="47" spans="1:12" x14ac:dyDescent="0.25">
      <c r="A47" s="3"/>
      <c r="B47" s="49" t="s">
        <v>58</v>
      </c>
      <c r="C47" s="42"/>
      <c r="D47" s="42"/>
      <c r="E47" s="42"/>
      <c r="F47" s="42"/>
      <c r="G47" s="42"/>
      <c r="H47" s="55"/>
      <c r="I47" s="50" t="str">
        <f t="shared" si="3"/>
        <v/>
      </c>
      <c r="J47" s="42"/>
      <c r="K47" s="79">
        <f t="shared" si="4"/>
        <v>0</v>
      </c>
      <c r="L47" s="46" t="str">
        <f t="shared" si="5"/>
        <v/>
      </c>
    </row>
    <row r="48" spans="1:12" x14ac:dyDescent="0.25">
      <c r="A48" s="3"/>
      <c r="B48" s="49" t="s">
        <v>58</v>
      </c>
      <c r="C48" s="42"/>
      <c r="D48" s="42"/>
      <c r="E48" s="42"/>
      <c r="F48" s="42"/>
      <c r="G48" s="42"/>
      <c r="H48" s="55"/>
      <c r="I48" s="50" t="str">
        <f t="shared" si="3"/>
        <v/>
      </c>
      <c r="J48" s="42"/>
      <c r="K48" s="79">
        <f t="shared" si="4"/>
        <v>0</v>
      </c>
      <c r="L48" s="46" t="str">
        <f t="shared" si="5"/>
        <v/>
      </c>
    </row>
    <row r="49" spans="1:12" x14ac:dyDescent="0.25">
      <c r="A49" s="3"/>
      <c r="B49" s="49" t="s">
        <v>58</v>
      </c>
      <c r="C49" s="42"/>
      <c r="D49" s="42"/>
      <c r="E49" s="42"/>
      <c r="F49" s="42"/>
      <c r="G49" s="42"/>
      <c r="H49" s="55"/>
      <c r="I49" s="50" t="str">
        <f t="shared" si="3"/>
        <v/>
      </c>
      <c r="J49" s="42"/>
      <c r="K49" s="79">
        <f t="shared" si="4"/>
        <v>0</v>
      </c>
      <c r="L49" s="46" t="str">
        <f t="shared" si="5"/>
        <v/>
      </c>
    </row>
    <row r="50" spans="1:12" x14ac:dyDescent="0.25">
      <c r="A50" s="3"/>
      <c r="B50" s="49" t="s">
        <v>58</v>
      </c>
      <c r="C50" s="42"/>
      <c r="D50" s="42"/>
      <c r="E50" s="42"/>
      <c r="F50" s="42"/>
      <c r="G50" s="42"/>
      <c r="H50" s="55"/>
      <c r="I50" s="50" t="str">
        <f t="shared" si="3"/>
        <v/>
      </c>
      <c r="J50" s="42"/>
      <c r="K50" s="79">
        <f t="shared" si="4"/>
        <v>0</v>
      </c>
      <c r="L50" s="46" t="str">
        <f t="shared" si="5"/>
        <v/>
      </c>
    </row>
    <row r="51" spans="1:12" ht="23.1" customHeight="1" x14ac:dyDescent="0.25">
      <c r="A51" s="3"/>
      <c r="B51" s="64" t="s">
        <v>20</v>
      </c>
      <c r="C51" s="18"/>
      <c r="D51" s="18"/>
      <c r="E51" s="73">
        <f>SUM(E16:E50)</f>
        <v>0</v>
      </c>
      <c r="F51" s="18"/>
      <c r="G51" s="18"/>
      <c r="H51" s="18"/>
      <c r="I51" s="73">
        <f>SUM(I16:I50)</f>
        <v>0</v>
      </c>
      <c r="J51" s="33"/>
      <c r="K51" s="33"/>
      <c r="L51" s="73">
        <f>SUM(L16:L50)</f>
        <v>0</v>
      </c>
    </row>
    <row r="52" spans="1:12" x14ac:dyDescent="0.25">
      <c r="A52" s="3"/>
      <c r="B52" s="3"/>
      <c r="C52" s="3"/>
      <c r="D52" s="3"/>
      <c r="E52" s="3"/>
      <c r="F52" s="3"/>
      <c r="G52" s="3"/>
      <c r="H52" s="3"/>
    </row>
  </sheetData>
  <sheetProtection algorithmName="SHA-512" hashValue="grd4nrBwBQLnwMBejceS8Cy40GnQCQJLaxKFwCXeWkgoaKvvSkg8cycjoLfUX+44vcZKzPhxHKv0lbAGbmynMA==" saltValue="hYHKk9i24YyzmcOtvpYs4A==" spinCount="100000" sheet="1" objects="1" scenarios="1"/>
  <mergeCells count="1">
    <mergeCell ref="B12:G13"/>
  </mergeCells>
  <phoneticPr fontId="16" type="noConversion"/>
  <conditionalFormatting sqref="A1:XFD1048576">
    <cfRule type="expression" priority="1">
      <formula>CELL("protect",A1)</formula>
    </cfRule>
  </conditionalFormatting>
  <conditionalFormatting sqref="L16:L50">
    <cfRule type="expression" dxfId="5" priority="7">
      <formula>AVERAGEIF($G$4:X1048576,C16,$H$4:$H$10)&lt;SUMIF($G$5:$G$10,C16,$N$5:$N$10)</formula>
    </cfRule>
  </conditionalFormatting>
  <conditionalFormatting sqref="L36:L50">
    <cfRule type="expression" dxfId="4" priority="8">
      <formula>AVERAGEIF($G$4:X4,C36,$H$4:$H$10)&lt;SUMIF($G$5:$G$10,C36,$N$5:$N$10)</formula>
    </cfRule>
  </conditionalFormatting>
  <dataValidations count="1">
    <dataValidation type="decimal" allowBlank="1" showInputMessage="1" showErrorMessage="1" error="la participación asignada al proyecto debe estar entre el 1% y el 100%" sqref="H16:H50" xr:uid="{00000000-0002-0000-0300-000000000000}">
      <formula1>0.01</formula1>
      <formula2>1</formula2>
    </dataValidation>
  </dataValidation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Y389"/>
  <sheetViews>
    <sheetView showZeros="0" topLeftCell="A8" zoomScale="55" zoomScaleNormal="55" workbookViewId="0">
      <selection activeCell="AF39" sqref="AF39"/>
    </sheetView>
  </sheetViews>
  <sheetFormatPr baseColWidth="10" defaultColWidth="10.7109375" defaultRowHeight="15" outlineLevelRow="1" x14ac:dyDescent="0.25"/>
  <cols>
    <col min="1" max="1" width="4.7109375" style="11" customWidth="1"/>
    <col min="2" max="2" width="37.7109375" style="18" customWidth="1"/>
    <col min="3" max="3" width="31.28515625" style="18" customWidth="1"/>
    <col min="4" max="4" width="38.7109375" style="18" customWidth="1"/>
    <col min="5" max="5" width="23" style="18" customWidth="1"/>
    <col min="6" max="6" width="22.5703125" style="18" customWidth="1"/>
    <col min="7" max="7" width="24.28515625" style="18" customWidth="1"/>
    <col min="8" max="9" width="26.42578125" style="18" customWidth="1"/>
    <col min="10" max="10" width="22.42578125" style="18" bestFit="1" customWidth="1"/>
    <col min="11" max="11" width="26.28515625" style="18" customWidth="1"/>
    <col min="12" max="14" width="20.5703125" style="18" customWidth="1"/>
    <col min="15" max="15" width="22.7109375" style="18" customWidth="1"/>
    <col min="16" max="19" width="20.5703125" style="18" customWidth="1"/>
    <col min="20" max="20" width="21.85546875" style="18" customWidth="1"/>
    <col min="21" max="22" width="18" style="18" customWidth="1"/>
    <col min="23" max="23" width="24.85546875" style="18" customWidth="1"/>
    <col min="24" max="24" width="19.42578125" style="18" customWidth="1"/>
    <col min="25" max="25" width="21.5703125" style="18" customWidth="1"/>
    <col min="26" max="26" width="29.7109375" style="18" customWidth="1"/>
    <col min="27" max="28" width="22.7109375" style="18" customWidth="1"/>
    <col min="29" max="29" width="29" style="18" customWidth="1"/>
    <col min="30" max="31" width="20.5703125" style="18" customWidth="1"/>
    <col min="32" max="32" width="27.28515625" style="18" customWidth="1"/>
    <col min="33" max="34" width="20.5703125" style="18" customWidth="1"/>
    <col min="35" max="35" width="29.28515625" style="11" customWidth="1"/>
    <col min="36" max="36" width="20.5703125" style="11" customWidth="1"/>
    <col min="37" max="37" width="30.28515625" style="11" customWidth="1"/>
    <col min="38" max="38" width="21.5703125" style="11" customWidth="1"/>
    <col min="39" max="40" width="18.42578125" style="11" customWidth="1"/>
    <col min="41" max="42" width="20.5703125" style="11" customWidth="1"/>
    <col min="43" max="43" width="13.28515625" style="11" customWidth="1"/>
    <col min="44" max="44" width="15.5703125" style="11" customWidth="1"/>
    <col min="45" max="45" width="10.7109375" style="11" customWidth="1"/>
    <col min="46" max="47" width="10.7109375" style="11" hidden="1" customWidth="1"/>
    <col min="48" max="48" width="23.5703125" style="11" hidden="1" customWidth="1"/>
    <col min="49" max="49" width="12.7109375" style="11" hidden="1" customWidth="1"/>
    <col min="50" max="50" width="16.7109375" style="11" hidden="1" customWidth="1"/>
    <col min="51" max="51" width="10.7109375" style="11" hidden="1" customWidth="1"/>
    <col min="52" max="52" width="10.7109375" style="11" customWidth="1"/>
    <col min="53" max="53" width="2.42578125" style="11" customWidth="1"/>
    <col min="54" max="16384" width="10.7109375" style="11"/>
  </cols>
  <sheetData>
    <row r="1" spans="1:34" x14ac:dyDescent="0.25">
      <c r="A1" s="3"/>
      <c r="B1" s="3"/>
      <c r="C1" s="3"/>
      <c r="D1" s="3"/>
      <c r="E1" s="3"/>
      <c r="F1" s="3"/>
      <c r="G1" s="3"/>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34" x14ac:dyDescent="0.25">
      <c r="A2" s="3"/>
      <c r="B2" s="3"/>
      <c r="C2" s="3"/>
      <c r="D2" s="3"/>
      <c r="E2" s="3"/>
      <c r="F2" s="3"/>
      <c r="G2" s="3"/>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x14ac:dyDescent="0.25">
      <c r="A3" s="3"/>
      <c r="B3" s="3"/>
      <c r="C3" s="3"/>
      <c r="D3" s="3"/>
      <c r="E3" s="3" t="s">
        <v>0</v>
      </c>
      <c r="F3" s="16" t="str">
        <f>+IF('0. Instrucciones'!$O$3="","",'0. Instrucciones'!$O$3)</f>
        <v/>
      </c>
      <c r="G3" s="17"/>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3"/>
      <c r="B4" s="3"/>
      <c r="C4" s="3"/>
      <c r="D4" s="3"/>
      <c r="E4" s="3"/>
      <c r="F4" s="3"/>
      <c r="G4" s="3"/>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x14ac:dyDescent="0.25">
      <c r="A5" s="3"/>
      <c r="B5" s="3"/>
      <c r="C5" s="3"/>
      <c r="D5" s="3"/>
      <c r="E5" s="3"/>
      <c r="F5" s="3"/>
      <c r="G5" s="3"/>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x14ac:dyDescent="0.25">
      <c r="A6" s="3"/>
      <c r="B6" s="3"/>
      <c r="C6" s="3"/>
      <c r="D6" s="3"/>
      <c r="E6" s="3"/>
      <c r="F6" s="3"/>
      <c r="G6" s="3"/>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3"/>
      <c r="B7" s="3"/>
      <c r="C7" s="3"/>
      <c r="D7" s="3"/>
      <c r="E7" s="3"/>
      <c r="F7" s="3"/>
      <c r="G7" s="3"/>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21" x14ac:dyDescent="0.25">
      <c r="A8" s="4"/>
      <c r="B8" s="1" t="s">
        <v>59</v>
      </c>
      <c r="C8" s="1"/>
      <c r="D8" s="1"/>
      <c r="E8" s="1"/>
      <c r="F8" s="1"/>
      <c r="G8" s="1"/>
      <c r="H8" s="1"/>
      <c r="I8" s="1"/>
      <c r="J8" s="1"/>
      <c r="K8" s="1"/>
      <c r="L8" s="1"/>
      <c r="M8" s="1"/>
      <c r="N8" s="1"/>
      <c r="O8" s="11"/>
      <c r="P8" s="11"/>
      <c r="Q8" s="11"/>
      <c r="R8" s="11"/>
      <c r="S8" s="11"/>
      <c r="T8" s="11"/>
      <c r="U8" s="11"/>
      <c r="V8" s="11"/>
      <c r="W8" s="11"/>
      <c r="X8" s="11"/>
      <c r="Y8" s="11"/>
      <c r="Z8" s="11"/>
      <c r="AA8" s="11"/>
      <c r="AB8" s="11"/>
      <c r="AC8" s="11"/>
      <c r="AD8" s="11"/>
      <c r="AE8" s="11"/>
      <c r="AF8" s="11"/>
      <c r="AG8" s="11"/>
      <c r="AH8" s="11"/>
    </row>
    <row r="9" spans="1:34" ht="21" x14ac:dyDescent="0.25">
      <c r="A9" s="4"/>
      <c r="B9" s="5"/>
      <c r="C9" s="6"/>
      <c r="D9" s="6"/>
      <c r="E9" s="6"/>
      <c r="F9" s="6"/>
      <c r="G9" s="6"/>
      <c r="H9" s="6"/>
      <c r="I9" s="6"/>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ht="18.75" x14ac:dyDescent="0.3">
      <c r="A10" s="12"/>
      <c r="B10" s="19" t="s">
        <v>10</v>
      </c>
      <c r="C10" s="12"/>
      <c r="D10" s="11"/>
      <c r="E10" s="11"/>
      <c r="F10" s="11"/>
      <c r="G10" s="13"/>
      <c r="H10" s="13"/>
      <c r="I10" s="13"/>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x14ac:dyDescent="0.2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ht="27.6" customHeight="1" x14ac:dyDescent="0.25">
      <c r="B12" s="173" t="s">
        <v>180</v>
      </c>
      <c r="C12" s="174"/>
      <c r="D12" s="174"/>
      <c r="E12" s="174"/>
      <c r="F12" s="174"/>
      <c r="G12" s="174"/>
      <c r="H12" s="174"/>
      <c r="I12" s="174"/>
      <c r="J12" s="174"/>
      <c r="K12" s="175"/>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ht="42" customHeight="1" x14ac:dyDescent="0.25">
      <c r="B13" s="176"/>
      <c r="C13" s="177"/>
      <c r="D13" s="177"/>
      <c r="E13" s="177"/>
      <c r="F13" s="177"/>
      <c r="G13" s="177"/>
      <c r="H13" s="177"/>
      <c r="I13" s="177"/>
      <c r="J13" s="177"/>
      <c r="K13" s="178"/>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x14ac:dyDescent="0.25">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ht="14.65" customHeight="1" x14ac:dyDescent="0.25">
      <c r="B15" s="179" t="s">
        <v>181</v>
      </c>
      <c r="C15" s="179"/>
      <c r="D15" s="179"/>
      <c r="E15" s="179"/>
      <c r="F15" s="179"/>
      <c r="G15" s="179"/>
      <c r="H15" s="179"/>
      <c r="I15" s="179"/>
      <c r="J15" s="179"/>
      <c r="K15" s="179"/>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ht="215.1" customHeight="1" x14ac:dyDescent="0.25">
      <c r="B16" s="179"/>
      <c r="C16" s="179"/>
      <c r="D16" s="179"/>
      <c r="E16" s="179"/>
      <c r="F16" s="179"/>
      <c r="G16" s="179"/>
      <c r="H16" s="179"/>
      <c r="I16" s="179"/>
      <c r="J16" s="179"/>
      <c r="K16" s="179"/>
      <c r="L16" s="11"/>
      <c r="M16" s="11"/>
      <c r="N16" s="11"/>
      <c r="O16" s="11"/>
      <c r="P16" s="11"/>
      <c r="Q16" s="11"/>
      <c r="R16" s="11"/>
      <c r="S16" s="11"/>
      <c r="T16" s="11"/>
      <c r="U16" s="11"/>
      <c r="V16" s="11"/>
      <c r="W16" s="11"/>
      <c r="X16" s="11"/>
      <c r="Y16" s="11"/>
      <c r="Z16" s="11"/>
      <c r="AA16" s="11"/>
      <c r="AB16" s="11"/>
      <c r="AC16" s="11"/>
      <c r="AD16" s="11"/>
      <c r="AE16" s="11"/>
      <c r="AF16" s="11"/>
      <c r="AG16" s="11"/>
      <c r="AH16" s="11"/>
    </row>
    <row r="17" spans="2:34" x14ac:dyDescent="0.25">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2:34" x14ac:dyDescent="0.2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2:34" x14ac:dyDescent="0.25">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2:34" ht="29.1" customHeight="1" x14ac:dyDescent="0.25">
      <c r="B20" s="185" t="s">
        <v>60</v>
      </c>
      <c r="C20" s="191" t="s">
        <v>178</v>
      </c>
      <c r="D20" s="192"/>
      <c r="E20" s="187" t="s">
        <v>69</v>
      </c>
      <c r="F20" s="188"/>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2:34" ht="32.65" customHeight="1" x14ac:dyDescent="0.25">
      <c r="B21" s="186"/>
      <c r="C21" s="191" t="s">
        <v>179</v>
      </c>
      <c r="D21" s="192"/>
      <c r="E21" s="189"/>
      <c r="F21" s="190"/>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2:34" x14ac:dyDescent="0.2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2:34" x14ac:dyDescent="0.2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2:34" ht="49.5" customHeight="1" x14ac:dyDescent="0.25">
      <c r="B24" s="180" t="s">
        <v>62</v>
      </c>
      <c r="C24" s="181"/>
      <c r="D24" s="182"/>
      <c r="E24" s="183" t="s">
        <v>63</v>
      </c>
      <c r="F24" s="184"/>
      <c r="G24" s="36" t="s">
        <v>64</v>
      </c>
      <c r="H24" s="36" t="s">
        <v>65</v>
      </c>
      <c r="I24" s="11"/>
      <c r="J24" s="180" t="s">
        <v>66</v>
      </c>
      <c r="K24" s="181"/>
      <c r="L24" s="182"/>
      <c r="M24" s="11"/>
      <c r="N24" s="11"/>
      <c r="O24" s="11"/>
      <c r="P24" s="11"/>
      <c r="Q24" s="11"/>
      <c r="R24" s="11"/>
      <c r="S24" s="11"/>
      <c r="T24" s="11"/>
      <c r="U24" s="11"/>
      <c r="V24" s="11"/>
      <c r="W24" s="11"/>
      <c r="X24" s="11"/>
      <c r="Y24" s="11"/>
      <c r="Z24" s="11"/>
      <c r="AA24" s="11"/>
      <c r="AB24" s="11"/>
      <c r="AC24" s="11"/>
      <c r="AD24" s="11"/>
      <c r="AE24" s="11"/>
      <c r="AF24" s="11"/>
      <c r="AG24" s="11"/>
      <c r="AH24" s="11"/>
    </row>
    <row r="25" spans="2:34" x14ac:dyDescent="0.25">
      <c r="B25" s="37" t="s">
        <v>67</v>
      </c>
      <c r="C25" s="161"/>
      <c r="D25" s="162"/>
      <c r="E25" s="165"/>
      <c r="F25" s="166"/>
      <c r="G25" s="85" t="str">
        <f>IFERROR(IF('3. Presupuesto Total '!$E$20="SÍ",INDEX('Intensidades de ayuda máxima'!$D$18:$H$18,1,MATCH('3. Presupuesto Total '!E25,'Intensidades de ayuda máxima'!$D$16:$H$16,0)),INDEX('Intensidades de ayuda máxima'!$D$17:$H$17,1,MATCH('3. Presupuesto Total '!E25,'Intensidades de ayuda máxima'!$D$16:$H$16,0))),"")</f>
        <v/>
      </c>
      <c r="H25" s="60"/>
      <c r="I25" s="11"/>
      <c r="J25" s="37" t="s">
        <v>70</v>
      </c>
      <c r="K25" s="161"/>
      <c r="L25" s="162"/>
      <c r="M25" s="11"/>
      <c r="N25" s="11"/>
      <c r="O25" s="11"/>
      <c r="P25" s="11"/>
      <c r="Q25" s="11"/>
      <c r="R25" s="11"/>
      <c r="S25" s="11"/>
      <c r="T25" s="11"/>
      <c r="U25" s="11"/>
      <c r="V25" s="11"/>
      <c r="W25" s="11"/>
      <c r="X25" s="11"/>
      <c r="Y25" s="11"/>
      <c r="Z25" s="11"/>
      <c r="AA25" s="11"/>
      <c r="AB25" s="11"/>
      <c r="AC25" s="11"/>
      <c r="AD25" s="11"/>
      <c r="AE25" s="11"/>
      <c r="AF25" s="11"/>
      <c r="AG25" s="11"/>
      <c r="AH25" s="11"/>
    </row>
    <row r="26" spans="2:34" x14ac:dyDescent="0.25">
      <c r="B26" s="37" t="s">
        <v>71</v>
      </c>
      <c r="C26" s="161"/>
      <c r="D26" s="162"/>
      <c r="E26" s="165"/>
      <c r="F26" s="166"/>
      <c r="G26" s="85" t="str">
        <f>IFERROR(IF('3. Presupuesto Total '!$E$20="SÍ",INDEX('Intensidades de ayuda máxima'!$D$18:$H$18,1,MATCH('3. Presupuesto Total '!E26,'Intensidades de ayuda máxima'!$D$16:$H$16,0)),INDEX('Intensidades de ayuda máxima'!$D$17:$H$17,1,MATCH('3. Presupuesto Total '!E26,'Intensidades de ayuda máxima'!$D$16:$H$16,0))),"")</f>
        <v/>
      </c>
      <c r="H26" s="60"/>
      <c r="I26" s="11"/>
      <c r="J26" s="37" t="s">
        <v>72</v>
      </c>
      <c r="K26" s="161"/>
      <c r="L26" s="162"/>
      <c r="M26" s="11"/>
      <c r="N26" s="11"/>
      <c r="O26" s="11"/>
      <c r="P26" s="11"/>
      <c r="Q26" s="11"/>
      <c r="R26" s="11"/>
      <c r="S26" s="11"/>
      <c r="T26" s="11"/>
      <c r="U26" s="11"/>
      <c r="V26" s="11"/>
      <c r="W26" s="11"/>
      <c r="X26" s="11"/>
      <c r="Y26" s="11"/>
      <c r="Z26" s="11"/>
      <c r="AA26" s="11"/>
      <c r="AB26" s="11"/>
      <c r="AC26" s="11"/>
      <c r="AD26" s="11"/>
      <c r="AE26" s="11"/>
      <c r="AF26" s="11"/>
      <c r="AG26" s="11"/>
      <c r="AH26" s="11"/>
    </row>
    <row r="27" spans="2:34" x14ac:dyDescent="0.25">
      <c r="B27" s="37" t="s">
        <v>73</v>
      </c>
      <c r="C27" s="161"/>
      <c r="D27" s="162"/>
      <c r="E27" s="165"/>
      <c r="F27" s="166"/>
      <c r="G27" s="85" t="str">
        <f>IFERROR(IF('3. Presupuesto Total '!$E$20="SÍ",INDEX('Intensidades de ayuda máxima'!$D$18:$H$18,1,MATCH('3. Presupuesto Total '!E27,'Intensidades de ayuda máxima'!$D$16:$H$16,0)),INDEX('Intensidades de ayuda máxima'!$D$17:$H$17,1,MATCH('3. Presupuesto Total '!E27,'Intensidades de ayuda máxima'!$D$16:$H$16,0))),"")</f>
        <v/>
      </c>
      <c r="H27" s="60"/>
      <c r="I27" s="11"/>
      <c r="J27" s="37" t="s">
        <v>74</v>
      </c>
      <c r="K27" s="161"/>
      <c r="L27" s="162"/>
      <c r="M27" s="11"/>
      <c r="N27" s="11"/>
      <c r="O27" s="11"/>
      <c r="P27" s="11"/>
      <c r="Q27" s="11"/>
      <c r="R27" s="11"/>
      <c r="S27" s="11"/>
      <c r="T27" s="11"/>
      <c r="U27" s="11"/>
      <c r="V27" s="11"/>
      <c r="W27" s="11"/>
      <c r="X27" s="11"/>
      <c r="Y27" s="11"/>
      <c r="Z27" s="11"/>
      <c r="AA27" s="11"/>
      <c r="AB27" s="11"/>
      <c r="AC27" s="11"/>
      <c r="AD27" s="11"/>
      <c r="AE27" s="11"/>
      <c r="AF27" s="11"/>
      <c r="AG27" s="11"/>
      <c r="AH27" s="11"/>
    </row>
    <row r="28" spans="2:34" x14ac:dyDescent="0.25">
      <c r="B28" s="37" t="s">
        <v>75</v>
      </c>
      <c r="C28" s="161"/>
      <c r="D28" s="162"/>
      <c r="E28" s="165"/>
      <c r="F28" s="166"/>
      <c r="G28" s="85" t="str">
        <f>IFERROR(IF('3. Presupuesto Total '!$E$20="SÍ",INDEX('Intensidades de ayuda máxima'!$D$18:$H$18,1,MATCH('3. Presupuesto Total '!E28,'Intensidades de ayuda máxima'!$D$16:$H$16,0)),INDEX('Intensidades de ayuda máxima'!$D$17:$H$17,1,MATCH('3. Presupuesto Total '!E28,'Intensidades de ayuda máxima'!$D$16:$H$16,0))),"")</f>
        <v/>
      </c>
      <c r="H28" s="60"/>
      <c r="I28" s="11"/>
      <c r="J28" s="37" t="s">
        <v>76</v>
      </c>
      <c r="K28" s="161"/>
      <c r="L28" s="162"/>
      <c r="M28" s="11"/>
      <c r="N28" s="11"/>
      <c r="O28" s="11"/>
      <c r="P28" s="11"/>
      <c r="Q28" s="11"/>
      <c r="R28" s="11"/>
      <c r="S28" s="11"/>
      <c r="T28" s="11"/>
      <c r="U28" s="11"/>
      <c r="V28" s="11"/>
      <c r="W28" s="11"/>
      <c r="X28" s="11"/>
      <c r="Y28" s="11"/>
      <c r="Z28" s="11"/>
      <c r="AA28" s="11"/>
      <c r="AB28" s="11"/>
      <c r="AC28" s="11"/>
      <c r="AD28" s="11"/>
      <c r="AE28" s="11"/>
      <c r="AF28" s="11"/>
      <c r="AG28" s="11"/>
      <c r="AH28" s="11"/>
    </row>
    <row r="29" spans="2:34" x14ac:dyDescent="0.25">
      <c r="B29" s="37" t="s">
        <v>77</v>
      </c>
      <c r="C29" s="161"/>
      <c r="D29" s="162"/>
      <c r="E29" s="165"/>
      <c r="F29" s="166"/>
      <c r="G29" s="85" t="str">
        <f>IFERROR(IF('3. Presupuesto Total '!$E$20="SÍ",INDEX('Intensidades de ayuda máxima'!$D$18:$H$18,1,MATCH('3. Presupuesto Total '!E29,'Intensidades de ayuda máxima'!$D$16:$H$16,0)),INDEX('Intensidades de ayuda máxima'!$D$17:$H$17,1,MATCH('3. Presupuesto Total '!E29,'Intensidades de ayuda máxima'!$D$16:$H$16,0))),"")</f>
        <v/>
      </c>
      <c r="H29" s="60"/>
      <c r="I29" s="11"/>
      <c r="J29" s="37" t="s">
        <v>78</v>
      </c>
      <c r="K29" s="161"/>
      <c r="L29" s="162"/>
      <c r="M29" s="11"/>
      <c r="N29" s="11"/>
      <c r="O29" s="11"/>
      <c r="P29" s="11"/>
      <c r="Q29" s="11"/>
      <c r="R29" s="11"/>
      <c r="S29" s="11"/>
      <c r="T29" s="11"/>
      <c r="U29" s="11"/>
      <c r="V29" s="11"/>
      <c r="W29" s="11"/>
      <c r="X29" s="11"/>
      <c r="Y29" s="11"/>
      <c r="Z29" s="11"/>
      <c r="AA29" s="11"/>
      <c r="AB29" s="11"/>
      <c r="AC29" s="11"/>
      <c r="AD29" s="11"/>
      <c r="AE29" s="11"/>
      <c r="AF29" s="11"/>
      <c r="AG29" s="11"/>
      <c r="AH29" s="11"/>
    </row>
    <row r="30" spans="2:34" x14ac:dyDescent="0.25">
      <c r="B30" s="37" t="s">
        <v>79</v>
      </c>
      <c r="C30" s="161"/>
      <c r="D30" s="162"/>
      <c r="E30" s="165"/>
      <c r="F30" s="166"/>
      <c r="G30" s="85" t="str">
        <f>IFERROR(IF('3. Presupuesto Total '!$E$20="SÍ",INDEX('Intensidades de ayuda máxima'!$D$18:$H$18,1,MATCH('3. Presupuesto Total '!E30,'Intensidades de ayuda máxima'!$D$16:$H$16,0)),INDEX('Intensidades de ayuda máxima'!$D$17:$H$17,1,MATCH('3. Presupuesto Total '!E30,'Intensidades de ayuda máxima'!$D$16:$H$16,0))),"")</f>
        <v/>
      </c>
      <c r="H30" s="60"/>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2:34" x14ac:dyDescent="0.25">
      <c r="B31" s="37" t="s">
        <v>80</v>
      </c>
      <c r="C31" s="161"/>
      <c r="D31" s="162"/>
      <c r="E31" s="165"/>
      <c r="F31" s="166"/>
      <c r="G31" s="85" t="str">
        <f>IFERROR(IF('3. Presupuesto Total '!$E$20="SÍ",INDEX('Intensidades de ayuda máxima'!$D$18:$H$18,1,MATCH('3. Presupuesto Total '!E31,'Intensidades de ayuda máxima'!$D$16:$H$16,0)),INDEX('Intensidades de ayuda máxima'!$D$17:$H$17,1,MATCH('3. Presupuesto Total '!E31,'Intensidades de ayuda máxima'!$D$16:$H$16,0))),"")</f>
        <v/>
      </c>
      <c r="H31" s="60"/>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2:34" x14ac:dyDescent="0.25">
      <c r="B32" s="37" t="s">
        <v>81</v>
      </c>
      <c r="C32" s="161"/>
      <c r="D32" s="162"/>
      <c r="E32" s="165"/>
      <c r="F32" s="166"/>
      <c r="G32" s="85" t="str">
        <f>IFERROR(IF('3. Presupuesto Total '!$E$20="SÍ",INDEX('Intensidades de ayuda máxima'!$D$18:$H$18,1,MATCH('3. Presupuesto Total '!E32,'Intensidades de ayuda máxima'!$D$16:$H$16,0)),INDEX('Intensidades de ayuda máxima'!$D$17:$H$17,1,MATCH('3. Presupuesto Total '!E32,'Intensidades de ayuda máxima'!$D$16:$H$16,0))),"")</f>
        <v/>
      </c>
      <c r="H32" s="60"/>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2:51" x14ac:dyDescent="0.25">
      <c r="B33" s="37" t="s">
        <v>82</v>
      </c>
      <c r="C33" s="161"/>
      <c r="D33" s="162"/>
      <c r="E33" s="165"/>
      <c r="F33" s="166"/>
      <c r="G33" s="85" t="str">
        <f>IFERROR(IF('3. Presupuesto Total '!$E$20="SÍ",INDEX('Intensidades de ayuda máxima'!$D$18:$H$18,1,MATCH('3. Presupuesto Total '!E33,'Intensidades de ayuda máxima'!$D$16:$H$16,0)),INDEX('Intensidades de ayuda máxima'!$D$17:$H$17,1,MATCH('3. Presupuesto Total '!E33,'Intensidades de ayuda máxima'!$D$16:$H$16,0))),"")</f>
        <v/>
      </c>
      <c r="H33" s="60"/>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2:51" x14ac:dyDescent="0.25">
      <c r="B34" s="37" t="s">
        <v>83</v>
      </c>
      <c r="C34" s="161"/>
      <c r="D34" s="162"/>
      <c r="E34" s="165"/>
      <c r="F34" s="166"/>
      <c r="G34" s="85" t="str">
        <f>IFERROR(IF('3. Presupuesto Total '!$E$20="SÍ",INDEX('Intensidades de ayuda máxima'!$D$18:$H$18,1,MATCH('3. Presupuesto Total '!E34,'Intensidades de ayuda máxima'!$D$16:$H$16,0)),INDEX('Intensidades de ayuda máxima'!$D$17:$H$17,1,MATCH('3. Presupuesto Total '!E34,'Intensidades de ayuda máxima'!$D$16:$H$16,0))),"")</f>
        <v/>
      </c>
      <c r="H34" s="60"/>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2:51" x14ac:dyDescent="0.25">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2:51" x14ac:dyDescent="0.2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2:51" x14ac:dyDescent="0.25">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2:51" ht="28.5" customHeight="1" x14ac:dyDescent="0.25">
      <c r="B38" s="40"/>
      <c r="C38" s="40"/>
      <c r="D38" s="40"/>
      <c r="E38" s="40"/>
      <c r="F38" s="40"/>
      <c r="G38" s="40"/>
      <c r="H38" s="40"/>
      <c r="I38" s="167" t="s">
        <v>84</v>
      </c>
      <c r="J38" s="168"/>
      <c r="K38" s="168"/>
      <c r="L38" s="168"/>
      <c r="M38" s="168"/>
      <c r="N38" s="168"/>
      <c r="O38" s="168"/>
      <c r="P38" s="168"/>
      <c r="Q38" s="168"/>
      <c r="R38" s="168"/>
      <c r="S38" s="168"/>
      <c r="T38" s="168"/>
      <c r="U38" s="168"/>
      <c r="V38" s="147" t="s">
        <v>85</v>
      </c>
      <c r="W38" s="148"/>
      <c r="X38" s="148"/>
      <c r="Y38" s="148"/>
      <c r="Z38" s="149"/>
      <c r="AA38" s="147" t="s">
        <v>86</v>
      </c>
      <c r="AB38" s="148"/>
      <c r="AC38" s="148"/>
      <c r="AD38" s="148"/>
      <c r="AE38" s="149"/>
      <c r="AF38" s="147" t="s">
        <v>87</v>
      </c>
      <c r="AG38" s="148"/>
      <c r="AH38" s="148"/>
      <c r="AI38" s="148"/>
      <c r="AJ38" s="149"/>
      <c r="AN38" s="147" t="s">
        <v>88</v>
      </c>
      <c r="AO38" s="148"/>
      <c r="AP38" s="148"/>
      <c r="AQ38" s="149"/>
    </row>
    <row r="39" spans="2:51" ht="57.6" customHeight="1" x14ac:dyDescent="0.25">
      <c r="B39" s="39" t="s">
        <v>21</v>
      </c>
      <c r="C39" s="39" t="s">
        <v>22</v>
      </c>
      <c r="D39" s="39" t="s">
        <v>23</v>
      </c>
      <c r="E39" s="39" t="s">
        <v>89</v>
      </c>
      <c r="F39" s="39" t="s">
        <v>90</v>
      </c>
      <c r="G39" s="39" t="s">
        <v>64</v>
      </c>
      <c r="H39" s="39" t="s">
        <v>91</v>
      </c>
      <c r="I39" s="39" t="s">
        <v>92</v>
      </c>
      <c r="J39" s="39" t="s">
        <v>93</v>
      </c>
      <c r="K39" s="39" t="s">
        <v>94</v>
      </c>
      <c r="L39" s="39" t="s">
        <v>95</v>
      </c>
      <c r="M39" s="39" t="s">
        <v>96</v>
      </c>
      <c r="N39" s="39" t="s">
        <v>97</v>
      </c>
      <c r="O39" s="39" t="s">
        <v>98</v>
      </c>
      <c r="P39" s="39" t="s">
        <v>99</v>
      </c>
      <c r="Q39" s="39" t="s">
        <v>100</v>
      </c>
      <c r="R39" s="39" t="s">
        <v>101</v>
      </c>
      <c r="S39" s="39" t="s">
        <v>102</v>
      </c>
      <c r="T39" s="39" t="s">
        <v>103</v>
      </c>
      <c r="U39" s="36" t="s">
        <v>104</v>
      </c>
      <c r="V39" s="39" t="s">
        <v>182</v>
      </c>
      <c r="W39" s="39" t="s">
        <v>105</v>
      </c>
      <c r="X39" s="39" t="s">
        <v>106</v>
      </c>
      <c r="Y39" s="54" t="s">
        <v>107</v>
      </c>
      <c r="Z39" s="36" t="s">
        <v>104</v>
      </c>
      <c r="AA39" s="39" t="s">
        <v>182</v>
      </c>
      <c r="AB39" s="44" t="s">
        <v>105</v>
      </c>
      <c r="AC39" s="44" t="s">
        <v>108</v>
      </c>
      <c r="AD39" s="54" t="s">
        <v>107</v>
      </c>
      <c r="AE39" s="36" t="s">
        <v>104</v>
      </c>
      <c r="AF39" s="39" t="s">
        <v>182</v>
      </c>
      <c r="AG39" s="44" t="s">
        <v>105</v>
      </c>
      <c r="AH39" s="45" t="s">
        <v>108</v>
      </c>
      <c r="AI39" s="36" t="s">
        <v>107</v>
      </c>
      <c r="AJ39" s="36" t="s">
        <v>104</v>
      </c>
      <c r="AK39" s="36" t="s">
        <v>109</v>
      </c>
      <c r="AL39" s="36" t="s">
        <v>110</v>
      </c>
      <c r="AM39" s="36" t="s">
        <v>104</v>
      </c>
      <c r="AN39" s="39" t="s">
        <v>182</v>
      </c>
      <c r="AO39" s="90" t="s">
        <v>105</v>
      </c>
      <c r="AP39" s="91" t="s">
        <v>108</v>
      </c>
      <c r="AQ39" s="39" t="s">
        <v>104</v>
      </c>
      <c r="AT39" s="53" t="s">
        <v>111</v>
      </c>
      <c r="AU39" s="39" t="s">
        <v>112</v>
      </c>
      <c r="AV39" s="39" t="s">
        <v>113</v>
      </c>
      <c r="AW39" s="39" t="s">
        <v>114</v>
      </c>
      <c r="AX39" s="39" t="s">
        <v>115</v>
      </c>
      <c r="AY39" s="39" t="s">
        <v>116</v>
      </c>
    </row>
    <row r="40" spans="2:51" x14ac:dyDescent="0.25">
      <c r="B40" s="60"/>
      <c r="C40" s="61"/>
      <c r="D40" s="61"/>
      <c r="E40" s="87">
        <f>IFERROR(INDEX('1. Paquetes y Tareas'!$F$16:$F$65,MATCH(AT40,'1. Paquetes y Tareas'!$E$16:$E$65,0)),0)</f>
        <v>0</v>
      </c>
      <c r="F40" s="48"/>
      <c r="G40" s="87" t="str">
        <f>IFERROR(INDEX('3. Presupuesto Total '!$G$25:$G$34,MATCH(F40,'3. Presupuesto Total '!$B$25:$B$34,0)),"")</f>
        <v/>
      </c>
      <c r="H40" s="38"/>
      <c r="I40" s="38"/>
      <c r="J40" s="38"/>
      <c r="K40" s="38"/>
      <c r="L40" s="38"/>
      <c r="M40" s="38"/>
      <c r="N40" s="41"/>
      <c r="O40" s="41"/>
      <c r="P40" s="41"/>
      <c r="Q40" s="42"/>
      <c r="R40" s="42"/>
      <c r="S40" s="86">
        <f>SUMPRODUCT(I40:M40,N40:R40)</f>
        <v>0</v>
      </c>
      <c r="T40" s="86">
        <f t="shared" ref="T40:T103" si="0">IFERROR(SUMPRODUCT(I40:M40,AU40:AY40),0)</f>
        <v>0</v>
      </c>
      <c r="U40" s="86">
        <f>IFERROR(T40*$G40,0)</f>
        <v>0</v>
      </c>
      <c r="V40" s="42"/>
      <c r="W40" s="42"/>
      <c r="X40" s="51"/>
      <c r="Y40" s="51"/>
      <c r="Z40" s="86">
        <f>IFERROR(Y40*$G40,0)</f>
        <v>0</v>
      </c>
      <c r="AA40" s="42"/>
      <c r="AB40" s="43"/>
      <c r="AC40" s="52"/>
      <c r="AD40" s="51"/>
      <c r="AE40" s="86">
        <f>IFERROR(AD40*$G40,0)</f>
        <v>0</v>
      </c>
      <c r="AF40" s="42"/>
      <c r="AG40" s="43"/>
      <c r="AH40" s="52"/>
      <c r="AI40" s="51"/>
      <c r="AJ40" s="86">
        <f>IFERROR(AI40*$G40,0)</f>
        <v>0</v>
      </c>
      <c r="AK40" s="89">
        <f t="shared" ref="AK40:AK103" si="1">S40+X40+AC40+AH40</f>
        <v>0</v>
      </c>
      <c r="AL40" s="89">
        <f t="shared" ref="AL40:AL103" si="2">T40+Y40+AD40+AI40</f>
        <v>0</v>
      </c>
      <c r="AM40" s="86">
        <f t="shared" ref="AM40:AM103" si="3">IFERROR(AL40*G40,0)</f>
        <v>0</v>
      </c>
      <c r="AN40" s="42"/>
      <c r="AO40" s="43"/>
      <c r="AP40" s="43"/>
      <c r="AQ40" s="86">
        <f>IFERROR(AP40*$G40,0)</f>
        <v>0</v>
      </c>
      <c r="AT40" s="83" t="str">
        <f t="shared" ref="AT40:AT103" si="4">CONCATENATE(B40,C40,D40)</f>
        <v/>
      </c>
      <c r="AU40" s="84">
        <f>IF(N40&gt;'Costes máximos'!$D$22,'Costes máximos'!$D$22,N40)</f>
        <v>0</v>
      </c>
      <c r="AV40" s="84">
        <f>IF(O40&gt;'Costes máximos'!$D$22,'Costes máximos'!$D$22,O40)</f>
        <v>0</v>
      </c>
      <c r="AW40" s="84">
        <f>IF(P40&gt;'Costes máximos'!$D$22,'Costes máximos'!$D$22,P40)</f>
        <v>0</v>
      </c>
      <c r="AX40" s="84">
        <f>IF(Q40&gt;'Costes máximos'!$D$22,'Costes máximos'!$D$22,Q40)</f>
        <v>0</v>
      </c>
      <c r="AY40" s="84">
        <f>IF(R40&gt;'Costes máximos'!$D$22,'Costes máximos'!$D$22,R40)</f>
        <v>0</v>
      </c>
    </row>
    <row r="41" spans="2:51" x14ac:dyDescent="0.25">
      <c r="B41" s="60"/>
      <c r="C41" s="61"/>
      <c r="D41" s="61"/>
      <c r="E41" s="87">
        <f>IFERROR(INDEX('1. Paquetes y Tareas'!$F$16:$F$65,MATCH(AT41,'1. Paquetes y Tareas'!$E$16:$E$65,0)),0)</f>
        <v>0</v>
      </c>
      <c r="F41" s="48"/>
      <c r="G41" s="87" t="str">
        <f>IFERROR(INDEX('3. Presupuesto Total '!$G$25:$G$34,MATCH(F41,'3. Presupuesto Total '!$B$25:$B$34,0)),"")</f>
        <v/>
      </c>
      <c r="H41" s="38"/>
      <c r="I41" s="38"/>
      <c r="J41" s="38"/>
      <c r="K41" s="38"/>
      <c r="L41" s="38"/>
      <c r="M41" s="38"/>
      <c r="N41" s="41"/>
      <c r="O41" s="41"/>
      <c r="P41" s="41"/>
      <c r="Q41" s="42"/>
      <c r="R41" s="42"/>
      <c r="S41" s="86">
        <f t="shared" ref="S41" si="5">SUMPRODUCT(I41:M41,N41:R41)</f>
        <v>0</v>
      </c>
      <c r="T41" s="86">
        <f t="shared" si="0"/>
        <v>0</v>
      </c>
      <c r="U41" s="86">
        <f>IFERROR(T41*$G41,0)</f>
        <v>0</v>
      </c>
      <c r="V41" s="42"/>
      <c r="W41" s="42"/>
      <c r="X41" s="51"/>
      <c r="Y41" s="51"/>
      <c r="Z41" s="86">
        <f t="shared" ref="Z41" si="6">IFERROR(Y41*$G41,0)</f>
        <v>0</v>
      </c>
      <c r="AA41" s="42"/>
      <c r="AB41" s="43"/>
      <c r="AC41" s="52"/>
      <c r="AD41" s="51"/>
      <c r="AE41" s="86">
        <f t="shared" ref="AE41" si="7">IFERROR(AD41*$G41,0)</f>
        <v>0</v>
      </c>
      <c r="AF41" s="42"/>
      <c r="AG41" s="43"/>
      <c r="AH41" s="52"/>
      <c r="AI41" s="51"/>
      <c r="AJ41" s="86">
        <f t="shared" ref="AJ41" si="8">IFERROR(AI41*$G41,0)</f>
        <v>0</v>
      </c>
      <c r="AK41" s="86">
        <f t="shared" si="1"/>
        <v>0</v>
      </c>
      <c r="AL41" s="86">
        <f t="shared" si="2"/>
        <v>0</v>
      </c>
      <c r="AM41" s="86">
        <f t="shared" si="3"/>
        <v>0</v>
      </c>
      <c r="AN41" s="42"/>
      <c r="AO41" s="43"/>
      <c r="AP41" s="43"/>
      <c r="AQ41" s="86">
        <f t="shared" ref="AQ41" si="9">IFERROR(AP41*$G41,0)</f>
        <v>0</v>
      </c>
      <c r="AT41" s="83" t="str">
        <f t="shared" si="4"/>
        <v/>
      </c>
      <c r="AU41" s="84">
        <f>IF(N41&gt;'Costes máximos'!$D$22,'Costes máximos'!$D$22,N41)</f>
        <v>0</v>
      </c>
      <c r="AV41" s="84">
        <f>IF(O41&gt;'Costes máximos'!$D$22,'Costes máximos'!$D$22,O41)</f>
        <v>0</v>
      </c>
      <c r="AW41" s="84">
        <f>IF(P41&gt;'Costes máximos'!$D$22,'Costes máximos'!$D$22,P41)</f>
        <v>0</v>
      </c>
      <c r="AX41" s="84">
        <f>IF(Q41&gt;'Costes máximos'!$D$22,'Costes máximos'!$D$22,Q41)</f>
        <v>0</v>
      </c>
      <c r="AY41" s="84">
        <f>IF(R41&gt;'Costes máximos'!$D$22,'Costes máximos'!$D$22,R41)</f>
        <v>0</v>
      </c>
    </row>
    <row r="42" spans="2:51" x14ac:dyDescent="0.25">
      <c r="B42" s="60"/>
      <c r="C42" s="61"/>
      <c r="D42" s="61"/>
      <c r="E42" s="87">
        <f>IFERROR(INDEX('1. Paquetes y Tareas'!$F$16:$F$65,MATCH(AT42,'1. Paquetes y Tareas'!$E$16:$E$65,0)),0)</f>
        <v>0</v>
      </c>
      <c r="F42" s="48"/>
      <c r="G42" s="87" t="str">
        <f>IFERROR(INDEX('3. Presupuesto Total '!$G$25:$G$34,MATCH(F42,'3. Presupuesto Total '!$B$25:$B$34,0)),"")</f>
        <v/>
      </c>
      <c r="H42" s="38"/>
      <c r="I42" s="38"/>
      <c r="J42" s="38"/>
      <c r="K42" s="38"/>
      <c r="L42" s="38"/>
      <c r="M42" s="38"/>
      <c r="N42" s="41"/>
      <c r="O42" s="41"/>
      <c r="P42" s="41"/>
      <c r="Q42" s="42"/>
      <c r="R42" s="42"/>
      <c r="S42" s="86">
        <f t="shared" ref="S42:S105" si="10">SUMPRODUCT(I42:M42,N42:R42)</f>
        <v>0</v>
      </c>
      <c r="T42" s="86">
        <f t="shared" si="0"/>
        <v>0</v>
      </c>
      <c r="U42" s="86">
        <f t="shared" ref="U42:U105" si="11">IFERROR(T42*$G42,0)</f>
        <v>0</v>
      </c>
      <c r="V42" s="42"/>
      <c r="W42" s="42"/>
      <c r="X42" s="51"/>
      <c r="Y42" s="51"/>
      <c r="Z42" s="86">
        <f>IFERROR(Y42*$G42,0)</f>
        <v>0</v>
      </c>
      <c r="AA42" s="42"/>
      <c r="AB42" s="43"/>
      <c r="AC42" s="52"/>
      <c r="AD42" s="51"/>
      <c r="AE42" s="86">
        <f t="shared" ref="AE42:AE105" si="12">IFERROR(AD42*$G42,0)</f>
        <v>0</v>
      </c>
      <c r="AF42" s="42"/>
      <c r="AG42" s="43"/>
      <c r="AH42" s="52"/>
      <c r="AI42" s="51"/>
      <c r="AJ42" s="86">
        <f t="shared" ref="AJ42:AJ105" si="13">IFERROR(AI42*$G42,0)</f>
        <v>0</v>
      </c>
      <c r="AK42" s="86">
        <f t="shared" si="1"/>
        <v>0</v>
      </c>
      <c r="AL42" s="86">
        <f t="shared" si="2"/>
        <v>0</v>
      </c>
      <c r="AM42" s="86">
        <f t="shared" si="3"/>
        <v>0</v>
      </c>
      <c r="AN42" s="42"/>
      <c r="AO42" s="43"/>
      <c r="AP42" s="43"/>
      <c r="AQ42" s="86">
        <f t="shared" ref="AQ42:AQ105" si="14">IFERROR(AP42*$G42,0)</f>
        <v>0</v>
      </c>
      <c r="AT42" s="83" t="str">
        <f t="shared" si="4"/>
        <v/>
      </c>
      <c r="AU42" s="84">
        <f>IF(N42&gt;'Costes máximos'!$D$22,'Costes máximos'!$D$22,N42)</f>
        <v>0</v>
      </c>
      <c r="AV42" s="84">
        <f>IF(O42&gt;'Costes máximos'!$D$22,'Costes máximos'!$D$22,O42)</f>
        <v>0</v>
      </c>
      <c r="AW42" s="84">
        <f>IF(P42&gt;'Costes máximos'!$D$22,'Costes máximos'!$D$22,P42)</f>
        <v>0</v>
      </c>
      <c r="AX42" s="84">
        <f>IF(Q42&gt;'Costes máximos'!$D$22,'Costes máximos'!$D$22,Q42)</f>
        <v>0</v>
      </c>
      <c r="AY42" s="84">
        <f>IF(R42&gt;'Costes máximos'!$D$22,'Costes máximos'!$D$22,R42)</f>
        <v>0</v>
      </c>
    </row>
    <row r="43" spans="2:51" x14ac:dyDescent="0.25">
      <c r="B43" s="60"/>
      <c r="C43" s="61"/>
      <c r="D43" s="61"/>
      <c r="E43" s="87">
        <f>IFERROR(INDEX('1. Paquetes y Tareas'!$F$16:$F$65,MATCH(AT43,'1. Paquetes y Tareas'!$E$16:$E$65,0)),0)</f>
        <v>0</v>
      </c>
      <c r="F43" s="48"/>
      <c r="G43" s="87" t="str">
        <f>IFERROR(INDEX('3. Presupuesto Total '!$G$25:$G$34,MATCH(F43,'3. Presupuesto Total '!$B$25:$B$34,0)),"")</f>
        <v/>
      </c>
      <c r="H43" s="38"/>
      <c r="I43" s="38"/>
      <c r="J43" s="38"/>
      <c r="K43" s="38"/>
      <c r="L43" s="38"/>
      <c r="M43" s="38"/>
      <c r="N43" s="41"/>
      <c r="O43" s="41"/>
      <c r="P43" s="41"/>
      <c r="Q43" s="42"/>
      <c r="R43" s="42"/>
      <c r="S43" s="86">
        <f t="shared" si="10"/>
        <v>0</v>
      </c>
      <c r="T43" s="86">
        <f t="shared" si="0"/>
        <v>0</v>
      </c>
      <c r="U43" s="86">
        <f t="shared" si="11"/>
        <v>0</v>
      </c>
      <c r="V43" s="42"/>
      <c r="W43" s="42"/>
      <c r="X43" s="51"/>
      <c r="Y43" s="51"/>
      <c r="Z43" s="86">
        <f t="shared" ref="Z43:Z105" si="15">IFERROR(Y43*$G43,0)</f>
        <v>0</v>
      </c>
      <c r="AA43" s="42"/>
      <c r="AB43" s="43"/>
      <c r="AC43" s="52"/>
      <c r="AD43" s="51"/>
      <c r="AE43" s="86">
        <f t="shared" si="12"/>
        <v>0</v>
      </c>
      <c r="AF43" s="42"/>
      <c r="AG43" s="43"/>
      <c r="AH43" s="52"/>
      <c r="AI43" s="51"/>
      <c r="AJ43" s="86">
        <f t="shared" si="13"/>
        <v>0</v>
      </c>
      <c r="AK43" s="86">
        <f t="shared" si="1"/>
        <v>0</v>
      </c>
      <c r="AL43" s="86">
        <f t="shared" si="2"/>
        <v>0</v>
      </c>
      <c r="AM43" s="86">
        <f t="shared" si="3"/>
        <v>0</v>
      </c>
      <c r="AN43" s="42"/>
      <c r="AO43" s="43"/>
      <c r="AP43" s="43"/>
      <c r="AQ43" s="86">
        <f t="shared" si="14"/>
        <v>0</v>
      </c>
      <c r="AT43" s="83" t="str">
        <f t="shared" si="4"/>
        <v/>
      </c>
      <c r="AU43" s="84">
        <f>IF(N43&gt;'Costes máximos'!$D$22,'Costes máximos'!$D$22,N43)</f>
        <v>0</v>
      </c>
      <c r="AV43" s="84">
        <f>IF(O43&gt;'Costes máximos'!$D$22,'Costes máximos'!$D$22,O43)</f>
        <v>0</v>
      </c>
      <c r="AW43" s="84">
        <f>IF(P43&gt;'Costes máximos'!$D$22,'Costes máximos'!$D$22,P43)</f>
        <v>0</v>
      </c>
      <c r="AX43" s="84">
        <f>IF(Q43&gt;'Costes máximos'!$D$22,'Costes máximos'!$D$22,Q43)</f>
        <v>0</v>
      </c>
      <c r="AY43" s="84">
        <f>IF(R43&gt;'Costes máximos'!$D$22,'Costes máximos'!$D$22,R43)</f>
        <v>0</v>
      </c>
    </row>
    <row r="44" spans="2:51" x14ac:dyDescent="0.25">
      <c r="B44" s="60"/>
      <c r="C44" s="61"/>
      <c r="D44" s="61"/>
      <c r="E44" s="87">
        <f>IFERROR(INDEX('1. Paquetes y Tareas'!$F$16:$F$65,MATCH(AT44,'1. Paquetes y Tareas'!$E$16:$E$65,0)),0)</f>
        <v>0</v>
      </c>
      <c r="F44" s="48"/>
      <c r="G44" s="87" t="str">
        <f>IFERROR(INDEX('3. Presupuesto Total '!$G$25:$G$34,MATCH(F44,'3. Presupuesto Total '!$B$25:$B$34,0)),"")</f>
        <v/>
      </c>
      <c r="H44" s="38"/>
      <c r="I44" s="38"/>
      <c r="J44" s="38"/>
      <c r="K44" s="38"/>
      <c r="L44" s="38"/>
      <c r="M44" s="38"/>
      <c r="N44" s="41"/>
      <c r="O44" s="41"/>
      <c r="P44" s="41"/>
      <c r="Q44" s="42"/>
      <c r="R44" s="42"/>
      <c r="S44" s="86">
        <f t="shared" si="10"/>
        <v>0</v>
      </c>
      <c r="T44" s="86">
        <f t="shared" si="0"/>
        <v>0</v>
      </c>
      <c r="U44" s="86">
        <f t="shared" si="11"/>
        <v>0</v>
      </c>
      <c r="V44" s="42"/>
      <c r="W44" s="42"/>
      <c r="X44" s="51"/>
      <c r="Y44" s="51"/>
      <c r="Z44" s="86">
        <f t="shared" si="15"/>
        <v>0</v>
      </c>
      <c r="AA44" s="42"/>
      <c r="AB44" s="43"/>
      <c r="AC44" s="52"/>
      <c r="AD44" s="51"/>
      <c r="AE44" s="86">
        <f t="shared" si="12"/>
        <v>0</v>
      </c>
      <c r="AF44" s="42"/>
      <c r="AG44" s="43"/>
      <c r="AH44" s="52"/>
      <c r="AI44" s="51"/>
      <c r="AJ44" s="86">
        <f t="shared" si="13"/>
        <v>0</v>
      </c>
      <c r="AK44" s="86">
        <f t="shared" si="1"/>
        <v>0</v>
      </c>
      <c r="AL44" s="86">
        <f t="shared" si="2"/>
        <v>0</v>
      </c>
      <c r="AM44" s="86">
        <f t="shared" si="3"/>
        <v>0</v>
      </c>
      <c r="AN44" s="42"/>
      <c r="AO44" s="43"/>
      <c r="AP44" s="43"/>
      <c r="AQ44" s="86">
        <f t="shared" si="14"/>
        <v>0</v>
      </c>
      <c r="AT44" s="83" t="str">
        <f t="shared" si="4"/>
        <v/>
      </c>
      <c r="AU44" s="84">
        <f>IF(N44&gt;'Costes máximos'!$D$22,'Costes máximos'!$D$22,N44)</f>
        <v>0</v>
      </c>
      <c r="AV44" s="84">
        <f>IF(O44&gt;'Costes máximos'!$D$22,'Costes máximos'!$D$22,O44)</f>
        <v>0</v>
      </c>
      <c r="AW44" s="84">
        <f>IF(P44&gt;'Costes máximos'!$D$22,'Costes máximos'!$D$22,P44)</f>
        <v>0</v>
      </c>
      <c r="AX44" s="84">
        <f>IF(Q44&gt;'Costes máximos'!$D$22,'Costes máximos'!$D$22,Q44)</f>
        <v>0</v>
      </c>
      <c r="AY44" s="84">
        <f>IF(R44&gt;'Costes máximos'!$D$22,'Costes máximos'!$D$22,R44)</f>
        <v>0</v>
      </c>
    </row>
    <row r="45" spans="2:51" x14ac:dyDescent="0.25">
      <c r="B45" s="60"/>
      <c r="C45" s="61"/>
      <c r="D45" s="61"/>
      <c r="E45" s="87">
        <f>IFERROR(INDEX('1. Paquetes y Tareas'!$F$16:$F$65,MATCH(AT45,'1. Paquetes y Tareas'!$E$16:$E$65,0)),0)</f>
        <v>0</v>
      </c>
      <c r="F45" s="48"/>
      <c r="G45" s="87" t="str">
        <f>IFERROR(INDEX('3. Presupuesto Total '!$G$25:$G$34,MATCH(F45,'3. Presupuesto Total '!$B$25:$B$34,0)),"")</f>
        <v/>
      </c>
      <c r="H45" s="38"/>
      <c r="I45" s="38"/>
      <c r="J45" s="38"/>
      <c r="K45" s="38"/>
      <c r="L45" s="38"/>
      <c r="M45" s="38"/>
      <c r="N45" s="41"/>
      <c r="O45" s="41"/>
      <c r="P45" s="41"/>
      <c r="Q45" s="42"/>
      <c r="R45" s="42"/>
      <c r="S45" s="86">
        <f t="shared" si="10"/>
        <v>0</v>
      </c>
      <c r="T45" s="86">
        <f t="shared" si="0"/>
        <v>0</v>
      </c>
      <c r="U45" s="86">
        <f t="shared" si="11"/>
        <v>0</v>
      </c>
      <c r="V45" s="42"/>
      <c r="W45" s="42"/>
      <c r="X45" s="51"/>
      <c r="Y45" s="51"/>
      <c r="Z45" s="86">
        <f t="shared" si="15"/>
        <v>0</v>
      </c>
      <c r="AA45" s="42"/>
      <c r="AB45" s="43"/>
      <c r="AC45" s="52"/>
      <c r="AD45" s="51"/>
      <c r="AE45" s="86">
        <f t="shared" si="12"/>
        <v>0</v>
      </c>
      <c r="AF45" s="42"/>
      <c r="AG45" s="43"/>
      <c r="AH45" s="52"/>
      <c r="AI45" s="51"/>
      <c r="AJ45" s="86">
        <f t="shared" si="13"/>
        <v>0</v>
      </c>
      <c r="AK45" s="86">
        <f t="shared" si="1"/>
        <v>0</v>
      </c>
      <c r="AL45" s="86">
        <f t="shared" si="2"/>
        <v>0</v>
      </c>
      <c r="AM45" s="86">
        <f t="shared" si="3"/>
        <v>0</v>
      </c>
      <c r="AN45" s="42"/>
      <c r="AO45" s="43"/>
      <c r="AP45" s="43"/>
      <c r="AQ45" s="86">
        <f t="shared" si="14"/>
        <v>0</v>
      </c>
      <c r="AT45" s="83" t="str">
        <f t="shared" si="4"/>
        <v/>
      </c>
      <c r="AU45" s="84">
        <f>IF(N45&gt;'Costes máximos'!$D$22,'Costes máximos'!$D$22,N45)</f>
        <v>0</v>
      </c>
      <c r="AV45" s="84">
        <f>IF(O45&gt;'Costes máximos'!$D$22,'Costes máximos'!$D$22,O45)</f>
        <v>0</v>
      </c>
      <c r="AW45" s="84">
        <f>IF(P45&gt;'Costes máximos'!$D$22,'Costes máximos'!$D$22,P45)</f>
        <v>0</v>
      </c>
      <c r="AX45" s="84">
        <f>IF(Q45&gt;'Costes máximos'!$D$22,'Costes máximos'!$D$22,Q45)</f>
        <v>0</v>
      </c>
      <c r="AY45" s="84">
        <f>IF(R45&gt;'Costes máximos'!$D$22,'Costes máximos'!$D$22,R45)</f>
        <v>0</v>
      </c>
    </row>
    <row r="46" spans="2:51" x14ac:dyDescent="0.25">
      <c r="B46" s="60"/>
      <c r="C46" s="61"/>
      <c r="D46" s="61"/>
      <c r="E46" s="87">
        <f>IFERROR(INDEX('1. Paquetes y Tareas'!$F$16:$F$65,MATCH(AT46,'1. Paquetes y Tareas'!$E$16:$E$65,0)),0)</f>
        <v>0</v>
      </c>
      <c r="F46" s="48"/>
      <c r="G46" s="87" t="str">
        <f>IFERROR(INDEX('3. Presupuesto Total '!$G$25:$G$34,MATCH(F46,'3. Presupuesto Total '!$B$25:$B$34,0)),"")</f>
        <v/>
      </c>
      <c r="H46" s="38"/>
      <c r="I46" s="38"/>
      <c r="J46" s="38"/>
      <c r="K46" s="38"/>
      <c r="L46" s="38"/>
      <c r="M46" s="38"/>
      <c r="N46" s="41"/>
      <c r="O46" s="41"/>
      <c r="P46" s="41"/>
      <c r="Q46" s="42"/>
      <c r="R46" s="42"/>
      <c r="S46" s="86">
        <f t="shared" si="10"/>
        <v>0</v>
      </c>
      <c r="T46" s="86">
        <f t="shared" si="0"/>
        <v>0</v>
      </c>
      <c r="U46" s="86">
        <f t="shared" si="11"/>
        <v>0</v>
      </c>
      <c r="V46" s="42"/>
      <c r="W46" s="42"/>
      <c r="X46" s="51"/>
      <c r="Y46" s="51"/>
      <c r="Z46" s="86">
        <f t="shared" si="15"/>
        <v>0</v>
      </c>
      <c r="AA46" s="42"/>
      <c r="AB46" s="43"/>
      <c r="AC46" s="52"/>
      <c r="AD46" s="51"/>
      <c r="AE46" s="86">
        <f t="shared" si="12"/>
        <v>0</v>
      </c>
      <c r="AF46" s="42"/>
      <c r="AG46" s="43"/>
      <c r="AH46" s="52"/>
      <c r="AI46" s="51"/>
      <c r="AJ46" s="86">
        <f t="shared" si="13"/>
        <v>0</v>
      </c>
      <c r="AK46" s="86">
        <f t="shared" si="1"/>
        <v>0</v>
      </c>
      <c r="AL46" s="86">
        <f t="shared" si="2"/>
        <v>0</v>
      </c>
      <c r="AM46" s="86">
        <f t="shared" si="3"/>
        <v>0</v>
      </c>
      <c r="AN46" s="42"/>
      <c r="AO46" s="43"/>
      <c r="AP46" s="43"/>
      <c r="AQ46" s="86">
        <f t="shared" si="14"/>
        <v>0</v>
      </c>
      <c r="AT46" s="83" t="str">
        <f t="shared" si="4"/>
        <v/>
      </c>
      <c r="AU46" s="84">
        <f>IF(N46&gt;'Costes máximos'!$D$22,'Costes máximos'!$D$22,N46)</f>
        <v>0</v>
      </c>
      <c r="AV46" s="84">
        <f>IF(O46&gt;'Costes máximos'!$D$22,'Costes máximos'!$D$22,O46)</f>
        <v>0</v>
      </c>
      <c r="AW46" s="84">
        <f>IF(P46&gt;'Costes máximos'!$D$22,'Costes máximos'!$D$22,P46)</f>
        <v>0</v>
      </c>
      <c r="AX46" s="84">
        <f>IF(Q46&gt;'Costes máximos'!$D$22,'Costes máximos'!$D$22,Q46)</f>
        <v>0</v>
      </c>
      <c r="AY46" s="84">
        <f>IF(R46&gt;'Costes máximos'!$D$22,'Costes máximos'!$D$22,R46)</f>
        <v>0</v>
      </c>
    </row>
    <row r="47" spans="2:51" x14ac:dyDescent="0.25">
      <c r="B47" s="60"/>
      <c r="C47" s="61"/>
      <c r="D47" s="61"/>
      <c r="E47" s="87">
        <f>IFERROR(INDEX('1. Paquetes y Tareas'!$F$16:$F$65,MATCH(AT47,'1. Paquetes y Tareas'!$E$16:$E$65,0)),0)</f>
        <v>0</v>
      </c>
      <c r="F47" s="48"/>
      <c r="G47" s="87" t="str">
        <f>IFERROR(INDEX('3. Presupuesto Total '!$G$25:$G$34,MATCH(F47,'3. Presupuesto Total '!$B$25:$B$34,0)),"")</f>
        <v/>
      </c>
      <c r="H47" s="38"/>
      <c r="I47" s="38"/>
      <c r="J47" s="38"/>
      <c r="K47" s="38"/>
      <c r="L47" s="38"/>
      <c r="M47" s="38"/>
      <c r="N47" s="41"/>
      <c r="O47" s="41"/>
      <c r="P47" s="41"/>
      <c r="Q47" s="42"/>
      <c r="R47" s="42"/>
      <c r="S47" s="86">
        <f t="shared" si="10"/>
        <v>0</v>
      </c>
      <c r="T47" s="86">
        <f t="shared" si="0"/>
        <v>0</v>
      </c>
      <c r="U47" s="86">
        <f t="shared" si="11"/>
        <v>0</v>
      </c>
      <c r="V47" s="42"/>
      <c r="W47" s="42"/>
      <c r="X47" s="51"/>
      <c r="Y47" s="51"/>
      <c r="Z47" s="86">
        <f t="shared" si="15"/>
        <v>0</v>
      </c>
      <c r="AA47" s="42"/>
      <c r="AB47" s="43"/>
      <c r="AC47" s="52"/>
      <c r="AD47" s="51"/>
      <c r="AE47" s="86">
        <f t="shared" si="12"/>
        <v>0</v>
      </c>
      <c r="AF47" s="42"/>
      <c r="AG47" s="43"/>
      <c r="AH47" s="52"/>
      <c r="AI47" s="51"/>
      <c r="AJ47" s="86">
        <f t="shared" si="13"/>
        <v>0</v>
      </c>
      <c r="AK47" s="86">
        <f t="shared" si="1"/>
        <v>0</v>
      </c>
      <c r="AL47" s="86">
        <f t="shared" si="2"/>
        <v>0</v>
      </c>
      <c r="AM47" s="86">
        <f t="shared" si="3"/>
        <v>0</v>
      </c>
      <c r="AN47" s="42"/>
      <c r="AO47" s="43"/>
      <c r="AP47" s="43"/>
      <c r="AQ47" s="86">
        <f t="shared" si="14"/>
        <v>0</v>
      </c>
      <c r="AT47" s="83" t="str">
        <f t="shared" si="4"/>
        <v/>
      </c>
      <c r="AU47" s="84">
        <f>IF(N47&gt;'Costes máximos'!$D$22,'Costes máximos'!$D$22,N47)</f>
        <v>0</v>
      </c>
      <c r="AV47" s="84">
        <f>IF(O47&gt;'Costes máximos'!$D$22,'Costes máximos'!$D$22,O47)</f>
        <v>0</v>
      </c>
      <c r="AW47" s="84">
        <f>IF(P47&gt;'Costes máximos'!$D$22,'Costes máximos'!$D$22,P47)</f>
        <v>0</v>
      </c>
      <c r="AX47" s="84">
        <f>IF(Q47&gt;'Costes máximos'!$D$22,'Costes máximos'!$D$22,Q47)</f>
        <v>0</v>
      </c>
      <c r="AY47" s="84">
        <f>IF(R47&gt;'Costes máximos'!$D$22,'Costes máximos'!$D$22,R47)</f>
        <v>0</v>
      </c>
    </row>
    <row r="48" spans="2:51" x14ac:dyDescent="0.25">
      <c r="B48" s="60"/>
      <c r="C48" s="61"/>
      <c r="D48" s="61"/>
      <c r="E48" s="87">
        <f>IFERROR(INDEX('1. Paquetes y Tareas'!$F$16:$F$65,MATCH(AT48,'1. Paquetes y Tareas'!$E$16:$E$65,0)),0)</f>
        <v>0</v>
      </c>
      <c r="F48" s="48"/>
      <c r="G48" s="87" t="str">
        <f>IFERROR(INDEX('3. Presupuesto Total '!$G$25:$G$34,MATCH(F48,'3. Presupuesto Total '!$B$25:$B$34,0)),"")</f>
        <v/>
      </c>
      <c r="H48" s="38"/>
      <c r="I48" s="38"/>
      <c r="J48" s="38"/>
      <c r="K48" s="38"/>
      <c r="L48" s="38"/>
      <c r="M48" s="38"/>
      <c r="N48" s="41"/>
      <c r="O48" s="41"/>
      <c r="P48" s="41"/>
      <c r="Q48" s="42"/>
      <c r="R48" s="42"/>
      <c r="S48" s="86">
        <f t="shared" si="10"/>
        <v>0</v>
      </c>
      <c r="T48" s="86">
        <f t="shared" si="0"/>
        <v>0</v>
      </c>
      <c r="U48" s="86">
        <f t="shared" si="11"/>
        <v>0</v>
      </c>
      <c r="V48" s="42"/>
      <c r="W48" s="42"/>
      <c r="X48" s="51"/>
      <c r="Y48" s="51"/>
      <c r="Z48" s="86">
        <f t="shared" si="15"/>
        <v>0</v>
      </c>
      <c r="AA48" s="42"/>
      <c r="AB48" s="43"/>
      <c r="AC48" s="52"/>
      <c r="AD48" s="51"/>
      <c r="AE48" s="86">
        <f t="shared" si="12"/>
        <v>0</v>
      </c>
      <c r="AF48" s="42"/>
      <c r="AG48" s="43"/>
      <c r="AH48" s="52"/>
      <c r="AI48" s="51"/>
      <c r="AJ48" s="86">
        <f t="shared" si="13"/>
        <v>0</v>
      </c>
      <c r="AK48" s="86">
        <f t="shared" si="1"/>
        <v>0</v>
      </c>
      <c r="AL48" s="86">
        <f t="shared" si="2"/>
        <v>0</v>
      </c>
      <c r="AM48" s="86">
        <f t="shared" si="3"/>
        <v>0</v>
      </c>
      <c r="AN48" s="42"/>
      <c r="AO48" s="43"/>
      <c r="AP48" s="43"/>
      <c r="AQ48" s="86">
        <f t="shared" si="14"/>
        <v>0</v>
      </c>
      <c r="AT48" s="83" t="str">
        <f t="shared" si="4"/>
        <v/>
      </c>
      <c r="AU48" s="84">
        <f>IF(N48&gt;'Costes máximos'!$D$22,'Costes máximos'!$D$22,N48)</f>
        <v>0</v>
      </c>
      <c r="AV48" s="84">
        <f>IF(O48&gt;'Costes máximos'!$D$22,'Costes máximos'!$D$22,O48)</f>
        <v>0</v>
      </c>
      <c r="AW48" s="84">
        <f>IF(P48&gt;'Costes máximos'!$D$22,'Costes máximos'!$D$22,P48)</f>
        <v>0</v>
      </c>
      <c r="AX48" s="84">
        <f>IF(Q48&gt;'Costes máximos'!$D$22,'Costes máximos'!$D$22,Q48)</f>
        <v>0</v>
      </c>
      <c r="AY48" s="84">
        <f>IF(R48&gt;'Costes máximos'!$D$22,'Costes máximos'!$D$22,R48)</f>
        <v>0</v>
      </c>
    </row>
    <row r="49" spans="2:51" x14ac:dyDescent="0.25">
      <c r="B49" s="60"/>
      <c r="C49" s="61"/>
      <c r="D49" s="61"/>
      <c r="E49" s="87">
        <f>IFERROR(INDEX('1. Paquetes y Tareas'!$F$16:$F$65,MATCH(AT49,'1. Paquetes y Tareas'!$E$16:$E$65,0)),0)</f>
        <v>0</v>
      </c>
      <c r="F49" s="48"/>
      <c r="G49" s="87" t="str">
        <f>IFERROR(INDEX('3. Presupuesto Total '!$G$25:$G$34,MATCH(F49,'3. Presupuesto Total '!$B$25:$B$34,0)),"")</f>
        <v/>
      </c>
      <c r="H49" s="38"/>
      <c r="I49" s="38"/>
      <c r="J49" s="38"/>
      <c r="K49" s="38"/>
      <c r="L49" s="38"/>
      <c r="M49" s="38"/>
      <c r="N49" s="41"/>
      <c r="O49" s="41"/>
      <c r="P49" s="41"/>
      <c r="Q49" s="42"/>
      <c r="R49" s="42"/>
      <c r="S49" s="86">
        <f t="shared" si="10"/>
        <v>0</v>
      </c>
      <c r="T49" s="86">
        <f t="shared" si="0"/>
        <v>0</v>
      </c>
      <c r="U49" s="86">
        <f t="shared" si="11"/>
        <v>0</v>
      </c>
      <c r="V49" s="42"/>
      <c r="W49" s="42"/>
      <c r="X49" s="51"/>
      <c r="Y49" s="51"/>
      <c r="Z49" s="86">
        <f t="shared" si="15"/>
        <v>0</v>
      </c>
      <c r="AA49" s="42"/>
      <c r="AB49" s="43"/>
      <c r="AC49" s="52"/>
      <c r="AD49" s="51"/>
      <c r="AE49" s="86">
        <f t="shared" si="12"/>
        <v>0</v>
      </c>
      <c r="AF49" s="42"/>
      <c r="AG49" s="43"/>
      <c r="AH49" s="52"/>
      <c r="AI49" s="51"/>
      <c r="AJ49" s="86">
        <f t="shared" si="13"/>
        <v>0</v>
      </c>
      <c r="AK49" s="86">
        <f t="shared" si="1"/>
        <v>0</v>
      </c>
      <c r="AL49" s="86">
        <f t="shared" si="2"/>
        <v>0</v>
      </c>
      <c r="AM49" s="86">
        <f t="shared" si="3"/>
        <v>0</v>
      </c>
      <c r="AN49" s="42"/>
      <c r="AO49" s="43"/>
      <c r="AP49" s="43"/>
      <c r="AQ49" s="86">
        <f t="shared" si="14"/>
        <v>0</v>
      </c>
      <c r="AT49" s="83" t="str">
        <f t="shared" si="4"/>
        <v/>
      </c>
      <c r="AU49" s="84">
        <f>IF(N49&gt;'Costes máximos'!$D$22,'Costes máximos'!$D$22,N49)</f>
        <v>0</v>
      </c>
      <c r="AV49" s="84">
        <f>IF(O49&gt;'Costes máximos'!$D$22,'Costes máximos'!$D$22,O49)</f>
        <v>0</v>
      </c>
      <c r="AW49" s="84">
        <f>IF(P49&gt;'Costes máximos'!$D$22,'Costes máximos'!$D$22,P49)</f>
        <v>0</v>
      </c>
      <c r="AX49" s="84">
        <f>IF(Q49&gt;'Costes máximos'!$D$22,'Costes máximos'!$D$22,Q49)</f>
        <v>0</v>
      </c>
      <c r="AY49" s="84">
        <f>IF(R49&gt;'Costes máximos'!$D$22,'Costes máximos'!$D$22,R49)</f>
        <v>0</v>
      </c>
    </row>
    <row r="50" spans="2:51" x14ac:dyDescent="0.25">
      <c r="B50" s="60"/>
      <c r="C50" s="61"/>
      <c r="D50" s="61"/>
      <c r="E50" s="87">
        <f>IFERROR(INDEX('1. Paquetes y Tareas'!$F$16:$F$65,MATCH(AT50,'1. Paquetes y Tareas'!$E$16:$E$65,0)),0)</f>
        <v>0</v>
      </c>
      <c r="F50" s="48"/>
      <c r="G50" s="87" t="str">
        <f>IFERROR(INDEX('3. Presupuesto Total '!$G$25:$G$34,MATCH(F50,'3. Presupuesto Total '!$B$25:$B$34,0)),"")</f>
        <v/>
      </c>
      <c r="H50" s="38"/>
      <c r="I50" s="38"/>
      <c r="J50" s="38"/>
      <c r="K50" s="38"/>
      <c r="L50" s="38"/>
      <c r="M50" s="38"/>
      <c r="N50" s="41"/>
      <c r="O50" s="41"/>
      <c r="P50" s="41"/>
      <c r="Q50" s="42"/>
      <c r="R50" s="42"/>
      <c r="S50" s="86">
        <f t="shared" si="10"/>
        <v>0</v>
      </c>
      <c r="T50" s="86">
        <f t="shared" si="0"/>
        <v>0</v>
      </c>
      <c r="U50" s="86">
        <f t="shared" si="11"/>
        <v>0</v>
      </c>
      <c r="V50" s="42"/>
      <c r="W50" s="42"/>
      <c r="X50" s="51"/>
      <c r="Y50" s="51"/>
      <c r="Z50" s="86">
        <f t="shared" si="15"/>
        <v>0</v>
      </c>
      <c r="AA50" s="42"/>
      <c r="AB50" s="43"/>
      <c r="AC50" s="52"/>
      <c r="AD50" s="51"/>
      <c r="AE50" s="86">
        <f t="shared" si="12"/>
        <v>0</v>
      </c>
      <c r="AF50" s="42"/>
      <c r="AG50" s="43"/>
      <c r="AH50" s="52"/>
      <c r="AI50" s="51"/>
      <c r="AJ50" s="86">
        <f t="shared" si="13"/>
        <v>0</v>
      </c>
      <c r="AK50" s="86">
        <f t="shared" si="1"/>
        <v>0</v>
      </c>
      <c r="AL50" s="86">
        <f t="shared" si="2"/>
        <v>0</v>
      </c>
      <c r="AM50" s="86">
        <f t="shared" si="3"/>
        <v>0</v>
      </c>
      <c r="AN50" s="42"/>
      <c r="AO50" s="43"/>
      <c r="AP50" s="43"/>
      <c r="AQ50" s="86">
        <f t="shared" si="14"/>
        <v>0</v>
      </c>
      <c r="AT50" s="83" t="str">
        <f t="shared" si="4"/>
        <v/>
      </c>
      <c r="AU50" s="84">
        <f>IF(N50&gt;'Costes máximos'!$D$22,'Costes máximos'!$D$22,N50)</f>
        <v>0</v>
      </c>
      <c r="AV50" s="84">
        <f>IF(O50&gt;'Costes máximos'!$D$22,'Costes máximos'!$D$22,O50)</f>
        <v>0</v>
      </c>
      <c r="AW50" s="84">
        <f>IF(P50&gt;'Costes máximos'!$D$22,'Costes máximos'!$D$22,P50)</f>
        <v>0</v>
      </c>
      <c r="AX50" s="84">
        <f>IF(Q50&gt;'Costes máximos'!$D$22,'Costes máximos'!$D$22,Q50)</f>
        <v>0</v>
      </c>
      <c r="AY50" s="84">
        <f>IF(R50&gt;'Costes máximos'!$D$22,'Costes máximos'!$D$22,R50)</f>
        <v>0</v>
      </c>
    </row>
    <row r="51" spans="2:51" x14ac:dyDescent="0.25">
      <c r="B51" s="60"/>
      <c r="C51" s="61"/>
      <c r="D51" s="61"/>
      <c r="E51" s="87">
        <f>IFERROR(INDEX('1. Paquetes y Tareas'!$F$16:$F$65,MATCH(AT51,'1. Paquetes y Tareas'!$E$16:$E$65,0)),0)</f>
        <v>0</v>
      </c>
      <c r="F51" s="48"/>
      <c r="G51" s="87" t="str">
        <f>IFERROR(INDEX('3. Presupuesto Total '!$G$25:$G$34,MATCH(F51,'3. Presupuesto Total '!$B$25:$B$34,0)),"")</f>
        <v/>
      </c>
      <c r="H51" s="38"/>
      <c r="I51" s="38"/>
      <c r="J51" s="38"/>
      <c r="K51" s="38"/>
      <c r="L51" s="38"/>
      <c r="M51" s="38"/>
      <c r="N51" s="41"/>
      <c r="O51" s="41"/>
      <c r="P51" s="41"/>
      <c r="Q51" s="42"/>
      <c r="R51" s="42"/>
      <c r="S51" s="86">
        <f t="shared" si="10"/>
        <v>0</v>
      </c>
      <c r="T51" s="86">
        <f t="shared" si="0"/>
        <v>0</v>
      </c>
      <c r="U51" s="86">
        <f t="shared" si="11"/>
        <v>0</v>
      </c>
      <c r="V51" s="42"/>
      <c r="W51" s="42"/>
      <c r="X51" s="51"/>
      <c r="Y51" s="51"/>
      <c r="Z51" s="86">
        <f t="shared" si="15"/>
        <v>0</v>
      </c>
      <c r="AA51" s="42"/>
      <c r="AB51" s="43"/>
      <c r="AC51" s="52"/>
      <c r="AD51" s="51"/>
      <c r="AE51" s="86">
        <f t="shared" si="12"/>
        <v>0</v>
      </c>
      <c r="AF51" s="42"/>
      <c r="AG51" s="43"/>
      <c r="AH51" s="52"/>
      <c r="AI51" s="51"/>
      <c r="AJ51" s="86">
        <f t="shared" si="13"/>
        <v>0</v>
      </c>
      <c r="AK51" s="86">
        <f t="shared" si="1"/>
        <v>0</v>
      </c>
      <c r="AL51" s="86">
        <f t="shared" si="2"/>
        <v>0</v>
      </c>
      <c r="AM51" s="86">
        <f t="shared" si="3"/>
        <v>0</v>
      </c>
      <c r="AN51" s="42"/>
      <c r="AO51" s="43"/>
      <c r="AP51" s="43"/>
      <c r="AQ51" s="86">
        <f t="shared" si="14"/>
        <v>0</v>
      </c>
      <c r="AT51" s="83" t="str">
        <f t="shared" si="4"/>
        <v/>
      </c>
      <c r="AU51" s="84">
        <f>IF(N51&gt;'Costes máximos'!$D$22,'Costes máximos'!$D$22,N51)</f>
        <v>0</v>
      </c>
      <c r="AV51" s="84">
        <f>IF(O51&gt;'Costes máximos'!$D$22,'Costes máximos'!$D$22,O51)</f>
        <v>0</v>
      </c>
      <c r="AW51" s="84">
        <f>IF(P51&gt;'Costes máximos'!$D$22,'Costes máximos'!$D$22,P51)</f>
        <v>0</v>
      </c>
      <c r="AX51" s="84">
        <f>IF(Q51&gt;'Costes máximos'!$D$22,'Costes máximos'!$D$22,Q51)</f>
        <v>0</v>
      </c>
      <c r="AY51" s="84">
        <f>IF(R51&gt;'Costes máximos'!$D$22,'Costes máximos'!$D$22,R51)</f>
        <v>0</v>
      </c>
    </row>
    <row r="52" spans="2:51" x14ac:dyDescent="0.25">
      <c r="B52" s="60"/>
      <c r="C52" s="61"/>
      <c r="D52" s="61"/>
      <c r="E52" s="87">
        <f>IFERROR(INDEX('1. Paquetes y Tareas'!$F$16:$F$65,MATCH(AT52,'1. Paquetes y Tareas'!$E$16:$E$65,0)),0)</f>
        <v>0</v>
      </c>
      <c r="F52" s="48"/>
      <c r="G52" s="87" t="str">
        <f>IFERROR(INDEX('3. Presupuesto Total '!$G$25:$G$34,MATCH(F52,'3. Presupuesto Total '!$B$25:$B$34,0)),"")</f>
        <v/>
      </c>
      <c r="H52" s="38"/>
      <c r="I52" s="38"/>
      <c r="J52" s="38"/>
      <c r="K52" s="38"/>
      <c r="L52" s="38"/>
      <c r="M52" s="38"/>
      <c r="N52" s="41"/>
      <c r="O52" s="41"/>
      <c r="P52" s="41"/>
      <c r="Q52" s="42"/>
      <c r="R52" s="42"/>
      <c r="S52" s="86">
        <f t="shared" si="10"/>
        <v>0</v>
      </c>
      <c r="T52" s="86">
        <f t="shared" si="0"/>
        <v>0</v>
      </c>
      <c r="U52" s="86">
        <f t="shared" si="11"/>
        <v>0</v>
      </c>
      <c r="V52" s="42"/>
      <c r="W52" s="42"/>
      <c r="X52" s="51"/>
      <c r="Y52" s="51"/>
      <c r="Z52" s="86">
        <f t="shared" si="15"/>
        <v>0</v>
      </c>
      <c r="AA52" s="42"/>
      <c r="AB52" s="43"/>
      <c r="AC52" s="52"/>
      <c r="AD52" s="51"/>
      <c r="AE52" s="86">
        <f t="shared" si="12"/>
        <v>0</v>
      </c>
      <c r="AF52" s="42"/>
      <c r="AG52" s="43"/>
      <c r="AH52" s="52"/>
      <c r="AI52" s="51"/>
      <c r="AJ52" s="86">
        <f t="shared" si="13"/>
        <v>0</v>
      </c>
      <c r="AK52" s="86">
        <f t="shared" si="1"/>
        <v>0</v>
      </c>
      <c r="AL52" s="86">
        <f t="shared" si="2"/>
        <v>0</v>
      </c>
      <c r="AM52" s="86">
        <f t="shared" si="3"/>
        <v>0</v>
      </c>
      <c r="AN52" s="42"/>
      <c r="AO52" s="43"/>
      <c r="AP52" s="43"/>
      <c r="AQ52" s="86">
        <f t="shared" si="14"/>
        <v>0</v>
      </c>
      <c r="AT52" s="83" t="str">
        <f t="shared" si="4"/>
        <v/>
      </c>
      <c r="AU52" s="84">
        <f>IF(N52&gt;'Costes máximos'!$D$22,'Costes máximos'!$D$22,N52)</f>
        <v>0</v>
      </c>
      <c r="AV52" s="84">
        <f>IF(O52&gt;'Costes máximos'!$D$22,'Costes máximos'!$D$22,O52)</f>
        <v>0</v>
      </c>
      <c r="AW52" s="84">
        <f>IF(P52&gt;'Costes máximos'!$D$22,'Costes máximos'!$D$22,P52)</f>
        <v>0</v>
      </c>
      <c r="AX52" s="84">
        <f>IF(Q52&gt;'Costes máximos'!$D$22,'Costes máximos'!$D$22,Q52)</f>
        <v>0</v>
      </c>
      <c r="AY52" s="84">
        <f>IF(R52&gt;'Costes máximos'!$D$22,'Costes máximos'!$D$22,R52)</f>
        <v>0</v>
      </c>
    </row>
    <row r="53" spans="2:51" x14ac:dyDescent="0.25">
      <c r="B53" s="60"/>
      <c r="C53" s="61"/>
      <c r="D53" s="61"/>
      <c r="E53" s="87">
        <f>IFERROR(INDEX('1. Paquetes y Tareas'!$F$16:$F$65,MATCH(AT53,'1. Paquetes y Tareas'!$E$16:$E$65,0)),0)</f>
        <v>0</v>
      </c>
      <c r="F53" s="48"/>
      <c r="G53" s="87" t="str">
        <f>IFERROR(INDEX('3. Presupuesto Total '!$G$25:$G$34,MATCH(F53,'3. Presupuesto Total '!$B$25:$B$34,0)),"")</f>
        <v/>
      </c>
      <c r="H53" s="38"/>
      <c r="I53" s="38"/>
      <c r="J53" s="38"/>
      <c r="K53" s="38"/>
      <c r="L53" s="38"/>
      <c r="M53" s="38"/>
      <c r="N53" s="41"/>
      <c r="O53" s="41"/>
      <c r="P53" s="41"/>
      <c r="Q53" s="42"/>
      <c r="R53" s="42"/>
      <c r="S53" s="86">
        <f t="shared" si="10"/>
        <v>0</v>
      </c>
      <c r="T53" s="86">
        <f t="shared" si="0"/>
        <v>0</v>
      </c>
      <c r="U53" s="86">
        <f t="shared" si="11"/>
        <v>0</v>
      </c>
      <c r="V53" s="42"/>
      <c r="W53" s="42"/>
      <c r="X53" s="51"/>
      <c r="Y53" s="51"/>
      <c r="Z53" s="86">
        <f t="shared" si="15"/>
        <v>0</v>
      </c>
      <c r="AA53" s="42"/>
      <c r="AB53" s="43"/>
      <c r="AC53" s="52"/>
      <c r="AD53" s="51"/>
      <c r="AE53" s="86">
        <f t="shared" si="12"/>
        <v>0</v>
      </c>
      <c r="AF53" s="42"/>
      <c r="AG53" s="43"/>
      <c r="AH53" s="52"/>
      <c r="AI53" s="51"/>
      <c r="AJ53" s="86">
        <f t="shared" si="13"/>
        <v>0</v>
      </c>
      <c r="AK53" s="86">
        <f t="shared" si="1"/>
        <v>0</v>
      </c>
      <c r="AL53" s="86">
        <f t="shared" si="2"/>
        <v>0</v>
      </c>
      <c r="AM53" s="86">
        <f t="shared" si="3"/>
        <v>0</v>
      </c>
      <c r="AN53" s="42"/>
      <c r="AO53" s="43"/>
      <c r="AP53" s="43"/>
      <c r="AQ53" s="86">
        <f t="shared" si="14"/>
        <v>0</v>
      </c>
      <c r="AT53" s="83" t="str">
        <f t="shared" si="4"/>
        <v/>
      </c>
      <c r="AU53" s="84">
        <f>IF(N53&gt;'Costes máximos'!$D$22,'Costes máximos'!$D$22,N53)</f>
        <v>0</v>
      </c>
      <c r="AV53" s="84">
        <f>IF(O53&gt;'Costes máximos'!$D$22,'Costes máximos'!$D$22,O53)</f>
        <v>0</v>
      </c>
      <c r="AW53" s="84">
        <f>IF(P53&gt;'Costes máximos'!$D$22,'Costes máximos'!$D$22,P53)</f>
        <v>0</v>
      </c>
      <c r="AX53" s="84">
        <f>IF(Q53&gt;'Costes máximos'!$D$22,'Costes máximos'!$D$22,Q53)</f>
        <v>0</v>
      </c>
      <c r="AY53" s="84">
        <f>IF(R53&gt;'Costes máximos'!$D$22,'Costes máximos'!$D$22,R53)</f>
        <v>0</v>
      </c>
    </row>
    <row r="54" spans="2:51" x14ac:dyDescent="0.25">
      <c r="B54" s="60"/>
      <c r="C54" s="61"/>
      <c r="D54" s="61"/>
      <c r="E54" s="87">
        <f>IFERROR(INDEX('1. Paquetes y Tareas'!$F$16:$F$65,MATCH(AT54,'1. Paquetes y Tareas'!$E$16:$E$65,0)),0)</f>
        <v>0</v>
      </c>
      <c r="F54" s="48"/>
      <c r="G54" s="87" t="str">
        <f>IFERROR(INDEX('3. Presupuesto Total '!$G$25:$G$34,MATCH(F54,'3. Presupuesto Total '!$B$25:$B$34,0)),"")</f>
        <v/>
      </c>
      <c r="H54" s="38"/>
      <c r="I54" s="38"/>
      <c r="J54" s="38"/>
      <c r="K54" s="38"/>
      <c r="L54" s="38"/>
      <c r="M54" s="38"/>
      <c r="N54" s="41"/>
      <c r="O54" s="41"/>
      <c r="P54" s="41"/>
      <c r="Q54" s="42"/>
      <c r="R54" s="42"/>
      <c r="S54" s="86">
        <f t="shared" si="10"/>
        <v>0</v>
      </c>
      <c r="T54" s="86">
        <f t="shared" si="0"/>
        <v>0</v>
      </c>
      <c r="U54" s="86">
        <f t="shared" si="11"/>
        <v>0</v>
      </c>
      <c r="V54" s="42"/>
      <c r="W54" s="42"/>
      <c r="X54" s="51"/>
      <c r="Y54" s="51"/>
      <c r="Z54" s="86">
        <f t="shared" si="15"/>
        <v>0</v>
      </c>
      <c r="AA54" s="42"/>
      <c r="AB54" s="43"/>
      <c r="AC54" s="52"/>
      <c r="AD54" s="51"/>
      <c r="AE54" s="86">
        <f t="shared" si="12"/>
        <v>0</v>
      </c>
      <c r="AF54" s="42"/>
      <c r="AG54" s="43"/>
      <c r="AH54" s="52"/>
      <c r="AI54" s="51"/>
      <c r="AJ54" s="86">
        <f t="shared" si="13"/>
        <v>0</v>
      </c>
      <c r="AK54" s="86">
        <f t="shared" si="1"/>
        <v>0</v>
      </c>
      <c r="AL54" s="86">
        <f t="shared" si="2"/>
        <v>0</v>
      </c>
      <c r="AM54" s="86">
        <f t="shared" si="3"/>
        <v>0</v>
      </c>
      <c r="AN54" s="42"/>
      <c r="AO54" s="43"/>
      <c r="AP54" s="43"/>
      <c r="AQ54" s="86">
        <f t="shared" si="14"/>
        <v>0</v>
      </c>
      <c r="AT54" s="83" t="str">
        <f t="shared" si="4"/>
        <v/>
      </c>
      <c r="AU54" s="84">
        <f>IF(N54&gt;'Costes máximos'!$D$22,'Costes máximos'!$D$22,N54)</f>
        <v>0</v>
      </c>
      <c r="AV54" s="84">
        <f>IF(O54&gt;'Costes máximos'!$D$22,'Costes máximos'!$D$22,O54)</f>
        <v>0</v>
      </c>
      <c r="AW54" s="84">
        <f>IF(P54&gt;'Costes máximos'!$D$22,'Costes máximos'!$D$22,P54)</f>
        <v>0</v>
      </c>
      <c r="AX54" s="84">
        <f>IF(Q54&gt;'Costes máximos'!$D$22,'Costes máximos'!$D$22,Q54)</f>
        <v>0</v>
      </c>
      <c r="AY54" s="84">
        <f>IF(R54&gt;'Costes máximos'!$D$22,'Costes máximos'!$D$22,R54)</f>
        <v>0</v>
      </c>
    </row>
    <row r="55" spans="2:51" x14ac:dyDescent="0.25">
      <c r="B55" s="60"/>
      <c r="C55" s="61"/>
      <c r="D55" s="61"/>
      <c r="E55" s="87">
        <f>IFERROR(INDEX('1. Paquetes y Tareas'!$F$16:$F$65,MATCH(AT55,'1. Paquetes y Tareas'!$E$16:$E$65,0)),0)</f>
        <v>0</v>
      </c>
      <c r="F55" s="48"/>
      <c r="G55" s="87" t="str">
        <f>IFERROR(INDEX('3. Presupuesto Total '!$G$25:$G$34,MATCH(F55,'3. Presupuesto Total '!$B$25:$B$34,0)),"")</f>
        <v/>
      </c>
      <c r="H55" s="38"/>
      <c r="I55" s="38"/>
      <c r="J55" s="38"/>
      <c r="K55" s="38"/>
      <c r="L55" s="38"/>
      <c r="M55" s="38"/>
      <c r="N55" s="41"/>
      <c r="O55" s="41"/>
      <c r="P55" s="41"/>
      <c r="Q55" s="42"/>
      <c r="R55" s="42"/>
      <c r="S55" s="86">
        <f t="shared" si="10"/>
        <v>0</v>
      </c>
      <c r="T55" s="86">
        <f t="shared" si="0"/>
        <v>0</v>
      </c>
      <c r="U55" s="86">
        <f t="shared" si="11"/>
        <v>0</v>
      </c>
      <c r="V55" s="42"/>
      <c r="W55" s="42"/>
      <c r="X55" s="51"/>
      <c r="Y55" s="51"/>
      <c r="Z55" s="86">
        <f t="shared" si="15"/>
        <v>0</v>
      </c>
      <c r="AA55" s="42"/>
      <c r="AB55" s="43"/>
      <c r="AC55" s="52"/>
      <c r="AD55" s="51"/>
      <c r="AE55" s="86">
        <f t="shared" si="12"/>
        <v>0</v>
      </c>
      <c r="AF55" s="42"/>
      <c r="AG55" s="43"/>
      <c r="AH55" s="52"/>
      <c r="AI55" s="51"/>
      <c r="AJ55" s="86">
        <f t="shared" si="13"/>
        <v>0</v>
      </c>
      <c r="AK55" s="86">
        <f t="shared" si="1"/>
        <v>0</v>
      </c>
      <c r="AL55" s="86">
        <f t="shared" si="2"/>
        <v>0</v>
      </c>
      <c r="AM55" s="86">
        <f t="shared" si="3"/>
        <v>0</v>
      </c>
      <c r="AN55" s="42"/>
      <c r="AO55" s="43"/>
      <c r="AP55" s="43"/>
      <c r="AQ55" s="86">
        <f t="shared" si="14"/>
        <v>0</v>
      </c>
      <c r="AT55" s="83" t="str">
        <f t="shared" si="4"/>
        <v/>
      </c>
      <c r="AU55" s="84">
        <f>IF(N55&gt;'Costes máximos'!$D$22,'Costes máximos'!$D$22,N55)</f>
        <v>0</v>
      </c>
      <c r="AV55" s="84">
        <f>IF(O55&gt;'Costes máximos'!$D$22,'Costes máximos'!$D$22,O55)</f>
        <v>0</v>
      </c>
      <c r="AW55" s="84">
        <f>IF(P55&gt;'Costes máximos'!$D$22,'Costes máximos'!$D$22,P55)</f>
        <v>0</v>
      </c>
      <c r="AX55" s="84">
        <f>IF(Q55&gt;'Costes máximos'!$D$22,'Costes máximos'!$D$22,Q55)</f>
        <v>0</v>
      </c>
      <c r="AY55" s="84">
        <f>IF(R55&gt;'Costes máximos'!$D$22,'Costes máximos'!$D$22,R55)</f>
        <v>0</v>
      </c>
    </row>
    <row r="56" spans="2:51" x14ac:dyDescent="0.25">
      <c r="B56" s="60"/>
      <c r="C56" s="61"/>
      <c r="D56" s="61"/>
      <c r="E56" s="87">
        <f>IFERROR(INDEX('1. Paquetes y Tareas'!$F$16:$F$65,MATCH(AT56,'1. Paquetes y Tareas'!$E$16:$E$65,0)),0)</f>
        <v>0</v>
      </c>
      <c r="F56" s="48"/>
      <c r="G56" s="87" t="str">
        <f>IFERROR(INDEX('3. Presupuesto Total '!$G$25:$G$34,MATCH(F56,'3. Presupuesto Total '!$B$25:$B$34,0)),"")</f>
        <v/>
      </c>
      <c r="H56" s="38"/>
      <c r="I56" s="38"/>
      <c r="J56" s="38"/>
      <c r="K56" s="38"/>
      <c r="L56" s="38"/>
      <c r="M56" s="38"/>
      <c r="N56" s="41"/>
      <c r="O56" s="41"/>
      <c r="P56" s="41"/>
      <c r="Q56" s="42"/>
      <c r="R56" s="42"/>
      <c r="S56" s="86">
        <f t="shared" si="10"/>
        <v>0</v>
      </c>
      <c r="T56" s="86">
        <f t="shared" si="0"/>
        <v>0</v>
      </c>
      <c r="U56" s="86">
        <f t="shared" si="11"/>
        <v>0</v>
      </c>
      <c r="V56" s="42"/>
      <c r="W56" s="42"/>
      <c r="X56" s="51"/>
      <c r="Y56" s="51"/>
      <c r="Z56" s="86">
        <f t="shared" si="15"/>
        <v>0</v>
      </c>
      <c r="AA56" s="42"/>
      <c r="AB56" s="43"/>
      <c r="AC56" s="52"/>
      <c r="AD56" s="51"/>
      <c r="AE56" s="86">
        <f t="shared" si="12"/>
        <v>0</v>
      </c>
      <c r="AF56" s="42"/>
      <c r="AG56" s="43"/>
      <c r="AH56" s="52"/>
      <c r="AI56" s="51"/>
      <c r="AJ56" s="86">
        <f t="shared" si="13"/>
        <v>0</v>
      </c>
      <c r="AK56" s="86">
        <f t="shared" si="1"/>
        <v>0</v>
      </c>
      <c r="AL56" s="86">
        <f t="shared" si="2"/>
        <v>0</v>
      </c>
      <c r="AM56" s="86">
        <f t="shared" si="3"/>
        <v>0</v>
      </c>
      <c r="AN56" s="42"/>
      <c r="AO56" s="43"/>
      <c r="AP56" s="43"/>
      <c r="AQ56" s="86">
        <f t="shared" si="14"/>
        <v>0</v>
      </c>
      <c r="AT56" s="83" t="str">
        <f t="shared" si="4"/>
        <v/>
      </c>
      <c r="AU56" s="84">
        <f>IF(N56&gt;'Costes máximos'!$D$22,'Costes máximos'!$D$22,N56)</f>
        <v>0</v>
      </c>
      <c r="AV56" s="84">
        <f>IF(O56&gt;'Costes máximos'!$D$22,'Costes máximos'!$D$22,O56)</f>
        <v>0</v>
      </c>
      <c r="AW56" s="84">
        <f>IF(P56&gt;'Costes máximos'!$D$22,'Costes máximos'!$D$22,P56)</f>
        <v>0</v>
      </c>
      <c r="AX56" s="84">
        <f>IF(Q56&gt;'Costes máximos'!$D$22,'Costes máximos'!$D$22,Q56)</f>
        <v>0</v>
      </c>
      <c r="AY56" s="84">
        <f>IF(R56&gt;'Costes máximos'!$D$22,'Costes máximos'!$D$22,R56)</f>
        <v>0</v>
      </c>
    </row>
    <row r="57" spans="2:51" x14ac:dyDescent="0.25">
      <c r="B57" s="60"/>
      <c r="C57" s="61"/>
      <c r="D57" s="61"/>
      <c r="E57" s="87">
        <f>IFERROR(INDEX('1. Paquetes y Tareas'!$F$16:$F$65,MATCH(AT57,'1. Paquetes y Tareas'!$E$16:$E$65,0)),0)</f>
        <v>0</v>
      </c>
      <c r="F57" s="48"/>
      <c r="G57" s="87" t="str">
        <f>IFERROR(INDEX('3. Presupuesto Total '!$G$25:$G$34,MATCH(F57,'3. Presupuesto Total '!$B$25:$B$34,0)),"")</f>
        <v/>
      </c>
      <c r="H57" s="38"/>
      <c r="I57" s="38"/>
      <c r="J57" s="38"/>
      <c r="K57" s="38"/>
      <c r="L57" s="38"/>
      <c r="M57" s="38"/>
      <c r="N57" s="41"/>
      <c r="O57" s="41"/>
      <c r="P57" s="41"/>
      <c r="Q57" s="42"/>
      <c r="R57" s="42"/>
      <c r="S57" s="86">
        <f t="shared" si="10"/>
        <v>0</v>
      </c>
      <c r="T57" s="86">
        <f t="shared" si="0"/>
        <v>0</v>
      </c>
      <c r="U57" s="86">
        <f t="shared" si="11"/>
        <v>0</v>
      </c>
      <c r="V57" s="42"/>
      <c r="W57" s="42"/>
      <c r="X57" s="51"/>
      <c r="Y57" s="51"/>
      <c r="Z57" s="86">
        <f t="shared" si="15"/>
        <v>0</v>
      </c>
      <c r="AA57" s="42"/>
      <c r="AB57" s="43"/>
      <c r="AC57" s="52"/>
      <c r="AD57" s="51"/>
      <c r="AE57" s="86">
        <f t="shared" si="12"/>
        <v>0</v>
      </c>
      <c r="AF57" s="42"/>
      <c r="AG57" s="43"/>
      <c r="AH57" s="52"/>
      <c r="AI57" s="51"/>
      <c r="AJ57" s="86">
        <f t="shared" si="13"/>
        <v>0</v>
      </c>
      <c r="AK57" s="86">
        <f t="shared" si="1"/>
        <v>0</v>
      </c>
      <c r="AL57" s="86">
        <f t="shared" si="2"/>
        <v>0</v>
      </c>
      <c r="AM57" s="86">
        <f t="shared" si="3"/>
        <v>0</v>
      </c>
      <c r="AN57" s="42"/>
      <c r="AO57" s="43"/>
      <c r="AP57" s="43"/>
      <c r="AQ57" s="86">
        <f t="shared" si="14"/>
        <v>0</v>
      </c>
      <c r="AT57" s="83" t="str">
        <f t="shared" si="4"/>
        <v/>
      </c>
      <c r="AU57" s="84">
        <f>IF(N57&gt;'Costes máximos'!$D$22,'Costes máximos'!$D$22,N57)</f>
        <v>0</v>
      </c>
      <c r="AV57" s="84">
        <f>IF(O57&gt;'Costes máximos'!$D$22,'Costes máximos'!$D$22,O57)</f>
        <v>0</v>
      </c>
      <c r="AW57" s="84">
        <f>IF(P57&gt;'Costes máximos'!$D$22,'Costes máximos'!$D$22,P57)</f>
        <v>0</v>
      </c>
      <c r="AX57" s="84">
        <f>IF(Q57&gt;'Costes máximos'!$D$22,'Costes máximos'!$D$22,Q57)</f>
        <v>0</v>
      </c>
      <c r="AY57" s="84">
        <f>IF(R57&gt;'Costes máximos'!$D$22,'Costes máximos'!$D$22,R57)</f>
        <v>0</v>
      </c>
    </row>
    <row r="58" spans="2:51" x14ac:dyDescent="0.25">
      <c r="B58" s="60"/>
      <c r="C58" s="61"/>
      <c r="D58" s="61"/>
      <c r="E58" s="87">
        <f>IFERROR(INDEX('1. Paquetes y Tareas'!$F$16:$F$65,MATCH(AT58,'1. Paquetes y Tareas'!$E$16:$E$65,0)),0)</f>
        <v>0</v>
      </c>
      <c r="F58" s="48"/>
      <c r="G58" s="87" t="str">
        <f>IFERROR(INDEX('3. Presupuesto Total '!$G$25:$G$34,MATCH(F58,'3. Presupuesto Total '!$B$25:$B$34,0)),"")</f>
        <v/>
      </c>
      <c r="H58" s="38"/>
      <c r="I58" s="38"/>
      <c r="J58" s="38"/>
      <c r="K58" s="38"/>
      <c r="L58" s="38"/>
      <c r="M58" s="38"/>
      <c r="N58" s="41"/>
      <c r="O58" s="41"/>
      <c r="P58" s="41"/>
      <c r="Q58" s="42"/>
      <c r="R58" s="42"/>
      <c r="S58" s="86">
        <f t="shared" si="10"/>
        <v>0</v>
      </c>
      <c r="T58" s="86">
        <f t="shared" si="0"/>
        <v>0</v>
      </c>
      <c r="U58" s="86">
        <f t="shared" si="11"/>
        <v>0</v>
      </c>
      <c r="V58" s="42"/>
      <c r="W58" s="42"/>
      <c r="X58" s="51"/>
      <c r="Y58" s="51"/>
      <c r="Z58" s="86">
        <f t="shared" si="15"/>
        <v>0</v>
      </c>
      <c r="AA58" s="42"/>
      <c r="AB58" s="43"/>
      <c r="AC58" s="52"/>
      <c r="AD58" s="51"/>
      <c r="AE58" s="86">
        <f t="shared" si="12"/>
        <v>0</v>
      </c>
      <c r="AF58" s="42"/>
      <c r="AG58" s="43"/>
      <c r="AH58" s="52"/>
      <c r="AI58" s="51"/>
      <c r="AJ58" s="86">
        <f t="shared" si="13"/>
        <v>0</v>
      </c>
      <c r="AK58" s="86">
        <f t="shared" si="1"/>
        <v>0</v>
      </c>
      <c r="AL58" s="86">
        <f t="shared" si="2"/>
        <v>0</v>
      </c>
      <c r="AM58" s="86">
        <f t="shared" si="3"/>
        <v>0</v>
      </c>
      <c r="AN58" s="42"/>
      <c r="AO58" s="43"/>
      <c r="AP58" s="43"/>
      <c r="AQ58" s="86">
        <f t="shared" si="14"/>
        <v>0</v>
      </c>
      <c r="AT58" s="83" t="str">
        <f t="shared" si="4"/>
        <v/>
      </c>
      <c r="AU58" s="84">
        <f>IF(N58&gt;'Costes máximos'!$D$22,'Costes máximos'!$D$22,N58)</f>
        <v>0</v>
      </c>
      <c r="AV58" s="84">
        <f>IF(O58&gt;'Costes máximos'!$D$22,'Costes máximos'!$D$22,O58)</f>
        <v>0</v>
      </c>
      <c r="AW58" s="84">
        <f>IF(P58&gt;'Costes máximos'!$D$22,'Costes máximos'!$D$22,P58)</f>
        <v>0</v>
      </c>
      <c r="AX58" s="84">
        <f>IF(Q58&gt;'Costes máximos'!$D$22,'Costes máximos'!$D$22,Q58)</f>
        <v>0</v>
      </c>
      <c r="AY58" s="84">
        <f>IF(R58&gt;'Costes máximos'!$D$22,'Costes máximos'!$D$22,R58)</f>
        <v>0</v>
      </c>
    </row>
    <row r="59" spans="2:51" x14ac:dyDescent="0.25">
      <c r="B59" s="60"/>
      <c r="C59" s="61"/>
      <c r="D59" s="61"/>
      <c r="E59" s="87">
        <f>IFERROR(INDEX('1. Paquetes y Tareas'!$F$16:$F$65,MATCH(AT59,'1. Paquetes y Tareas'!$E$16:$E$65,0)),0)</f>
        <v>0</v>
      </c>
      <c r="F59" s="48"/>
      <c r="G59" s="87" t="str">
        <f>IFERROR(INDEX('3. Presupuesto Total '!$G$25:$G$34,MATCH(F59,'3. Presupuesto Total '!$B$25:$B$34,0)),"")</f>
        <v/>
      </c>
      <c r="H59" s="38"/>
      <c r="I59" s="38"/>
      <c r="J59" s="38"/>
      <c r="K59" s="38"/>
      <c r="L59" s="38"/>
      <c r="M59" s="38"/>
      <c r="N59" s="41"/>
      <c r="O59" s="41"/>
      <c r="P59" s="41"/>
      <c r="Q59" s="42"/>
      <c r="R59" s="42"/>
      <c r="S59" s="86">
        <f t="shared" si="10"/>
        <v>0</v>
      </c>
      <c r="T59" s="86">
        <f t="shared" si="0"/>
        <v>0</v>
      </c>
      <c r="U59" s="86">
        <f t="shared" si="11"/>
        <v>0</v>
      </c>
      <c r="V59" s="42"/>
      <c r="W59" s="42"/>
      <c r="X59" s="51"/>
      <c r="Y59" s="51"/>
      <c r="Z59" s="86">
        <f t="shared" si="15"/>
        <v>0</v>
      </c>
      <c r="AA59" s="42"/>
      <c r="AB59" s="43"/>
      <c r="AC59" s="52"/>
      <c r="AD59" s="51"/>
      <c r="AE59" s="86">
        <f t="shared" si="12"/>
        <v>0</v>
      </c>
      <c r="AF59" s="42"/>
      <c r="AG59" s="43"/>
      <c r="AH59" s="52"/>
      <c r="AI59" s="51"/>
      <c r="AJ59" s="86">
        <f t="shared" si="13"/>
        <v>0</v>
      </c>
      <c r="AK59" s="86">
        <f t="shared" si="1"/>
        <v>0</v>
      </c>
      <c r="AL59" s="86">
        <f t="shared" si="2"/>
        <v>0</v>
      </c>
      <c r="AM59" s="86">
        <f t="shared" si="3"/>
        <v>0</v>
      </c>
      <c r="AN59" s="42"/>
      <c r="AO59" s="43"/>
      <c r="AP59" s="43"/>
      <c r="AQ59" s="86">
        <f t="shared" si="14"/>
        <v>0</v>
      </c>
      <c r="AT59" s="83" t="str">
        <f t="shared" si="4"/>
        <v/>
      </c>
      <c r="AU59" s="84">
        <f>IF(N59&gt;'Costes máximos'!$D$22,'Costes máximos'!$D$22,N59)</f>
        <v>0</v>
      </c>
      <c r="AV59" s="84">
        <f>IF(O59&gt;'Costes máximos'!$D$22,'Costes máximos'!$D$22,O59)</f>
        <v>0</v>
      </c>
      <c r="AW59" s="84">
        <f>IF(P59&gt;'Costes máximos'!$D$22,'Costes máximos'!$D$22,P59)</f>
        <v>0</v>
      </c>
      <c r="AX59" s="84">
        <f>IF(Q59&gt;'Costes máximos'!$D$22,'Costes máximos'!$D$22,Q59)</f>
        <v>0</v>
      </c>
      <c r="AY59" s="84">
        <f>IF(R59&gt;'Costes máximos'!$D$22,'Costes máximos'!$D$22,R59)</f>
        <v>0</v>
      </c>
    </row>
    <row r="60" spans="2:51" x14ac:dyDescent="0.25">
      <c r="B60" s="60"/>
      <c r="C60" s="61"/>
      <c r="D60" s="61"/>
      <c r="E60" s="87">
        <f>IFERROR(INDEX('1. Paquetes y Tareas'!$F$16:$F$65,MATCH(AT60,'1. Paquetes y Tareas'!$E$16:$E$65,0)),0)</f>
        <v>0</v>
      </c>
      <c r="F60" s="48"/>
      <c r="G60" s="87" t="str">
        <f>IFERROR(INDEX('3. Presupuesto Total '!$G$25:$G$34,MATCH(F60,'3. Presupuesto Total '!$B$25:$B$34,0)),"")</f>
        <v/>
      </c>
      <c r="H60" s="38"/>
      <c r="I60" s="38"/>
      <c r="J60" s="38"/>
      <c r="K60" s="38"/>
      <c r="L60" s="38"/>
      <c r="M60" s="38"/>
      <c r="N60" s="41"/>
      <c r="O60" s="41"/>
      <c r="P60" s="41"/>
      <c r="Q60" s="42"/>
      <c r="R60" s="42"/>
      <c r="S60" s="86">
        <f t="shared" si="10"/>
        <v>0</v>
      </c>
      <c r="T60" s="86">
        <f t="shared" si="0"/>
        <v>0</v>
      </c>
      <c r="U60" s="86">
        <f t="shared" si="11"/>
        <v>0</v>
      </c>
      <c r="V60" s="42"/>
      <c r="W60" s="42"/>
      <c r="X60" s="51"/>
      <c r="Y60" s="51"/>
      <c r="Z60" s="86">
        <f t="shared" si="15"/>
        <v>0</v>
      </c>
      <c r="AA60" s="42"/>
      <c r="AB60" s="43"/>
      <c r="AC60" s="52"/>
      <c r="AD60" s="51"/>
      <c r="AE60" s="86">
        <f t="shared" si="12"/>
        <v>0</v>
      </c>
      <c r="AF60" s="42"/>
      <c r="AG60" s="43"/>
      <c r="AH60" s="52"/>
      <c r="AI60" s="51"/>
      <c r="AJ60" s="86">
        <f t="shared" si="13"/>
        <v>0</v>
      </c>
      <c r="AK60" s="86">
        <f t="shared" si="1"/>
        <v>0</v>
      </c>
      <c r="AL60" s="86">
        <f t="shared" si="2"/>
        <v>0</v>
      </c>
      <c r="AM60" s="86">
        <f t="shared" si="3"/>
        <v>0</v>
      </c>
      <c r="AN60" s="42"/>
      <c r="AO60" s="43"/>
      <c r="AP60" s="43"/>
      <c r="AQ60" s="86">
        <f t="shared" si="14"/>
        <v>0</v>
      </c>
      <c r="AT60" s="83" t="str">
        <f t="shared" si="4"/>
        <v/>
      </c>
      <c r="AU60" s="84">
        <f>IF(N60&gt;'Costes máximos'!$D$22,'Costes máximos'!$D$22,N60)</f>
        <v>0</v>
      </c>
      <c r="AV60" s="84">
        <f>IF(O60&gt;'Costes máximos'!$D$22,'Costes máximos'!$D$22,O60)</f>
        <v>0</v>
      </c>
      <c r="AW60" s="84">
        <f>IF(P60&gt;'Costes máximos'!$D$22,'Costes máximos'!$D$22,P60)</f>
        <v>0</v>
      </c>
      <c r="AX60" s="84">
        <f>IF(Q60&gt;'Costes máximos'!$D$22,'Costes máximos'!$D$22,Q60)</f>
        <v>0</v>
      </c>
      <c r="AY60" s="84">
        <f>IF(R60&gt;'Costes máximos'!$D$22,'Costes máximos'!$D$22,R60)</f>
        <v>0</v>
      </c>
    </row>
    <row r="61" spans="2:51" x14ac:dyDescent="0.25">
      <c r="B61" s="60"/>
      <c r="C61" s="61"/>
      <c r="D61" s="61"/>
      <c r="E61" s="87">
        <f>IFERROR(INDEX('1. Paquetes y Tareas'!$F$16:$F$65,MATCH(AT61,'1. Paquetes y Tareas'!$E$16:$E$65,0)),0)</f>
        <v>0</v>
      </c>
      <c r="F61" s="48"/>
      <c r="G61" s="87" t="str">
        <f>IFERROR(INDEX('3. Presupuesto Total '!$G$25:$G$34,MATCH(F61,'3. Presupuesto Total '!$B$25:$B$34,0)),"")</f>
        <v/>
      </c>
      <c r="H61" s="38"/>
      <c r="I61" s="38"/>
      <c r="J61" s="38"/>
      <c r="K61" s="38"/>
      <c r="L61" s="38"/>
      <c r="M61" s="38"/>
      <c r="N61" s="41"/>
      <c r="O61" s="41"/>
      <c r="P61" s="41"/>
      <c r="Q61" s="42"/>
      <c r="R61" s="42"/>
      <c r="S61" s="86">
        <f t="shared" si="10"/>
        <v>0</v>
      </c>
      <c r="T61" s="86">
        <f t="shared" si="0"/>
        <v>0</v>
      </c>
      <c r="U61" s="86">
        <f t="shared" si="11"/>
        <v>0</v>
      </c>
      <c r="V61" s="42"/>
      <c r="W61" s="42"/>
      <c r="X61" s="51"/>
      <c r="Y61" s="51"/>
      <c r="Z61" s="86">
        <f t="shared" si="15"/>
        <v>0</v>
      </c>
      <c r="AA61" s="42"/>
      <c r="AB61" s="43"/>
      <c r="AC61" s="52"/>
      <c r="AD61" s="51"/>
      <c r="AE61" s="86">
        <f t="shared" si="12"/>
        <v>0</v>
      </c>
      <c r="AF61" s="42"/>
      <c r="AG61" s="43"/>
      <c r="AH61" s="52"/>
      <c r="AI61" s="51"/>
      <c r="AJ61" s="86">
        <f t="shared" si="13"/>
        <v>0</v>
      </c>
      <c r="AK61" s="86">
        <f t="shared" si="1"/>
        <v>0</v>
      </c>
      <c r="AL61" s="86">
        <f t="shared" si="2"/>
        <v>0</v>
      </c>
      <c r="AM61" s="86">
        <f t="shared" si="3"/>
        <v>0</v>
      </c>
      <c r="AN61" s="42"/>
      <c r="AO61" s="43"/>
      <c r="AP61" s="43"/>
      <c r="AQ61" s="86">
        <f t="shared" si="14"/>
        <v>0</v>
      </c>
      <c r="AT61" s="83" t="str">
        <f t="shared" si="4"/>
        <v/>
      </c>
      <c r="AU61" s="84">
        <f>IF(N61&gt;'Costes máximos'!$D$22,'Costes máximos'!$D$22,N61)</f>
        <v>0</v>
      </c>
      <c r="AV61" s="84">
        <f>IF(O61&gt;'Costes máximos'!$D$22,'Costes máximos'!$D$22,O61)</f>
        <v>0</v>
      </c>
      <c r="AW61" s="84">
        <f>IF(P61&gt;'Costes máximos'!$D$22,'Costes máximos'!$D$22,P61)</f>
        <v>0</v>
      </c>
      <c r="AX61" s="84">
        <f>IF(Q61&gt;'Costes máximos'!$D$22,'Costes máximos'!$D$22,Q61)</f>
        <v>0</v>
      </c>
      <c r="AY61" s="84">
        <f>IF(R61&gt;'Costes máximos'!$D$22,'Costes máximos'!$D$22,R61)</f>
        <v>0</v>
      </c>
    </row>
    <row r="62" spans="2:51" x14ac:dyDescent="0.25">
      <c r="B62" s="60"/>
      <c r="C62" s="61"/>
      <c r="D62" s="61"/>
      <c r="E62" s="87">
        <f>IFERROR(INDEX('1. Paquetes y Tareas'!$F$16:$F$65,MATCH(AT62,'1. Paquetes y Tareas'!$E$16:$E$65,0)),0)</f>
        <v>0</v>
      </c>
      <c r="F62" s="48"/>
      <c r="G62" s="87" t="str">
        <f>IFERROR(INDEX('3. Presupuesto Total '!$G$25:$G$34,MATCH(F62,'3. Presupuesto Total '!$B$25:$B$34,0)),"")</f>
        <v/>
      </c>
      <c r="H62" s="38"/>
      <c r="I62" s="38"/>
      <c r="J62" s="38"/>
      <c r="K62" s="38"/>
      <c r="L62" s="38"/>
      <c r="M62" s="38"/>
      <c r="N62" s="41"/>
      <c r="O62" s="41"/>
      <c r="P62" s="41"/>
      <c r="Q62" s="42"/>
      <c r="R62" s="42"/>
      <c r="S62" s="86">
        <f t="shared" si="10"/>
        <v>0</v>
      </c>
      <c r="T62" s="86">
        <f t="shared" si="0"/>
        <v>0</v>
      </c>
      <c r="U62" s="86">
        <f t="shared" si="11"/>
        <v>0</v>
      </c>
      <c r="V62" s="42"/>
      <c r="W62" s="42"/>
      <c r="X62" s="51"/>
      <c r="Y62" s="51"/>
      <c r="Z62" s="86">
        <f t="shared" si="15"/>
        <v>0</v>
      </c>
      <c r="AA62" s="42"/>
      <c r="AB62" s="43"/>
      <c r="AC62" s="52"/>
      <c r="AD62" s="51"/>
      <c r="AE62" s="86">
        <f t="shared" si="12"/>
        <v>0</v>
      </c>
      <c r="AF62" s="42"/>
      <c r="AG62" s="43"/>
      <c r="AH62" s="52"/>
      <c r="AI62" s="51"/>
      <c r="AJ62" s="86">
        <f t="shared" si="13"/>
        <v>0</v>
      </c>
      <c r="AK62" s="86">
        <f t="shared" si="1"/>
        <v>0</v>
      </c>
      <c r="AL62" s="86">
        <f t="shared" si="2"/>
        <v>0</v>
      </c>
      <c r="AM62" s="86">
        <f t="shared" si="3"/>
        <v>0</v>
      </c>
      <c r="AN62" s="42"/>
      <c r="AO62" s="43"/>
      <c r="AP62" s="43"/>
      <c r="AQ62" s="86">
        <f t="shared" si="14"/>
        <v>0</v>
      </c>
      <c r="AT62" s="83" t="str">
        <f t="shared" si="4"/>
        <v/>
      </c>
      <c r="AU62" s="84">
        <f>IF(N62&gt;'Costes máximos'!$D$22,'Costes máximos'!$D$22,N62)</f>
        <v>0</v>
      </c>
      <c r="AV62" s="84">
        <f>IF(O62&gt;'Costes máximos'!$D$22,'Costes máximos'!$D$22,O62)</f>
        <v>0</v>
      </c>
      <c r="AW62" s="84">
        <f>IF(P62&gt;'Costes máximos'!$D$22,'Costes máximos'!$D$22,P62)</f>
        <v>0</v>
      </c>
      <c r="AX62" s="84">
        <f>IF(Q62&gt;'Costes máximos'!$D$22,'Costes máximos'!$D$22,Q62)</f>
        <v>0</v>
      </c>
      <c r="AY62" s="84">
        <f>IF(R62&gt;'Costes máximos'!$D$22,'Costes máximos'!$D$22,R62)</f>
        <v>0</v>
      </c>
    </row>
    <row r="63" spans="2:51" x14ac:dyDescent="0.25">
      <c r="B63" s="60"/>
      <c r="C63" s="61"/>
      <c r="D63" s="61"/>
      <c r="E63" s="87">
        <f>IFERROR(INDEX('1. Paquetes y Tareas'!$F$16:$F$65,MATCH(AT63,'1. Paquetes y Tareas'!$E$16:$E$65,0)),0)</f>
        <v>0</v>
      </c>
      <c r="F63" s="48"/>
      <c r="G63" s="87" t="str">
        <f>IFERROR(INDEX('3. Presupuesto Total '!$G$25:$G$34,MATCH(F63,'3. Presupuesto Total '!$B$25:$B$34,0)),"")</f>
        <v/>
      </c>
      <c r="H63" s="38"/>
      <c r="I63" s="38"/>
      <c r="J63" s="38"/>
      <c r="K63" s="38"/>
      <c r="L63" s="38"/>
      <c r="M63" s="38"/>
      <c r="N63" s="41"/>
      <c r="O63" s="41"/>
      <c r="P63" s="41"/>
      <c r="Q63" s="42"/>
      <c r="R63" s="42"/>
      <c r="S63" s="86">
        <f t="shared" si="10"/>
        <v>0</v>
      </c>
      <c r="T63" s="86">
        <f t="shared" si="0"/>
        <v>0</v>
      </c>
      <c r="U63" s="86">
        <f t="shared" si="11"/>
        <v>0</v>
      </c>
      <c r="V63" s="42"/>
      <c r="W63" s="42"/>
      <c r="X63" s="51"/>
      <c r="Y63" s="51"/>
      <c r="Z63" s="86">
        <f t="shared" si="15"/>
        <v>0</v>
      </c>
      <c r="AA63" s="42"/>
      <c r="AB63" s="43"/>
      <c r="AC63" s="52"/>
      <c r="AD63" s="51"/>
      <c r="AE63" s="86">
        <f t="shared" si="12"/>
        <v>0</v>
      </c>
      <c r="AF63" s="42"/>
      <c r="AG63" s="43"/>
      <c r="AH63" s="52"/>
      <c r="AI63" s="51"/>
      <c r="AJ63" s="86">
        <f t="shared" si="13"/>
        <v>0</v>
      </c>
      <c r="AK63" s="86">
        <f t="shared" si="1"/>
        <v>0</v>
      </c>
      <c r="AL63" s="86">
        <f t="shared" si="2"/>
        <v>0</v>
      </c>
      <c r="AM63" s="86">
        <f t="shared" si="3"/>
        <v>0</v>
      </c>
      <c r="AN63" s="42"/>
      <c r="AO63" s="43"/>
      <c r="AP63" s="43"/>
      <c r="AQ63" s="86">
        <f t="shared" si="14"/>
        <v>0</v>
      </c>
      <c r="AT63" s="83" t="str">
        <f t="shared" si="4"/>
        <v/>
      </c>
      <c r="AU63" s="84">
        <f>IF(N63&gt;'Costes máximos'!$D$22,'Costes máximos'!$D$22,N63)</f>
        <v>0</v>
      </c>
      <c r="AV63" s="84">
        <f>IF(O63&gt;'Costes máximos'!$D$22,'Costes máximos'!$D$22,O63)</f>
        <v>0</v>
      </c>
      <c r="AW63" s="84">
        <f>IF(P63&gt;'Costes máximos'!$D$22,'Costes máximos'!$D$22,P63)</f>
        <v>0</v>
      </c>
      <c r="AX63" s="84">
        <f>IF(Q63&gt;'Costes máximos'!$D$22,'Costes máximos'!$D$22,Q63)</f>
        <v>0</v>
      </c>
      <c r="AY63" s="84">
        <f>IF(R63&gt;'Costes máximos'!$D$22,'Costes máximos'!$D$22,R63)</f>
        <v>0</v>
      </c>
    </row>
    <row r="64" spans="2:51" x14ac:dyDescent="0.25">
      <c r="B64" s="60"/>
      <c r="C64" s="61"/>
      <c r="D64" s="61"/>
      <c r="E64" s="87">
        <f>IFERROR(INDEX('1. Paquetes y Tareas'!$F$16:$F$65,MATCH(AT64,'1. Paquetes y Tareas'!$E$16:$E$65,0)),0)</f>
        <v>0</v>
      </c>
      <c r="F64" s="48"/>
      <c r="G64" s="87" t="str">
        <f>IFERROR(INDEX('3. Presupuesto Total '!$G$25:$G$34,MATCH(F64,'3. Presupuesto Total '!$B$25:$B$34,0)),"")</f>
        <v/>
      </c>
      <c r="H64" s="38"/>
      <c r="I64" s="38"/>
      <c r="J64" s="38"/>
      <c r="K64" s="38"/>
      <c r="L64" s="38"/>
      <c r="M64" s="38"/>
      <c r="N64" s="41"/>
      <c r="O64" s="41"/>
      <c r="P64" s="41"/>
      <c r="Q64" s="42"/>
      <c r="R64" s="42"/>
      <c r="S64" s="86">
        <f t="shared" si="10"/>
        <v>0</v>
      </c>
      <c r="T64" s="86">
        <f t="shared" si="0"/>
        <v>0</v>
      </c>
      <c r="U64" s="86">
        <f t="shared" si="11"/>
        <v>0</v>
      </c>
      <c r="V64" s="42"/>
      <c r="W64" s="42"/>
      <c r="X64" s="51"/>
      <c r="Y64" s="51"/>
      <c r="Z64" s="86">
        <f t="shared" si="15"/>
        <v>0</v>
      </c>
      <c r="AA64" s="42"/>
      <c r="AB64" s="43"/>
      <c r="AC64" s="52"/>
      <c r="AD64" s="51"/>
      <c r="AE64" s="86">
        <f t="shared" si="12"/>
        <v>0</v>
      </c>
      <c r="AF64" s="42"/>
      <c r="AG64" s="43"/>
      <c r="AH64" s="52"/>
      <c r="AI64" s="51"/>
      <c r="AJ64" s="86">
        <f t="shared" si="13"/>
        <v>0</v>
      </c>
      <c r="AK64" s="86">
        <f t="shared" si="1"/>
        <v>0</v>
      </c>
      <c r="AL64" s="86">
        <f t="shared" si="2"/>
        <v>0</v>
      </c>
      <c r="AM64" s="86">
        <f t="shared" si="3"/>
        <v>0</v>
      </c>
      <c r="AN64" s="42"/>
      <c r="AO64" s="43"/>
      <c r="AP64" s="43"/>
      <c r="AQ64" s="86">
        <f t="shared" si="14"/>
        <v>0</v>
      </c>
      <c r="AT64" s="83" t="str">
        <f t="shared" si="4"/>
        <v/>
      </c>
      <c r="AU64" s="84">
        <f>IF(N64&gt;'Costes máximos'!$D$22,'Costes máximos'!$D$22,N64)</f>
        <v>0</v>
      </c>
      <c r="AV64" s="84">
        <f>IF(O64&gt;'Costes máximos'!$D$22,'Costes máximos'!$D$22,O64)</f>
        <v>0</v>
      </c>
      <c r="AW64" s="84">
        <f>IF(P64&gt;'Costes máximos'!$D$22,'Costes máximos'!$D$22,P64)</f>
        <v>0</v>
      </c>
      <c r="AX64" s="84">
        <f>IF(Q64&gt;'Costes máximos'!$D$22,'Costes máximos'!$D$22,Q64)</f>
        <v>0</v>
      </c>
      <c r="AY64" s="84">
        <f>IF(R64&gt;'Costes máximos'!$D$22,'Costes máximos'!$D$22,R64)</f>
        <v>0</v>
      </c>
    </row>
    <row r="65" spans="2:51" x14ac:dyDescent="0.25">
      <c r="B65" s="60"/>
      <c r="C65" s="61"/>
      <c r="D65" s="61"/>
      <c r="E65" s="87">
        <f>IFERROR(INDEX('1. Paquetes y Tareas'!$F$16:$F$65,MATCH(AT65,'1. Paquetes y Tareas'!$E$16:$E$65,0)),0)</f>
        <v>0</v>
      </c>
      <c r="F65" s="48"/>
      <c r="G65" s="87" t="str">
        <f>IFERROR(INDEX('3. Presupuesto Total '!$G$25:$G$34,MATCH(F65,'3. Presupuesto Total '!$B$25:$B$34,0)),"")</f>
        <v/>
      </c>
      <c r="H65" s="38"/>
      <c r="I65" s="38"/>
      <c r="J65" s="38"/>
      <c r="K65" s="38"/>
      <c r="L65" s="38"/>
      <c r="M65" s="38"/>
      <c r="N65" s="41"/>
      <c r="O65" s="41"/>
      <c r="P65" s="41"/>
      <c r="Q65" s="42"/>
      <c r="R65" s="42"/>
      <c r="S65" s="86">
        <f t="shared" si="10"/>
        <v>0</v>
      </c>
      <c r="T65" s="86">
        <f t="shared" si="0"/>
        <v>0</v>
      </c>
      <c r="U65" s="86">
        <f t="shared" si="11"/>
        <v>0</v>
      </c>
      <c r="V65" s="42"/>
      <c r="W65" s="42"/>
      <c r="X65" s="51"/>
      <c r="Y65" s="51"/>
      <c r="Z65" s="86">
        <f t="shared" si="15"/>
        <v>0</v>
      </c>
      <c r="AA65" s="42"/>
      <c r="AB65" s="43"/>
      <c r="AC65" s="52"/>
      <c r="AD65" s="51"/>
      <c r="AE65" s="86">
        <f t="shared" si="12"/>
        <v>0</v>
      </c>
      <c r="AF65" s="42"/>
      <c r="AG65" s="43"/>
      <c r="AH65" s="52"/>
      <c r="AI65" s="51"/>
      <c r="AJ65" s="86">
        <f t="shared" si="13"/>
        <v>0</v>
      </c>
      <c r="AK65" s="86">
        <f t="shared" si="1"/>
        <v>0</v>
      </c>
      <c r="AL65" s="86">
        <f t="shared" si="2"/>
        <v>0</v>
      </c>
      <c r="AM65" s="86">
        <f t="shared" si="3"/>
        <v>0</v>
      </c>
      <c r="AN65" s="42"/>
      <c r="AO65" s="43"/>
      <c r="AP65" s="43"/>
      <c r="AQ65" s="86">
        <f t="shared" si="14"/>
        <v>0</v>
      </c>
      <c r="AT65" s="83" t="str">
        <f t="shared" si="4"/>
        <v/>
      </c>
      <c r="AU65" s="84">
        <f>IF(N65&gt;'Costes máximos'!$D$22,'Costes máximos'!$D$22,N65)</f>
        <v>0</v>
      </c>
      <c r="AV65" s="84">
        <f>IF(O65&gt;'Costes máximos'!$D$22,'Costes máximos'!$D$22,O65)</f>
        <v>0</v>
      </c>
      <c r="AW65" s="84">
        <f>IF(P65&gt;'Costes máximos'!$D$22,'Costes máximos'!$D$22,P65)</f>
        <v>0</v>
      </c>
      <c r="AX65" s="84">
        <f>IF(Q65&gt;'Costes máximos'!$D$22,'Costes máximos'!$D$22,Q65)</f>
        <v>0</v>
      </c>
      <c r="AY65" s="84">
        <f>IF(R65&gt;'Costes máximos'!$D$22,'Costes máximos'!$D$22,R65)</f>
        <v>0</v>
      </c>
    </row>
    <row r="66" spans="2:51" x14ac:dyDescent="0.25">
      <c r="B66" s="60"/>
      <c r="C66" s="61"/>
      <c r="D66" s="61"/>
      <c r="E66" s="87">
        <f>IFERROR(INDEX('1. Paquetes y Tareas'!$F$16:$F$65,MATCH(AT66,'1. Paquetes y Tareas'!$E$16:$E$65,0)),0)</f>
        <v>0</v>
      </c>
      <c r="F66" s="48"/>
      <c r="G66" s="87" t="str">
        <f>IFERROR(INDEX('3. Presupuesto Total '!$G$25:$G$34,MATCH(F66,'3. Presupuesto Total '!$B$25:$B$34,0)),"")</f>
        <v/>
      </c>
      <c r="H66" s="38"/>
      <c r="I66" s="38"/>
      <c r="J66" s="38"/>
      <c r="K66" s="38"/>
      <c r="L66" s="38"/>
      <c r="M66" s="38"/>
      <c r="N66" s="41"/>
      <c r="O66" s="41"/>
      <c r="P66" s="41"/>
      <c r="Q66" s="42"/>
      <c r="R66" s="42"/>
      <c r="S66" s="86">
        <f t="shared" si="10"/>
        <v>0</v>
      </c>
      <c r="T66" s="86">
        <f t="shared" si="0"/>
        <v>0</v>
      </c>
      <c r="U66" s="86">
        <f t="shared" si="11"/>
        <v>0</v>
      </c>
      <c r="V66" s="42"/>
      <c r="W66" s="42"/>
      <c r="X66" s="51"/>
      <c r="Y66" s="51"/>
      <c r="Z66" s="86">
        <f t="shared" si="15"/>
        <v>0</v>
      </c>
      <c r="AA66" s="42"/>
      <c r="AB66" s="43"/>
      <c r="AC66" s="52"/>
      <c r="AD66" s="51"/>
      <c r="AE66" s="86">
        <f t="shared" si="12"/>
        <v>0</v>
      </c>
      <c r="AF66" s="42"/>
      <c r="AG66" s="43"/>
      <c r="AH66" s="52"/>
      <c r="AI66" s="51"/>
      <c r="AJ66" s="86">
        <f t="shared" si="13"/>
        <v>0</v>
      </c>
      <c r="AK66" s="86">
        <f t="shared" si="1"/>
        <v>0</v>
      </c>
      <c r="AL66" s="86">
        <f t="shared" si="2"/>
        <v>0</v>
      </c>
      <c r="AM66" s="86">
        <f t="shared" si="3"/>
        <v>0</v>
      </c>
      <c r="AN66" s="42"/>
      <c r="AO66" s="43"/>
      <c r="AP66" s="43"/>
      <c r="AQ66" s="86">
        <f t="shared" si="14"/>
        <v>0</v>
      </c>
      <c r="AT66" s="83" t="str">
        <f t="shared" si="4"/>
        <v/>
      </c>
      <c r="AU66" s="84">
        <f>IF(N66&gt;'Costes máximos'!$D$22,'Costes máximos'!$D$22,N66)</f>
        <v>0</v>
      </c>
      <c r="AV66" s="84">
        <f>IF(O66&gt;'Costes máximos'!$D$22,'Costes máximos'!$D$22,O66)</f>
        <v>0</v>
      </c>
      <c r="AW66" s="84">
        <f>IF(P66&gt;'Costes máximos'!$D$22,'Costes máximos'!$D$22,P66)</f>
        <v>0</v>
      </c>
      <c r="AX66" s="84">
        <f>IF(Q66&gt;'Costes máximos'!$D$22,'Costes máximos'!$D$22,Q66)</f>
        <v>0</v>
      </c>
      <c r="AY66" s="84">
        <f>IF(R66&gt;'Costes máximos'!$D$22,'Costes máximos'!$D$22,R66)</f>
        <v>0</v>
      </c>
    </row>
    <row r="67" spans="2:51" x14ac:dyDescent="0.25">
      <c r="B67" s="60"/>
      <c r="C67" s="61"/>
      <c r="D67" s="61"/>
      <c r="E67" s="87">
        <f>IFERROR(INDEX('1. Paquetes y Tareas'!$F$16:$F$65,MATCH(AT67,'1. Paquetes y Tareas'!$E$16:$E$65,0)),0)</f>
        <v>0</v>
      </c>
      <c r="F67" s="48"/>
      <c r="G67" s="87" t="str">
        <f>IFERROR(INDEX('3. Presupuesto Total '!$G$25:$G$34,MATCH(F67,'3. Presupuesto Total '!$B$25:$B$34,0)),"")</f>
        <v/>
      </c>
      <c r="H67" s="38"/>
      <c r="I67" s="38"/>
      <c r="J67" s="38"/>
      <c r="K67" s="38"/>
      <c r="L67" s="38"/>
      <c r="M67" s="38"/>
      <c r="N67" s="41"/>
      <c r="O67" s="41"/>
      <c r="P67" s="41"/>
      <c r="Q67" s="42"/>
      <c r="R67" s="42"/>
      <c r="S67" s="86">
        <f t="shared" si="10"/>
        <v>0</v>
      </c>
      <c r="T67" s="86">
        <f t="shared" si="0"/>
        <v>0</v>
      </c>
      <c r="U67" s="86">
        <f t="shared" si="11"/>
        <v>0</v>
      </c>
      <c r="V67" s="42"/>
      <c r="W67" s="42"/>
      <c r="X67" s="51"/>
      <c r="Y67" s="51"/>
      <c r="Z67" s="86">
        <f t="shared" si="15"/>
        <v>0</v>
      </c>
      <c r="AA67" s="42"/>
      <c r="AB67" s="43"/>
      <c r="AC67" s="52"/>
      <c r="AD67" s="51"/>
      <c r="AE67" s="86">
        <f t="shared" si="12"/>
        <v>0</v>
      </c>
      <c r="AF67" s="42"/>
      <c r="AG67" s="43"/>
      <c r="AH67" s="52"/>
      <c r="AI67" s="51"/>
      <c r="AJ67" s="86">
        <f t="shared" si="13"/>
        <v>0</v>
      </c>
      <c r="AK67" s="86">
        <f t="shared" si="1"/>
        <v>0</v>
      </c>
      <c r="AL67" s="86">
        <f t="shared" si="2"/>
        <v>0</v>
      </c>
      <c r="AM67" s="86">
        <f t="shared" si="3"/>
        <v>0</v>
      </c>
      <c r="AN67" s="42"/>
      <c r="AO67" s="43"/>
      <c r="AP67" s="43"/>
      <c r="AQ67" s="86">
        <f t="shared" si="14"/>
        <v>0</v>
      </c>
      <c r="AT67" s="83" t="str">
        <f t="shared" si="4"/>
        <v/>
      </c>
      <c r="AU67" s="84">
        <f>IF(N67&gt;'Costes máximos'!$D$22,'Costes máximos'!$D$22,N67)</f>
        <v>0</v>
      </c>
      <c r="AV67" s="84">
        <f>IF(O67&gt;'Costes máximos'!$D$22,'Costes máximos'!$D$22,O67)</f>
        <v>0</v>
      </c>
      <c r="AW67" s="84">
        <f>IF(P67&gt;'Costes máximos'!$D$22,'Costes máximos'!$D$22,P67)</f>
        <v>0</v>
      </c>
      <c r="AX67" s="84">
        <f>IF(Q67&gt;'Costes máximos'!$D$22,'Costes máximos'!$D$22,Q67)</f>
        <v>0</v>
      </c>
      <c r="AY67" s="84">
        <f>IF(R67&gt;'Costes máximos'!$D$22,'Costes máximos'!$D$22,R67)</f>
        <v>0</v>
      </c>
    </row>
    <row r="68" spans="2:51" x14ac:dyDescent="0.25">
      <c r="B68" s="60"/>
      <c r="C68" s="61"/>
      <c r="D68" s="61"/>
      <c r="E68" s="87">
        <f>IFERROR(INDEX('1. Paquetes y Tareas'!$F$16:$F$65,MATCH(AT68,'1. Paquetes y Tareas'!$E$16:$E$65,0)),0)</f>
        <v>0</v>
      </c>
      <c r="F68" s="48"/>
      <c r="G68" s="87" t="str">
        <f>IFERROR(INDEX('3. Presupuesto Total '!$G$25:$G$34,MATCH(F68,'3. Presupuesto Total '!$B$25:$B$34,0)),"")</f>
        <v/>
      </c>
      <c r="H68" s="38"/>
      <c r="I68" s="38"/>
      <c r="J68" s="38"/>
      <c r="K68" s="38"/>
      <c r="L68" s="38"/>
      <c r="M68" s="38"/>
      <c r="N68" s="41"/>
      <c r="O68" s="41"/>
      <c r="P68" s="41"/>
      <c r="Q68" s="42"/>
      <c r="R68" s="42"/>
      <c r="S68" s="86">
        <f t="shared" si="10"/>
        <v>0</v>
      </c>
      <c r="T68" s="86">
        <f t="shared" si="0"/>
        <v>0</v>
      </c>
      <c r="U68" s="86">
        <f t="shared" si="11"/>
        <v>0</v>
      </c>
      <c r="V68" s="42"/>
      <c r="W68" s="42"/>
      <c r="X68" s="51"/>
      <c r="Y68" s="51"/>
      <c r="Z68" s="86">
        <f t="shared" si="15"/>
        <v>0</v>
      </c>
      <c r="AA68" s="42"/>
      <c r="AB68" s="43"/>
      <c r="AC68" s="52"/>
      <c r="AD68" s="51"/>
      <c r="AE68" s="86">
        <f t="shared" si="12"/>
        <v>0</v>
      </c>
      <c r="AF68" s="42"/>
      <c r="AG68" s="43"/>
      <c r="AH68" s="52"/>
      <c r="AI68" s="51"/>
      <c r="AJ68" s="86">
        <f t="shared" si="13"/>
        <v>0</v>
      </c>
      <c r="AK68" s="86">
        <f t="shared" si="1"/>
        <v>0</v>
      </c>
      <c r="AL68" s="86">
        <f t="shared" si="2"/>
        <v>0</v>
      </c>
      <c r="AM68" s="86">
        <f t="shared" si="3"/>
        <v>0</v>
      </c>
      <c r="AN68" s="42"/>
      <c r="AO68" s="43"/>
      <c r="AP68" s="43"/>
      <c r="AQ68" s="86">
        <f t="shared" si="14"/>
        <v>0</v>
      </c>
      <c r="AT68" s="83" t="str">
        <f t="shared" si="4"/>
        <v/>
      </c>
      <c r="AU68" s="84">
        <f>IF(N68&gt;'Costes máximos'!$D$22,'Costes máximos'!$D$22,N68)</f>
        <v>0</v>
      </c>
      <c r="AV68" s="84">
        <f>IF(O68&gt;'Costes máximos'!$D$22,'Costes máximos'!$D$22,O68)</f>
        <v>0</v>
      </c>
      <c r="AW68" s="84">
        <f>IF(P68&gt;'Costes máximos'!$D$22,'Costes máximos'!$D$22,P68)</f>
        <v>0</v>
      </c>
      <c r="AX68" s="84">
        <f>IF(Q68&gt;'Costes máximos'!$D$22,'Costes máximos'!$D$22,Q68)</f>
        <v>0</v>
      </c>
      <c r="AY68" s="84">
        <f>IF(R68&gt;'Costes máximos'!$D$22,'Costes máximos'!$D$22,R68)</f>
        <v>0</v>
      </c>
    </row>
    <row r="69" spans="2:51" x14ac:dyDescent="0.25">
      <c r="B69" s="60"/>
      <c r="C69" s="61"/>
      <c r="D69" s="61"/>
      <c r="E69" s="87">
        <f>IFERROR(INDEX('1. Paquetes y Tareas'!$F$16:$F$65,MATCH(AT69,'1. Paquetes y Tareas'!$E$16:$E$65,0)),0)</f>
        <v>0</v>
      </c>
      <c r="F69" s="48"/>
      <c r="G69" s="87" t="str">
        <f>IFERROR(INDEX('3. Presupuesto Total '!$G$25:$G$34,MATCH(F69,'3. Presupuesto Total '!$B$25:$B$34,0)),"")</f>
        <v/>
      </c>
      <c r="H69" s="38"/>
      <c r="I69" s="38"/>
      <c r="J69" s="38"/>
      <c r="K69" s="38"/>
      <c r="L69" s="38"/>
      <c r="M69" s="38"/>
      <c r="N69" s="41"/>
      <c r="O69" s="41"/>
      <c r="P69" s="41"/>
      <c r="Q69" s="42"/>
      <c r="R69" s="42"/>
      <c r="S69" s="86">
        <f t="shared" si="10"/>
        <v>0</v>
      </c>
      <c r="T69" s="86">
        <f t="shared" si="0"/>
        <v>0</v>
      </c>
      <c r="U69" s="86">
        <f t="shared" si="11"/>
        <v>0</v>
      </c>
      <c r="V69" s="42"/>
      <c r="W69" s="42"/>
      <c r="X69" s="51"/>
      <c r="Y69" s="51"/>
      <c r="Z69" s="86">
        <f t="shared" si="15"/>
        <v>0</v>
      </c>
      <c r="AA69" s="42"/>
      <c r="AB69" s="43"/>
      <c r="AC69" s="52"/>
      <c r="AD69" s="51"/>
      <c r="AE69" s="86">
        <f t="shared" si="12"/>
        <v>0</v>
      </c>
      <c r="AF69" s="42"/>
      <c r="AG69" s="43"/>
      <c r="AH69" s="52"/>
      <c r="AI69" s="51"/>
      <c r="AJ69" s="86">
        <f t="shared" si="13"/>
        <v>0</v>
      </c>
      <c r="AK69" s="86">
        <f t="shared" si="1"/>
        <v>0</v>
      </c>
      <c r="AL69" s="86">
        <f t="shared" si="2"/>
        <v>0</v>
      </c>
      <c r="AM69" s="86">
        <f t="shared" si="3"/>
        <v>0</v>
      </c>
      <c r="AN69" s="42"/>
      <c r="AO69" s="43"/>
      <c r="AP69" s="43"/>
      <c r="AQ69" s="86">
        <f t="shared" si="14"/>
        <v>0</v>
      </c>
      <c r="AT69" s="83" t="str">
        <f t="shared" si="4"/>
        <v/>
      </c>
      <c r="AU69" s="84">
        <f>IF(N69&gt;'Costes máximos'!$D$22,'Costes máximos'!$D$22,N69)</f>
        <v>0</v>
      </c>
      <c r="AV69" s="84">
        <f>IF(O69&gt;'Costes máximos'!$D$22,'Costes máximos'!$D$22,O69)</f>
        <v>0</v>
      </c>
      <c r="AW69" s="84">
        <f>IF(P69&gt;'Costes máximos'!$D$22,'Costes máximos'!$D$22,P69)</f>
        <v>0</v>
      </c>
      <c r="AX69" s="84">
        <f>IF(Q69&gt;'Costes máximos'!$D$22,'Costes máximos'!$D$22,Q69)</f>
        <v>0</v>
      </c>
      <c r="AY69" s="84">
        <f>IF(R69&gt;'Costes máximos'!$D$22,'Costes máximos'!$D$22,R69)</f>
        <v>0</v>
      </c>
    </row>
    <row r="70" spans="2:51" x14ac:dyDescent="0.25">
      <c r="B70" s="60"/>
      <c r="C70" s="61"/>
      <c r="D70" s="61"/>
      <c r="E70" s="87">
        <f>IFERROR(INDEX('1. Paquetes y Tareas'!$F$16:$F$65,MATCH(AT70,'1. Paquetes y Tareas'!$E$16:$E$65,0)),0)</f>
        <v>0</v>
      </c>
      <c r="F70" s="48"/>
      <c r="G70" s="87" t="str">
        <f>IFERROR(INDEX('3. Presupuesto Total '!$G$25:$G$34,MATCH(F70,'3. Presupuesto Total '!$B$25:$B$34,0)),"")</f>
        <v/>
      </c>
      <c r="H70" s="38"/>
      <c r="I70" s="38"/>
      <c r="J70" s="38"/>
      <c r="K70" s="38"/>
      <c r="L70" s="38"/>
      <c r="M70" s="38"/>
      <c r="N70" s="41"/>
      <c r="O70" s="41"/>
      <c r="P70" s="41"/>
      <c r="Q70" s="42"/>
      <c r="R70" s="42"/>
      <c r="S70" s="86">
        <f t="shared" si="10"/>
        <v>0</v>
      </c>
      <c r="T70" s="86">
        <f t="shared" si="0"/>
        <v>0</v>
      </c>
      <c r="U70" s="86">
        <f t="shared" si="11"/>
        <v>0</v>
      </c>
      <c r="V70" s="42"/>
      <c r="W70" s="42"/>
      <c r="X70" s="51"/>
      <c r="Y70" s="51"/>
      <c r="Z70" s="86">
        <f t="shared" si="15"/>
        <v>0</v>
      </c>
      <c r="AA70" s="42"/>
      <c r="AB70" s="43"/>
      <c r="AC70" s="52"/>
      <c r="AD70" s="51"/>
      <c r="AE70" s="86">
        <f t="shared" si="12"/>
        <v>0</v>
      </c>
      <c r="AF70" s="42"/>
      <c r="AG70" s="43"/>
      <c r="AH70" s="52"/>
      <c r="AI70" s="51"/>
      <c r="AJ70" s="86">
        <f t="shared" si="13"/>
        <v>0</v>
      </c>
      <c r="AK70" s="86">
        <f t="shared" si="1"/>
        <v>0</v>
      </c>
      <c r="AL70" s="86">
        <f t="shared" si="2"/>
        <v>0</v>
      </c>
      <c r="AM70" s="86">
        <f t="shared" si="3"/>
        <v>0</v>
      </c>
      <c r="AN70" s="42"/>
      <c r="AO70" s="43"/>
      <c r="AP70" s="43"/>
      <c r="AQ70" s="86">
        <f t="shared" si="14"/>
        <v>0</v>
      </c>
      <c r="AT70" s="83" t="str">
        <f t="shared" si="4"/>
        <v/>
      </c>
      <c r="AU70" s="84">
        <f>IF(N70&gt;'Costes máximos'!$D$22,'Costes máximos'!$D$22,N70)</f>
        <v>0</v>
      </c>
      <c r="AV70" s="84">
        <f>IF(O70&gt;'Costes máximos'!$D$22,'Costes máximos'!$D$22,O70)</f>
        <v>0</v>
      </c>
      <c r="AW70" s="84">
        <f>IF(P70&gt;'Costes máximos'!$D$22,'Costes máximos'!$D$22,P70)</f>
        <v>0</v>
      </c>
      <c r="AX70" s="84">
        <f>IF(Q70&gt;'Costes máximos'!$D$22,'Costes máximos'!$D$22,Q70)</f>
        <v>0</v>
      </c>
      <c r="AY70" s="84">
        <f>IF(R70&gt;'Costes máximos'!$D$22,'Costes máximos'!$D$22,R70)</f>
        <v>0</v>
      </c>
    </row>
    <row r="71" spans="2:51" x14ac:dyDescent="0.25">
      <c r="B71" s="60"/>
      <c r="C71" s="61"/>
      <c r="D71" s="61"/>
      <c r="E71" s="87">
        <f>IFERROR(INDEX('1. Paquetes y Tareas'!$F$16:$F$65,MATCH(AT71,'1. Paquetes y Tareas'!$E$16:$E$65,0)),0)</f>
        <v>0</v>
      </c>
      <c r="F71" s="48"/>
      <c r="G71" s="87" t="str">
        <f>IFERROR(INDEX('3. Presupuesto Total '!$G$25:$G$34,MATCH(F71,'3. Presupuesto Total '!$B$25:$B$34,0)),"")</f>
        <v/>
      </c>
      <c r="H71" s="38"/>
      <c r="I71" s="38"/>
      <c r="J71" s="38"/>
      <c r="K71" s="38"/>
      <c r="L71" s="38"/>
      <c r="M71" s="38"/>
      <c r="N71" s="41"/>
      <c r="O71" s="41"/>
      <c r="P71" s="41"/>
      <c r="Q71" s="42"/>
      <c r="R71" s="42"/>
      <c r="S71" s="86">
        <f t="shared" si="10"/>
        <v>0</v>
      </c>
      <c r="T71" s="86">
        <f t="shared" si="0"/>
        <v>0</v>
      </c>
      <c r="U71" s="86">
        <f t="shared" si="11"/>
        <v>0</v>
      </c>
      <c r="V71" s="42"/>
      <c r="W71" s="42"/>
      <c r="X71" s="51"/>
      <c r="Y71" s="51"/>
      <c r="Z71" s="86">
        <f t="shared" si="15"/>
        <v>0</v>
      </c>
      <c r="AA71" s="42"/>
      <c r="AB71" s="43"/>
      <c r="AC71" s="52"/>
      <c r="AD71" s="51"/>
      <c r="AE71" s="86">
        <f t="shared" si="12"/>
        <v>0</v>
      </c>
      <c r="AF71" s="42"/>
      <c r="AG71" s="43"/>
      <c r="AH71" s="52"/>
      <c r="AI71" s="51"/>
      <c r="AJ71" s="86">
        <f t="shared" si="13"/>
        <v>0</v>
      </c>
      <c r="AK71" s="86">
        <f t="shared" si="1"/>
        <v>0</v>
      </c>
      <c r="AL71" s="86">
        <f t="shared" si="2"/>
        <v>0</v>
      </c>
      <c r="AM71" s="86">
        <f t="shared" si="3"/>
        <v>0</v>
      </c>
      <c r="AN71" s="42"/>
      <c r="AO71" s="43"/>
      <c r="AP71" s="43"/>
      <c r="AQ71" s="86">
        <f t="shared" si="14"/>
        <v>0</v>
      </c>
      <c r="AT71" s="83" t="str">
        <f t="shared" si="4"/>
        <v/>
      </c>
      <c r="AU71" s="84">
        <f>IF(N71&gt;'Costes máximos'!$D$22,'Costes máximos'!$D$22,N71)</f>
        <v>0</v>
      </c>
      <c r="AV71" s="84">
        <f>IF(O71&gt;'Costes máximos'!$D$22,'Costes máximos'!$D$22,O71)</f>
        <v>0</v>
      </c>
      <c r="AW71" s="84">
        <f>IF(P71&gt;'Costes máximos'!$D$22,'Costes máximos'!$D$22,P71)</f>
        <v>0</v>
      </c>
      <c r="AX71" s="84">
        <f>IF(Q71&gt;'Costes máximos'!$D$22,'Costes máximos'!$D$22,Q71)</f>
        <v>0</v>
      </c>
      <c r="AY71" s="84">
        <f>IF(R71&gt;'Costes máximos'!$D$22,'Costes máximos'!$D$22,R71)</f>
        <v>0</v>
      </c>
    </row>
    <row r="72" spans="2:51" x14ac:dyDescent="0.25">
      <c r="B72" s="60"/>
      <c r="C72" s="61"/>
      <c r="D72" s="61"/>
      <c r="E72" s="87">
        <f>IFERROR(INDEX('1. Paquetes y Tareas'!$F$16:$F$65,MATCH(AT72,'1. Paquetes y Tareas'!$E$16:$E$65,0)),0)</f>
        <v>0</v>
      </c>
      <c r="F72" s="48"/>
      <c r="G72" s="87" t="str">
        <f>IFERROR(INDEX('3. Presupuesto Total '!$G$25:$G$34,MATCH(F72,'3. Presupuesto Total '!$B$25:$B$34,0)),"")</f>
        <v/>
      </c>
      <c r="H72" s="38"/>
      <c r="I72" s="38"/>
      <c r="J72" s="38"/>
      <c r="K72" s="38"/>
      <c r="L72" s="38"/>
      <c r="M72" s="38"/>
      <c r="N72" s="41"/>
      <c r="O72" s="41"/>
      <c r="P72" s="41"/>
      <c r="Q72" s="42"/>
      <c r="R72" s="42"/>
      <c r="S72" s="86">
        <f t="shared" si="10"/>
        <v>0</v>
      </c>
      <c r="T72" s="86">
        <f t="shared" si="0"/>
        <v>0</v>
      </c>
      <c r="U72" s="86">
        <f t="shared" si="11"/>
        <v>0</v>
      </c>
      <c r="V72" s="42"/>
      <c r="W72" s="42"/>
      <c r="X72" s="51"/>
      <c r="Y72" s="51"/>
      <c r="Z72" s="86">
        <f t="shared" si="15"/>
        <v>0</v>
      </c>
      <c r="AA72" s="42"/>
      <c r="AB72" s="43"/>
      <c r="AC72" s="52"/>
      <c r="AD72" s="51"/>
      <c r="AE72" s="86">
        <f t="shared" si="12"/>
        <v>0</v>
      </c>
      <c r="AF72" s="42"/>
      <c r="AG72" s="43"/>
      <c r="AH72" s="52"/>
      <c r="AI72" s="51"/>
      <c r="AJ72" s="86">
        <f t="shared" si="13"/>
        <v>0</v>
      </c>
      <c r="AK72" s="86">
        <f t="shared" si="1"/>
        <v>0</v>
      </c>
      <c r="AL72" s="86">
        <f t="shared" si="2"/>
        <v>0</v>
      </c>
      <c r="AM72" s="86">
        <f t="shared" si="3"/>
        <v>0</v>
      </c>
      <c r="AN72" s="42"/>
      <c r="AO72" s="43"/>
      <c r="AP72" s="43"/>
      <c r="AQ72" s="86">
        <f t="shared" si="14"/>
        <v>0</v>
      </c>
      <c r="AT72" s="83" t="str">
        <f t="shared" si="4"/>
        <v/>
      </c>
      <c r="AU72" s="84">
        <f>IF(N72&gt;'Costes máximos'!$D$22,'Costes máximos'!$D$22,N72)</f>
        <v>0</v>
      </c>
      <c r="AV72" s="84">
        <f>IF(O72&gt;'Costes máximos'!$D$22,'Costes máximos'!$D$22,O72)</f>
        <v>0</v>
      </c>
      <c r="AW72" s="84">
        <f>IF(P72&gt;'Costes máximos'!$D$22,'Costes máximos'!$D$22,P72)</f>
        <v>0</v>
      </c>
      <c r="AX72" s="84">
        <f>IF(Q72&gt;'Costes máximos'!$D$22,'Costes máximos'!$D$22,Q72)</f>
        <v>0</v>
      </c>
      <c r="AY72" s="84">
        <f>IF(R72&gt;'Costes máximos'!$D$22,'Costes máximos'!$D$22,R72)</f>
        <v>0</v>
      </c>
    </row>
    <row r="73" spans="2:51" x14ac:dyDescent="0.25">
      <c r="B73" s="60"/>
      <c r="C73" s="61"/>
      <c r="D73" s="61"/>
      <c r="E73" s="87">
        <f>IFERROR(INDEX('1. Paquetes y Tareas'!$F$16:$F$65,MATCH(AT73,'1. Paquetes y Tareas'!$E$16:$E$65,0)),0)</f>
        <v>0</v>
      </c>
      <c r="F73" s="48"/>
      <c r="G73" s="87" t="str">
        <f>IFERROR(INDEX('3. Presupuesto Total '!$G$25:$G$34,MATCH(F73,'3. Presupuesto Total '!$B$25:$B$34,0)),"")</f>
        <v/>
      </c>
      <c r="H73" s="38"/>
      <c r="I73" s="38"/>
      <c r="J73" s="38"/>
      <c r="K73" s="38"/>
      <c r="L73" s="38"/>
      <c r="M73" s="38"/>
      <c r="N73" s="41"/>
      <c r="O73" s="41"/>
      <c r="P73" s="41"/>
      <c r="Q73" s="42"/>
      <c r="R73" s="42"/>
      <c r="S73" s="86">
        <f t="shared" si="10"/>
        <v>0</v>
      </c>
      <c r="T73" s="86">
        <f t="shared" si="0"/>
        <v>0</v>
      </c>
      <c r="U73" s="86">
        <f t="shared" si="11"/>
        <v>0</v>
      </c>
      <c r="V73" s="42"/>
      <c r="W73" s="42"/>
      <c r="X73" s="51"/>
      <c r="Y73" s="51"/>
      <c r="Z73" s="86">
        <f t="shared" si="15"/>
        <v>0</v>
      </c>
      <c r="AA73" s="42"/>
      <c r="AB73" s="43"/>
      <c r="AC73" s="52"/>
      <c r="AD73" s="51"/>
      <c r="AE73" s="86">
        <f t="shared" si="12"/>
        <v>0</v>
      </c>
      <c r="AF73" s="42"/>
      <c r="AG73" s="43"/>
      <c r="AH73" s="52"/>
      <c r="AI73" s="51"/>
      <c r="AJ73" s="86">
        <f t="shared" si="13"/>
        <v>0</v>
      </c>
      <c r="AK73" s="86">
        <f t="shared" si="1"/>
        <v>0</v>
      </c>
      <c r="AL73" s="86">
        <f t="shared" si="2"/>
        <v>0</v>
      </c>
      <c r="AM73" s="86">
        <f t="shared" si="3"/>
        <v>0</v>
      </c>
      <c r="AN73" s="42"/>
      <c r="AO73" s="43"/>
      <c r="AP73" s="43"/>
      <c r="AQ73" s="86">
        <f t="shared" si="14"/>
        <v>0</v>
      </c>
      <c r="AT73" s="83" t="str">
        <f t="shared" si="4"/>
        <v/>
      </c>
      <c r="AU73" s="84">
        <f>IF(N73&gt;'Costes máximos'!$D$22,'Costes máximos'!$D$22,N73)</f>
        <v>0</v>
      </c>
      <c r="AV73" s="84">
        <f>IF(O73&gt;'Costes máximos'!$D$22,'Costes máximos'!$D$22,O73)</f>
        <v>0</v>
      </c>
      <c r="AW73" s="84">
        <f>IF(P73&gt;'Costes máximos'!$D$22,'Costes máximos'!$D$22,P73)</f>
        <v>0</v>
      </c>
      <c r="AX73" s="84">
        <f>IF(Q73&gt;'Costes máximos'!$D$22,'Costes máximos'!$D$22,Q73)</f>
        <v>0</v>
      </c>
      <c r="AY73" s="84">
        <f>IF(R73&gt;'Costes máximos'!$D$22,'Costes máximos'!$D$22,R73)</f>
        <v>0</v>
      </c>
    </row>
    <row r="74" spans="2:51" x14ac:dyDescent="0.25">
      <c r="B74" s="60"/>
      <c r="C74" s="61"/>
      <c r="D74" s="61"/>
      <c r="E74" s="87">
        <f>IFERROR(INDEX('1. Paquetes y Tareas'!$F$16:$F$65,MATCH(AT74,'1. Paquetes y Tareas'!$E$16:$E$65,0)),0)</f>
        <v>0</v>
      </c>
      <c r="F74" s="48"/>
      <c r="G74" s="87" t="str">
        <f>IFERROR(INDEX('3. Presupuesto Total '!$G$25:$G$34,MATCH(F74,'3. Presupuesto Total '!$B$25:$B$34,0)),"")</f>
        <v/>
      </c>
      <c r="H74" s="38"/>
      <c r="I74" s="38"/>
      <c r="J74" s="38"/>
      <c r="K74" s="38"/>
      <c r="L74" s="38"/>
      <c r="M74" s="38"/>
      <c r="N74" s="41"/>
      <c r="O74" s="41"/>
      <c r="P74" s="41"/>
      <c r="Q74" s="42"/>
      <c r="R74" s="42"/>
      <c r="S74" s="86">
        <f t="shared" si="10"/>
        <v>0</v>
      </c>
      <c r="T74" s="86">
        <f t="shared" si="0"/>
        <v>0</v>
      </c>
      <c r="U74" s="86">
        <f t="shared" si="11"/>
        <v>0</v>
      </c>
      <c r="V74" s="42"/>
      <c r="W74" s="42"/>
      <c r="X74" s="51"/>
      <c r="Y74" s="51"/>
      <c r="Z74" s="86">
        <f t="shared" si="15"/>
        <v>0</v>
      </c>
      <c r="AA74" s="42"/>
      <c r="AB74" s="43"/>
      <c r="AC74" s="52"/>
      <c r="AD74" s="51"/>
      <c r="AE74" s="86">
        <f t="shared" si="12"/>
        <v>0</v>
      </c>
      <c r="AF74" s="42"/>
      <c r="AG74" s="43"/>
      <c r="AH74" s="52"/>
      <c r="AI74" s="51"/>
      <c r="AJ74" s="86">
        <f t="shared" si="13"/>
        <v>0</v>
      </c>
      <c r="AK74" s="86">
        <f t="shared" si="1"/>
        <v>0</v>
      </c>
      <c r="AL74" s="86">
        <f t="shared" si="2"/>
        <v>0</v>
      </c>
      <c r="AM74" s="86">
        <f t="shared" si="3"/>
        <v>0</v>
      </c>
      <c r="AN74" s="42"/>
      <c r="AO74" s="43"/>
      <c r="AP74" s="43"/>
      <c r="AQ74" s="86">
        <f t="shared" si="14"/>
        <v>0</v>
      </c>
      <c r="AT74" s="83" t="str">
        <f t="shared" si="4"/>
        <v/>
      </c>
      <c r="AU74" s="84">
        <f>IF(N74&gt;'Costes máximos'!$D$22,'Costes máximos'!$D$22,N74)</f>
        <v>0</v>
      </c>
      <c r="AV74" s="84">
        <f>IF(O74&gt;'Costes máximos'!$D$22,'Costes máximos'!$D$22,O74)</f>
        <v>0</v>
      </c>
      <c r="AW74" s="84">
        <f>IF(P74&gt;'Costes máximos'!$D$22,'Costes máximos'!$D$22,P74)</f>
        <v>0</v>
      </c>
      <c r="AX74" s="84">
        <f>IF(Q74&gt;'Costes máximos'!$D$22,'Costes máximos'!$D$22,Q74)</f>
        <v>0</v>
      </c>
      <c r="AY74" s="84">
        <f>IF(R74&gt;'Costes máximos'!$D$22,'Costes máximos'!$D$22,R74)</f>
        <v>0</v>
      </c>
    </row>
    <row r="75" spans="2:51" x14ac:dyDescent="0.25">
      <c r="B75" s="60"/>
      <c r="C75" s="61"/>
      <c r="D75" s="61"/>
      <c r="E75" s="87">
        <f>IFERROR(INDEX('1. Paquetes y Tareas'!$F$16:$F$65,MATCH(AT75,'1. Paquetes y Tareas'!$E$16:$E$65,0)),0)</f>
        <v>0</v>
      </c>
      <c r="F75" s="48"/>
      <c r="G75" s="87" t="str">
        <f>IFERROR(INDEX('3. Presupuesto Total '!$G$25:$G$34,MATCH(F75,'3. Presupuesto Total '!$B$25:$B$34,0)),"")</f>
        <v/>
      </c>
      <c r="H75" s="38"/>
      <c r="I75" s="38"/>
      <c r="J75" s="38"/>
      <c r="K75" s="38"/>
      <c r="L75" s="38"/>
      <c r="M75" s="38"/>
      <c r="N75" s="41"/>
      <c r="O75" s="41"/>
      <c r="P75" s="41"/>
      <c r="Q75" s="42"/>
      <c r="R75" s="42"/>
      <c r="S75" s="86">
        <f t="shared" si="10"/>
        <v>0</v>
      </c>
      <c r="T75" s="86">
        <f t="shared" si="0"/>
        <v>0</v>
      </c>
      <c r="U75" s="86">
        <f t="shared" si="11"/>
        <v>0</v>
      </c>
      <c r="V75" s="42"/>
      <c r="W75" s="42"/>
      <c r="X75" s="51"/>
      <c r="Y75" s="51"/>
      <c r="Z75" s="86">
        <f t="shared" si="15"/>
        <v>0</v>
      </c>
      <c r="AA75" s="42"/>
      <c r="AB75" s="43"/>
      <c r="AC75" s="52"/>
      <c r="AD75" s="51"/>
      <c r="AE75" s="86">
        <f t="shared" si="12"/>
        <v>0</v>
      </c>
      <c r="AF75" s="42"/>
      <c r="AG75" s="43"/>
      <c r="AH75" s="52"/>
      <c r="AI75" s="51"/>
      <c r="AJ75" s="86">
        <f t="shared" si="13"/>
        <v>0</v>
      </c>
      <c r="AK75" s="86">
        <f t="shared" si="1"/>
        <v>0</v>
      </c>
      <c r="AL75" s="86">
        <f t="shared" si="2"/>
        <v>0</v>
      </c>
      <c r="AM75" s="86">
        <f t="shared" si="3"/>
        <v>0</v>
      </c>
      <c r="AN75" s="42"/>
      <c r="AO75" s="43"/>
      <c r="AP75" s="43"/>
      <c r="AQ75" s="86">
        <f t="shared" si="14"/>
        <v>0</v>
      </c>
      <c r="AT75" s="83" t="str">
        <f t="shared" si="4"/>
        <v/>
      </c>
      <c r="AU75" s="84">
        <f>IF(N75&gt;'Costes máximos'!$D$22,'Costes máximos'!$D$22,N75)</f>
        <v>0</v>
      </c>
      <c r="AV75" s="84">
        <f>IF(O75&gt;'Costes máximos'!$D$22,'Costes máximos'!$D$22,O75)</f>
        <v>0</v>
      </c>
      <c r="AW75" s="84">
        <f>IF(P75&gt;'Costes máximos'!$D$22,'Costes máximos'!$D$22,P75)</f>
        <v>0</v>
      </c>
      <c r="AX75" s="84">
        <f>IF(Q75&gt;'Costes máximos'!$D$22,'Costes máximos'!$D$22,Q75)</f>
        <v>0</v>
      </c>
      <c r="AY75" s="84">
        <f>IF(R75&gt;'Costes máximos'!$D$22,'Costes máximos'!$D$22,R75)</f>
        <v>0</v>
      </c>
    </row>
    <row r="76" spans="2:51" x14ac:dyDescent="0.25">
      <c r="B76" s="60"/>
      <c r="C76" s="61"/>
      <c r="D76" s="61"/>
      <c r="E76" s="87">
        <f>IFERROR(INDEX('1. Paquetes y Tareas'!$F$16:$F$65,MATCH(AT76,'1. Paquetes y Tareas'!$E$16:$E$65,0)),0)</f>
        <v>0</v>
      </c>
      <c r="F76" s="48"/>
      <c r="G76" s="87" t="str">
        <f>IFERROR(INDEX('3. Presupuesto Total '!$G$25:$G$34,MATCH(F76,'3. Presupuesto Total '!$B$25:$B$34,0)),"")</f>
        <v/>
      </c>
      <c r="H76" s="38"/>
      <c r="I76" s="38"/>
      <c r="J76" s="38"/>
      <c r="K76" s="38"/>
      <c r="L76" s="38"/>
      <c r="M76" s="38"/>
      <c r="N76" s="41"/>
      <c r="O76" s="41"/>
      <c r="P76" s="41"/>
      <c r="Q76" s="42"/>
      <c r="R76" s="42"/>
      <c r="S76" s="86">
        <f t="shared" si="10"/>
        <v>0</v>
      </c>
      <c r="T76" s="86">
        <f t="shared" si="0"/>
        <v>0</v>
      </c>
      <c r="U76" s="86">
        <f t="shared" si="11"/>
        <v>0</v>
      </c>
      <c r="V76" s="42"/>
      <c r="W76" s="42"/>
      <c r="X76" s="51"/>
      <c r="Y76" s="51"/>
      <c r="Z76" s="86">
        <f t="shared" si="15"/>
        <v>0</v>
      </c>
      <c r="AA76" s="42"/>
      <c r="AB76" s="43"/>
      <c r="AC76" s="52"/>
      <c r="AD76" s="51"/>
      <c r="AE76" s="86">
        <f t="shared" si="12"/>
        <v>0</v>
      </c>
      <c r="AF76" s="42"/>
      <c r="AG76" s="43"/>
      <c r="AH76" s="52"/>
      <c r="AI76" s="51"/>
      <c r="AJ76" s="86">
        <f t="shared" si="13"/>
        <v>0</v>
      </c>
      <c r="AK76" s="86">
        <f t="shared" si="1"/>
        <v>0</v>
      </c>
      <c r="AL76" s="86">
        <f t="shared" si="2"/>
        <v>0</v>
      </c>
      <c r="AM76" s="86">
        <f t="shared" si="3"/>
        <v>0</v>
      </c>
      <c r="AN76" s="42"/>
      <c r="AO76" s="43"/>
      <c r="AP76" s="43"/>
      <c r="AQ76" s="86">
        <f t="shared" si="14"/>
        <v>0</v>
      </c>
      <c r="AT76" s="83" t="str">
        <f t="shared" si="4"/>
        <v/>
      </c>
      <c r="AU76" s="84">
        <f>IF(N76&gt;'Costes máximos'!$D$22,'Costes máximos'!$D$22,N76)</f>
        <v>0</v>
      </c>
      <c r="AV76" s="84">
        <f>IF(O76&gt;'Costes máximos'!$D$22,'Costes máximos'!$D$22,O76)</f>
        <v>0</v>
      </c>
      <c r="AW76" s="84">
        <f>IF(P76&gt;'Costes máximos'!$D$22,'Costes máximos'!$D$22,P76)</f>
        <v>0</v>
      </c>
      <c r="AX76" s="84">
        <f>IF(Q76&gt;'Costes máximos'!$D$22,'Costes máximos'!$D$22,Q76)</f>
        <v>0</v>
      </c>
      <c r="AY76" s="84">
        <f>IF(R76&gt;'Costes máximos'!$D$22,'Costes máximos'!$D$22,R76)</f>
        <v>0</v>
      </c>
    </row>
    <row r="77" spans="2:51" x14ac:dyDescent="0.25">
      <c r="B77" s="60"/>
      <c r="C77" s="61"/>
      <c r="D77" s="61"/>
      <c r="E77" s="87">
        <f>IFERROR(INDEX('1. Paquetes y Tareas'!$F$16:$F$65,MATCH(AT77,'1. Paquetes y Tareas'!$E$16:$E$65,0)),0)</f>
        <v>0</v>
      </c>
      <c r="F77" s="48"/>
      <c r="G77" s="87" t="str">
        <f>IFERROR(INDEX('3. Presupuesto Total '!$G$25:$G$34,MATCH(F77,'3. Presupuesto Total '!$B$25:$B$34,0)),"")</f>
        <v/>
      </c>
      <c r="H77" s="38"/>
      <c r="I77" s="38"/>
      <c r="J77" s="38"/>
      <c r="K77" s="38"/>
      <c r="L77" s="38"/>
      <c r="M77" s="38"/>
      <c r="N77" s="41"/>
      <c r="O77" s="41"/>
      <c r="P77" s="41"/>
      <c r="Q77" s="42"/>
      <c r="R77" s="42"/>
      <c r="S77" s="86">
        <f t="shared" si="10"/>
        <v>0</v>
      </c>
      <c r="T77" s="86">
        <f t="shared" si="0"/>
        <v>0</v>
      </c>
      <c r="U77" s="86">
        <f t="shared" si="11"/>
        <v>0</v>
      </c>
      <c r="V77" s="42"/>
      <c r="W77" s="42"/>
      <c r="X77" s="51"/>
      <c r="Y77" s="51"/>
      <c r="Z77" s="86">
        <f t="shared" si="15"/>
        <v>0</v>
      </c>
      <c r="AA77" s="42"/>
      <c r="AB77" s="43"/>
      <c r="AC77" s="52"/>
      <c r="AD77" s="51"/>
      <c r="AE77" s="86">
        <f t="shared" si="12"/>
        <v>0</v>
      </c>
      <c r="AF77" s="42"/>
      <c r="AG77" s="43"/>
      <c r="AH77" s="52"/>
      <c r="AI77" s="51"/>
      <c r="AJ77" s="86">
        <f t="shared" si="13"/>
        <v>0</v>
      </c>
      <c r="AK77" s="86">
        <f t="shared" si="1"/>
        <v>0</v>
      </c>
      <c r="AL77" s="86">
        <f t="shared" si="2"/>
        <v>0</v>
      </c>
      <c r="AM77" s="86">
        <f t="shared" si="3"/>
        <v>0</v>
      </c>
      <c r="AN77" s="42"/>
      <c r="AO77" s="43"/>
      <c r="AP77" s="43"/>
      <c r="AQ77" s="86">
        <f t="shared" si="14"/>
        <v>0</v>
      </c>
      <c r="AT77" s="83" t="str">
        <f t="shared" si="4"/>
        <v/>
      </c>
      <c r="AU77" s="84">
        <f>IF(N77&gt;'Costes máximos'!$D$22,'Costes máximos'!$D$22,N77)</f>
        <v>0</v>
      </c>
      <c r="AV77" s="84">
        <f>IF(O77&gt;'Costes máximos'!$D$22,'Costes máximos'!$D$22,O77)</f>
        <v>0</v>
      </c>
      <c r="AW77" s="84">
        <f>IF(P77&gt;'Costes máximos'!$D$22,'Costes máximos'!$D$22,P77)</f>
        <v>0</v>
      </c>
      <c r="AX77" s="84">
        <f>IF(Q77&gt;'Costes máximos'!$D$22,'Costes máximos'!$D$22,Q77)</f>
        <v>0</v>
      </c>
      <c r="AY77" s="84">
        <f>IF(R77&gt;'Costes máximos'!$D$22,'Costes máximos'!$D$22,R77)</f>
        <v>0</v>
      </c>
    </row>
    <row r="78" spans="2:51" x14ac:dyDescent="0.25">
      <c r="B78" s="60"/>
      <c r="C78" s="61"/>
      <c r="D78" s="61"/>
      <c r="E78" s="87">
        <f>IFERROR(INDEX('1. Paquetes y Tareas'!$F$16:$F$65,MATCH(AT78,'1. Paquetes y Tareas'!$E$16:$E$65,0)),0)</f>
        <v>0</v>
      </c>
      <c r="F78" s="48"/>
      <c r="G78" s="87" t="str">
        <f>IFERROR(INDEX('3. Presupuesto Total '!$G$25:$G$34,MATCH(F78,'3. Presupuesto Total '!$B$25:$B$34,0)),"")</f>
        <v/>
      </c>
      <c r="H78" s="38"/>
      <c r="I78" s="38"/>
      <c r="J78" s="38"/>
      <c r="K78" s="38"/>
      <c r="L78" s="38"/>
      <c r="M78" s="38"/>
      <c r="N78" s="41"/>
      <c r="O78" s="41"/>
      <c r="P78" s="41"/>
      <c r="Q78" s="42"/>
      <c r="R78" s="42"/>
      <c r="S78" s="86">
        <f t="shared" si="10"/>
        <v>0</v>
      </c>
      <c r="T78" s="86">
        <f t="shared" si="0"/>
        <v>0</v>
      </c>
      <c r="U78" s="86">
        <f t="shared" si="11"/>
        <v>0</v>
      </c>
      <c r="V78" s="42"/>
      <c r="W78" s="42"/>
      <c r="X78" s="51"/>
      <c r="Y78" s="51"/>
      <c r="Z78" s="86">
        <f t="shared" si="15"/>
        <v>0</v>
      </c>
      <c r="AA78" s="42"/>
      <c r="AB78" s="43"/>
      <c r="AC78" s="52"/>
      <c r="AD78" s="51"/>
      <c r="AE78" s="86">
        <f t="shared" si="12"/>
        <v>0</v>
      </c>
      <c r="AF78" s="42"/>
      <c r="AG78" s="43"/>
      <c r="AH78" s="52"/>
      <c r="AI78" s="51"/>
      <c r="AJ78" s="86">
        <f t="shared" si="13"/>
        <v>0</v>
      </c>
      <c r="AK78" s="86">
        <f t="shared" si="1"/>
        <v>0</v>
      </c>
      <c r="AL78" s="86">
        <f t="shared" si="2"/>
        <v>0</v>
      </c>
      <c r="AM78" s="86">
        <f t="shared" si="3"/>
        <v>0</v>
      </c>
      <c r="AN78" s="42"/>
      <c r="AO78" s="43"/>
      <c r="AP78" s="43"/>
      <c r="AQ78" s="86">
        <f t="shared" si="14"/>
        <v>0</v>
      </c>
      <c r="AT78" s="83" t="str">
        <f t="shared" si="4"/>
        <v/>
      </c>
      <c r="AU78" s="84">
        <f>IF(N78&gt;'Costes máximos'!$D$22,'Costes máximos'!$D$22,N78)</f>
        <v>0</v>
      </c>
      <c r="AV78" s="84">
        <f>IF(O78&gt;'Costes máximos'!$D$22,'Costes máximos'!$D$22,O78)</f>
        <v>0</v>
      </c>
      <c r="AW78" s="84">
        <f>IF(P78&gt;'Costes máximos'!$D$22,'Costes máximos'!$D$22,P78)</f>
        <v>0</v>
      </c>
      <c r="AX78" s="84">
        <f>IF(Q78&gt;'Costes máximos'!$D$22,'Costes máximos'!$D$22,Q78)</f>
        <v>0</v>
      </c>
      <c r="AY78" s="84">
        <f>IF(R78&gt;'Costes máximos'!$D$22,'Costes máximos'!$D$22,R78)</f>
        <v>0</v>
      </c>
    </row>
    <row r="79" spans="2:51" x14ac:dyDescent="0.25">
      <c r="B79" s="60"/>
      <c r="C79" s="61"/>
      <c r="D79" s="61"/>
      <c r="E79" s="87">
        <f>IFERROR(INDEX('1. Paquetes y Tareas'!$F$16:$F$65,MATCH(AT79,'1. Paquetes y Tareas'!$E$16:$E$65,0)),0)</f>
        <v>0</v>
      </c>
      <c r="F79" s="48"/>
      <c r="G79" s="87" t="str">
        <f>IFERROR(INDEX('3. Presupuesto Total '!$G$25:$G$34,MATCH(F79,'3. Presupuesto Total '!$B$25:$B$34,0)),"")</f>
        <v/>
      </c>
      <c r="H79" s="38"/>
      <c r="I79" s="38"/>
      <c r="J79" s="38"/>
      <c r="K79" s="38"/>
      <c r="L79" s="38"/>
      <c r="M79" s="38"/>
      <c r="N79" s="41"/>
      <c r="O79" s="41"/>
      <c r="P79" s="41"/>
      <c r="Q79" s="42"/>
      <c r="R79" s="42"/>
      <c r="S79" s="86">
        <f t="shared" si="10"/>
        <v>0</v>
      </c>
      <c r="T79" s="86">
        <f t="shared" si="0"/>
        <v>0</v>
      </c>
      <c r="U79" s="86">
        <f t="shared" si="11"/>
        <v>0</v>
      </c>
      <c r="V79" s="42"/>
      <c r="W79" s="42"/>
      <c r="X79" s="51"/>
      <c r="Y79" s="51"/>
      <c r="Z79" s="86">
        <f t="shared" si="15"/>
        <v>0</v>
      </c>
      <c r="AA79" s="42"/>
      <c r="AB79" s="43"/>
      <c r="AC79" s="52"/>
      <c r="AD79" s="51"/>
      <c r="AE79" s="86">
        <f t="shared" si="12"/>
        <v>0</v>
      </c>
      <c r="AF79" s="42"/>
      <c r="AG79" s="43"/>
      <c r="AH79" s="52"/>
      <c r="AI79" s="51"/>
      <c r="AJ79" s="86">
        <f t="shared" si="13"/>
        <v>0</v>
      </c>
      <c r="AK79" s="86">
        <f t="shared" si="1"/>
        <v>0</v>
      </c>
      <c r="AL79" s="86">
        <f t="shared" si="2"/>
        <v>0</v>
      </c>
      <c r="AM79" s="86">
        <f t="shared" si="3"/>
        <v>0</v>
      </c>
      <c r="AN79" s="42"/>
      <c r="AO79" s="43"/>
      <c r="AP79" s="43"/>
      <c r="AQ79" s="86">
        <f t="shared" si="14"/>
        <v>0</v>
      </c>
      <c r="AT79" s="83" t="str">
        <f t="shared" si="4"/>
        <v/>
      </c>
      <c r="AU79" s="84">
        <f>IF(N79&gt;'Costes máximos'!$D$22,'Costes máximos'!$D$22,N79)</f>
        <v>0</v>
      </c>
      <c r="AV79" s="84">
        <f>IF(O79&gt;'Costes máximos'!$D$22,'Costes máximos'!$D$22,O79)</f>
        <v>0</v>
      </c>
      <c r="AW79" s="84">
        <f>IF(P79&gt;'Costes máximos'!$D$22,'Costes máximos'!$D$22,P79)</f>
        <v>0</v>
      </c>
      <c r="AX79" s="84">
        <f>IF(Q79&gt;'Costes máximos'!$D$22,'Costes máximos'!$D$22,Q79)</f>
        <v>0</v>
      </c>
      <c r="AY79" s="84">
        <f>IF(R79&gt;'Costes máximos'!$D$22,'Costes máximos'!$D$22,R79)</f>
        <v>0</v>
      </c>
    </row>
    <row r="80" spans="2:51" x14ac:dyDescent="0.25">
      <c r="B80" s="60"/>
      <c r="C80" s="61"/>
      <c r="D80" s="61"/>
      <c r="E80" s="87">
        <f>IFERROR(INDEX('1. Paquetes y Tareas'!$F$16:$F$65,MATCH(AT80,'1. Paquetes y Tareas'!$E$16:$E$65,0)),0)</f>
        <v>0</v>
      </c>
      <c r="F80" s="48"/>
      <c r="G80" s="87" t="str">
        <f>IFERROR(INDEX('3. Presupuesto Total '!$G$25:$G$34,MATCH(F80,'3. Presupuesto Total '!$B$25:$B$34,0)),"")</f>
        <v/>
      </c>
      <c r="H80" s="38"/>
      <c r="I80" s="38"/>
      <c r="J80" s="38"/>
      <c r="K80" s="38"/>
      <c r="L80" s="38"/>
      <c r="M80" s="38"/>
      <c r="N80" s="41"/>
      <c r="O80" s="41"/>
      <c r="P80" s="41"/>
      <c r="Q80" s="42"/>
      <c r="R80" s="42"/>
      <c r="S80" s="86">
        <f t="shared" si="10"/>
        <v>0</v>
      </c>
      <c r="T80" s="86">
        <f t="shared" si="0"/>
        <v>0</v>
      </c>
      <c r="U80" s="86">
        <f t="shared" si="11"/>
        <v>0</v>
      </c>
      <c r="V80" s="42"/>
      <c r="W80" s="42"/>
      <c r="X80" s="51"/>
      <c r="Y80" s="51"/>
      <c r="Z80" s="86">
        <f t="shared" si="15"/>
        <v>0</v>
      </c>
      <c r="AA80" s="42"/>
      <c r="AB80" s="43"/>
      <c r="AC80" s="52"/>
      <c r="AD80" s="51"/>
      <c r="AE80" s="86">
        <f t="shared" si="12"/>
        <v>0</v>
      </c>
      <c r="AF80" s="42"/>
      <c r="AG80" s="43"/>
      <c r="AH80" s="52"/>
      <c r="AI80" s="51"/>
      <c r="AJ80" s="86">
        <f t="shared" si="13"/>
        <v>0</v>
      </c>
      <c r="AK80" s="86">
        <f t="shared" si="1"/>
        <v>0</v>
      </c>
      <c r="AL80" s="86">
        <f t="shared" si="2"/>
        <v>0</v>
      </c>
      <c r="AM80" s="86">
        <f t="shared" si="3"/>
        <v>0</v>
      </c>
      <c r="AN80" s="42"/>
      <c r="AO80" s="43"/>
      <c r="AP80" s="43"/>
      <c r="AQ80" s="86">
        <f t="shared" si="14"/>
        <v>0</v>
      </c>
      <c r="AT80" s="83" t="str">
        <f t="shared" si="4"/>
        <v/>
      </c>
      <c r="AU80" s="84">
        <f>IF(N80&gt;'Costes máximos'!$D$22,'Costes máximos'!$D$22,N80)</f>
        <v>0</v>
      </c>
      <c r="AV80" s="84">
        <f>IF(O80&gt;'Costes máximos'!$D$22,'Costes máximos'!$D$22,O80)</f>
        <v>0</v>
      </c>
      <c r="AW80" s="84">
        <f>IF(P80&gt;'Costes máximos'!$D$22,'Costes máximos'!$D$22,P80)</f>
        <v>0</v>
      </c>
      <c r="AX80" s="84">
        <f>IF(Q80&gt;'Costes máximos'!$D$22,'Costes máximos'!$D$22,Q80)</f>
        <v>0</v>
      </c>
      <c r="AY80" s="84">
        <f>IF(R80&gt;'Costes máximos'!$D$22,'Costes máximos'!$D$22,R80)</f>
        <v>0</v>
      </c>
    </row>
    <row r="81" spans="2:51" x14ac:dyDescent="0.25">
      <c r="B81" s="60"/>
      <c r="C81" s="61"/>
      <c r="D81" s="61"/>
      <c r="E81" s="87">
        <f>IFERROR(INDEX('1. Paquetes y Tareas'!$F$16:$F$65,MATCH(AT81,'1. Paquetes y Tareas'!$E$16:$E$65,0)),0)</f>
        <v>0</v>
      </c>
      <c r="F81" s="48"/>
      <c r="G81" s="87" t="str">
        <f>IFERROR(INDEX('3. Presupuesto Total '!$G$25:$G$34,MATCH(F81,'3. Presupuesto Total '!$B$25:$B$34,0)),"")</f>
        <v/>
      </c>
      <c r="H81" s="38"/>
      <c r="I81" s="38"/>
      <c r="J81" s="38"/>
      <c r="K81" s="38"/>
      <c r="L81" s="38"/>
      <c r="M81" s="38"/>
      <c r="N81" s="41"/>
      <c r="O81" s="41"/>
      <c r="P81" s="41"/>
      <c r="Q81" s="42"/>
      <c r="R81" s="42"/>
      <c r="S81" s="86">
        <f t="shared" si="10"/>
        <v>0</v>
      </c>
      <c r="T81" s="86">
        <f t="shared" si="0"/>
        <v>0</v>
      </c>
      <c r="U81" s="86">
        <f t="shared" si="11"/>
        <v>0</v>
      </c>
      <c r="V81" s="42"/>
      <c r="W81" s="42"/>
      <c r="X81" s="51"/>
      <c r="Y81" s="51"/>
      <c r="Z81" s="86">
        <f t="shared" si="15"/>
        <v>0</v>
      </c>
      <c r="AA81" s="42"/>
      <c r="AB81" s="43"/>
      <c r="AC81" s="52"/>
      <c r="AD81" s="51"/>
      <c r="AE81" s="86">
        <f t="shared" si="12"/>
        <v>0</v>
      </c>
      <c r="AF81" s="42"/>
      <c r="AG81" s="43"/>
      <c r="AH81" s="52"/>
      <c r="AI81" s="51"/>
      <c r="AJ81" s="86">
        <f t="shared" si="13"/>
        <v>0</v>
      </c>
      <c r="AK81" s="86">
        <f t="shared" si="1"/>
        <v>0</v>
      </c>
      <c r="AL81" s="86">
        <f t="shared" si="2"/>
        <v>0</v>
      </c>
      <c r="AM81" s="86">
        <f t="shared" si="3"/>
        <v>0</v>
      </c>
      <c r="AN81" s="42"/>
      <c r="AO81" s="43"/>
      <c r="AP81" s="43"/>
      <c r="AQ81" s="86">
        <f t="shared" si="14"/>
        <v>0</v>
      </c>
      <c r="AT81" s="83" t="str">
        <f t="shared" si="4"/>
        <v/>
      </c>
      <c r="AU81" s="84">
        <f>IF(N81&gt;'Costes máximos'!$D$22,'Costes máximos'!$D$22,N81)</f>
        <v>0</v>
      </c>
      <c r="AV81" s="84">
        <f>IF(O81&gt;'Costes máximos'!$D$22,'Costes máximos'!$D$22,O81)</f>
        <v>0</v>
      </c>
      <c r="AW81" s="84">
        <f>IF(P81&gt;'Costes máximos'!$D$22,'Costes máximos'!$D$22,P81)</f>
        <v>0</v>
      </c>
      <c r="AX81" s="84">
        <f>IF(Q81&gt;'Costes máximos'!$D$22,'Costes máximos'!$D$22,Q81)</f>
        <v>0</v>
      </c>
      <c r="AY81" s="84">
        <f>IF(R81&gt;'Costes máximos'!$D$22,'Costes máximos'!$D$22,R81)</f>
        <v>0</v>
      </c>
    </row>
    <row r="82" spans="2:51" x14ac:dyDescent="0.25">
      <c r="B82" s="60"/>
      <c r="C82" s="61"/>
      <c r="D82" s="61"/>
      <c r="E82" s="87">
        <f>IFERROR(INDEX('1. Paquetes y Tareas'!$F$16:$F$65,MATCH(AT82,'1. Paquetes y Tareas'!$E$16:$E$65,0)),0)</f>
        <v>0</v>
      </c>
      <c r="F82" s="48"/>
      <c r="G82" s="87" t="str">
        <f>IFERROR(INDEX('3. Presupuesto Total '!$G$25:$G$34,MATCH(F82,'3. Presupuesto Total '!$B$25:$B$34,0)),"")</f>
        <v/>
      </c>
      <c r="H82" s="38"/>
      <c r="I82" s="38"/>
      <c r="J82" s="38"/>
      <c r="K82" s="38"/>
      <c r="L82" s="38"/>
      <c r="M82" s="38"/>
      <c r="N82" s="41"/>
      <c r="O82" s="41"/>
      <c r="P82" s="41"/>
      <c r="Q82" s="42"/>
      <c r="R82" s="42"/>
      <c r="S82" s="86">
        <f t="shared" si="10"/>
        <v>0</v>
      </c>
      <c r="T82" s="86">
        <f t="shared" si="0"/>
        <v>0</v>
      </c>
      <c r="U82" s="86">
        <f t="shared" si="11"/>
        <v>0</v>
      </c>
      <c r="V82" s="42"/>
      <c r="W82" s="42"/>
      <c r="X82" s="51"/>
      <c r="Y82" s="51"/>
      <c r="Z82" s="86">
        <f t="shared" si="15"/>
        <v>0</v>
      </c>
      <c r="AA82" s="42"/>
      <c r="AB82" s="43"/>
      <c r="AC82" s="52"/>
      <c r="AD82" s="51"/>
      <c r="AE82" s="86">
        <f t="shared" si="12"/>
        <v>0</v>
      </c>
      <c r="AF82" s="42"/>
      <c r="AG82" s="43"/>
      <c r="AH82" s="52"/>
      <c r="AI82" s="51"/>
      <c r="AJ82" s="86">
        <f t="shared" si="13"/>
        <v>0</v>
      </c>
      <c r="AK82" s="86">
        <f t="shared" si="1"/>
        <v>0</v>
      </c>
      <c r="AL82" s="86">
        <f t="shared" si="2"/>
        <v>0</v>
      </c>
      <c r="AM82" s="86">
        <f t="shared" si="3"/>
        <v>0</v>
      </c>
      <c r="AN82" s="42"/>
      <c r="AO82" s="43"/>
      <c r="AP82" s="43"/>
      <c r="AQ82" s="86">
        <f t="shared" si="14"/>
        <v>0</v>
      </c>
      <c r="AT82" s="83" t="str">
        <f t="shared" si="4"/>
        <v/>
      </c>
      <c r="AU82" s="84">
        <f>IF(N82&gt;'Costes máximos'!$D$22,'Costes máximos'!$D$22,N82)</f>
        <v>0</v>
      </c>
      <c r="AV82" s="84">
        <f>IF(O82&gt;'Costes máximos'!$D$22,'Costes máximos'!$D$22,O82)</f>
        <v>0</v>
      </c>
      <c r="AW82" s="84">
        <f>IF(P82&gt;'Costes máximos'!$D$22,'Costes máximos'!$D$22,P82)</f>
        <v>0</v>
      </c>
      <c r="AX82" s="84">
        <f>IF(Q82&gt;'Costes máximos'!$D$22,'Costes máximos'!$D$22,Q82)</f>
        <v>0</v>
      </c>
      <c r="AY82" s="84">
        <f>IF(R82&gt;'Costes máximos'!$D$22,'Costes máximos'!$D$22,R82)</f>
        <v>0</v>
      </c>
    </row>
    <row r="83" spans="2:51" x14ac:dyDescent="0.25">
      <c r="B83" s="60"/>
      <c r="C83" s="61"/>
      <c r="D83" s="61"/>
      <c r="E83" s="87">
        <f>IFERROR(INDEX('1. Paquetes y Tareas'!$F$16:$F$65,MATCH(AT83,'1. Paquetes y Tareas'!$E$16:$E$65,0)),0)</f>
        <v>0</v>
      </c>
      <c r="F83" s="48"/>
      <c r="G83" s="87" t="str">
        <f>IFERROR(INDEX('3. Presupuesto Total '!$G$25:$G$34,MATCH(F83,'3. Presupuesto Total '!$B$25:$B$34,0)),"")</f>
        <v/>
      </c>
      <c r="H83" s="38"/>
      <c r="I83" s="38"/>
      <c r="J83" s="38"/>
      <c r="K83" s="38"/>
      <c r="L83" s="38"/>
      <c r="M83" s="38"/>
      <c r="N83" s="41"/>
      <c r="O83" s="41"/>
      <c r="P83" s="41"/>
      <c r="Q83" s="42"/>
      <c r="R83" s="42"/>
      <c r="S83" s="86">
        <f t="shared" si="10"/>
        <v>0</v>
      </c>
      <c r="T83" s="86">
        <f t="shared" si="0"/>
        <v>0</v>
      </c>
      <c r="U83" s="86">
        <f t="shared" si="11"/>
        <v>0</v>
      </c>
      <c r="V83" s="42"/>
      <c r="W83" s="42"/>
      <c r="X83" s="51"/>
      <c r="Y83" s="51"/>
      <c r="Z83" s="86">
        <f t="shared" si="15"/>
        <v>0</v>
      </c>
      <c r="AA83" s="42"/>
      <c r="AB83" s="43"/>
      <c r="AC83" s="52"/>
      <c r="AD83" s="51"/>
      <c r="AE83" s="86">
        <f t="shared" si="12"/>
        <v>0</v>
      </c>
      <c r="AF83" s="42"/>
      <c r="AG83" s="43"/>
      <c r="AH83" s="52"/>
      <c r="AI83" s="51"/>
      <c r="AJ83" s="86">
        <f t="shared" si="13"/>
        <v>0</v>
      </c>
      <c r="AK83" s="86">
        <f t="shared" si="1"/>
        <v>0</v>
      </c>
      <c r="AL83" s="86">
        <f t="shared" si="2"/>
        <v>0</v>
      </c>
      <c r="AM83" s="86">
        <f t="shared" si="3"/>
        <v>0</v>
      </c>
      <c r="AN83" s="42"/>
      <c r="AO83" s="43"/>
      <c r="AP83" s="43"/>
      <c r="AQ83" s="86">
        <f t="shared" si="14"/>
        <v>0</v>
      </c>
      <c r="AT83" s="83" t="str">
        <f t="shared" si="4"/>
        <v/>
      </c>
      <c r="AU83" s="84">
        <f>IF(N83&gt;'Costes máximos'!$D$22,'Costes máximos'!$D$22,N83)</f>
        <v>0</v>
      </c>
      <c r="AV83" s="84">
        <f>IF(O83&gt;'Costes máximos'!$D$22,'Costes máximos'!$D$22,O83)</f>
        <v>0</v>
      </c>
      <c r="AW83" s="84">
        <f>IF(P83&gt;'Costes máximos'!$D$22,'Costes máximos'!$D$22,P83)</f>
        <v>0</v>
      </c>
      <c r="AX83" s="84">
        <f>IF(Q83&gt;'Costes máximos'!$D$22,'Costes máximos'!$D$22,Q83)</f>
        <v>0</v>
      </c>
      <c r="AY83" s="84">
        <f>IF(R83&gt;'Costes máximos'!$D$22,'Costes máximos'!$D$22,R83)</f>
        <v>0</v>
      </c>
    </row>
    <row r="84" spans="2:51" x14ac:dyDescent="0.25">
      <c r="B84" s="60"/>
      <c r="C84" s="61"/>
      <c r="D84" s="61"/>
      <c r="E84" s="87">
        <f>IFERROR(INDEX('1. Paquetes y Tareas'!$F$16:$F$65,MATCH(AT84,'1. Paquetes y Tareas'!$E$16:$E$65,0)),0)</f>
        <v>0</v>
      </c>
      <c r="F84" s="48"/>
      <c r="G84" s="87" t="str">
        <f>IFERROR(INDEX('3. Presupuesto Total '!$G$25:$G$34,MATCH(F84,'3. Presupuesto Total '!$B$25:$B$34,0)),"")</f>
        <v/>
      </c>
      <c r="H84" s="38"/>
      <c r="I84" s="38"/>
      <c r="J84" s="38"/>
      <c r="K84" s="38"/>
      <c r="L84" s="38"/>
      <c r="M84" s="38"/>
      <c r="N84" s="41"/>
      <c r="O84" s="41"/>
      <c r="P84" s="41"/>
      <c r="Q84" s="42"/>
      <c r="R84" s="42"/>
      <c r="S84" s="86">
        <f t="shared" si="10"/>
        <v>0</v>
      </c>
      <c r="T84" s="86">
        <f t="shared" si="0"/>
        <v>0</v>
      </c>
      <c r="U84" s="86">
        <f t="shared" si="11"/>
        <v>0</v>
      </c>
      <c r="V84" s="42"/>
      <c r="W84" s="42"/>
      <c r="X84" s="51"/>
      <c r="Y84" s="51"/>
      <c r="Z84" s="86">
        <f t="shared" si="15"/>
        <v>0</v>
      </c>
      <c r="AA84" s="42"/>
      <c r="AB84" s="43"/>
      <c r="AC84" s="52"/>
      <c r="AD84" s="51"/>
      <c r="AE84" s="86">
        <f t="shared" si="12"/>
        <v>0</v>
      </c>
      <c r="AF84" s="42"/>
      <c r="AG84" s="43"/>
      <c r="AH84" s="52"/>
      <c r="AI84" s="51"/>
      <c r="AJ84" s="86">
        <f t="shared" si="13"/>
        <v>0</v>
      </c>
      <c r="AK84" s="86">
        <f t="shared" si="1"/>
        <v>0</v>
      </c>
      <c r="AL84" s="86">
        <f t="shared" si="2"/>
        <v>0</v>
      </c>
      <c r="AM84" s="86">
        <f t="shared" si="3"/>
        <v>0</v>
      </c>
      <c r="AN84" s="42"/>
      <c r="AO84" s="43"/>
      <c r="AP84" s="43"/>
      <c r="AQ84" s="86">
        <f t="shared" si="14"/>
        <v>0</v>
      </c>
      <c r="AT84" s="83" t="str">
        <f t="shared" si="4"/>
        <v/>
      </c>
      <c r="AU84" s="84">
        <f>IF(N84&gt;'Costes máximos'!$D$22,'Costes máximos'!$D$22,N84)</f>
        <v>0</v>
      </c>
      <c r="AV84" s="84">
        <f>IF(O84&gt;'Costes máximos'!$D$22,'Costes máximos'!$D$22,O84)</f>
        <v>0</v>
      </c>
      <c r="AW84" s="84">
        <f>IF(P84&gt;'Costes máximos'!$D$22,'Costes máximos'!$D$22,P84)</f>
        <v>0</v>
      </c>
      <c r="AX84" s="84">
        <f>IF(Q84&gt;'Costes máximos'!$D$22,'Costes máximos'!$D$22,Q84)</f>
        <v>0</v>
      </c>
      <c r="AY84" s="84">
        <f>IF(R84&gt;'Costes máximos'!$D$22,'Costes máximos'!$D$22,R84)</f>
        <v>0</v>
      </c>
    </row>
    <row r="85" spans="2:51" x14ac:dyDescent="0.25">
      <c r="B85" s="60"/>
      <c r="C85" s="61"/>
      <c r="D85" s="61"/>
      <c r="E85" s="87">
        <f>IFERROR(INDEX('1. Paquetes y Tareas'!$F$16:$F$65,MATCH(AT85,'1. Paquetes y Tareas'!$E$16:$E$65,0)),0)</f>
        <v>0</v>
      </c>
      <c r="F85" s="48"/>
      <c r="G85" s="87" t="str">
        <f>IFERROR(INDEX('3. Presupuesto Total '!$G$25:$G$34,MATCH(F85,'3. Presupuesto Total '!$B$25:$B$34,0)),"")</f>
        <v/>
      </c>
      <c r="H85" s="38"/>
      <c r="I85" s="38"/>
      <c r="J85" s="38"/>
      <c r="K85" s="38"/>
      <c r="L85" s="38"/>
      <c r="M85" s="38"/>
      <c r="N85" s="41"/>
      <c r="O85" s="41"/>
      <c r="P85" s="41"/>
      <c r="Q85" s="42"/>
      <c r="R85" s="42"/>
      <c r="S85" s="86">
        <f t="shared" si="10"/>
        <v>0</v>
      </c>
      <c r="T85" s="86">
        <f t="shared" si="0"/>
        <v>0</v>
      </c>
      <c r="U85" s="86">
        <f t="shared" si="11"/>
        <v>0</v>
      </c>
      <c r="V85" s="42"/>
      <c r="W85" s="42"/>
      <c r="X85" s="51"/>
      <c r="Y85" s="51"/>
      <c r="Z85" s="86">
        <f t="shared" si="15"/>
        <v>0</v>
      </c>
      <c r="AA85" s="42"/>
      <c r="AB85" s="43"/>
      <c r="AC85" s="52"/>
      <c r="AD85" s="51"/>
      <c r="AE85" s="86">
        <f t="shared" si="12"/>
        <v>0</v>
      </c>
      <c r="AF85" s="42"/>
      <c r="AG85" s="43"/>
      <c r="AH85" s="52"/>
      <c r="AI85" s="51"/>
      <c r="AJ85" s="86">
        <f t="shared" si="13"/>
        <v>0</v>
      </c>
      <c r="AK85" s="86">
        <f t="shared" si="1"/>
        <v>0</v>
      </c>
      <c r="AL85" s="86">
        <f t="shared" si="2"/>
        <v>0</v>
      </c>
      <c r="AM85" s="86">
        <f t="shared" si="3"/>
        <v>0</v>
      </c>
      <c r="AN85" s="42"/>
      <c r="AO85" s="43"/>
      <c r="AP85" s="43"/>
      <c r="AQ85" s="86">
        <f t="shared" si="14"/>
        <v>0</v>
      </c>
      <c r="AT85" s="83" t="str">
        <f t="shared" si="4"/>
        <v/>
      </c>
      <c r="AU85" s="84">
        <f>IF(N85&gt;'Costes máximos'!$D$22,'Costes máximos'!$D$22,N85)</f>
        <v>0</v>
      </c>
      <c r="AV85" s="84">
        <f>IF(O85&gt;'Costes máximos'!$D$22,'Costes máximos'!$D$22,O85)</f>
        <v>0</v>
      </c>
      <c r="AW85" s="84">
        <f>IF(P85&gt;'Costes máximos'!$D$22,'Costes máximos'!$D$22,P85)</f>
        <v>0</v>
      </c>
      <c r="AX85" s="84">
        <f>IF(Q85&gt;'Costes máximos'!$D$22,'Costes máximos'!$D$22,Q85)</f>
        <v>0</v>
      </c>
      <c r="AY85" s="84">
        <f>IF(R85&gt;'Costes máximos'!$D$22,'Costes máximos'!$D$22,R85)</f>
        <v>0</v>
      </c>
    </row>
    <row r="86" spans="2:51" x14ac:dyDescent="0.25">
      <c r="B86" s="60"/>
      <c r="C86" s="61"/>
      <c r="D86" s="61"/>
      <c r="E86" s="87">
        <f>IFERROR(INDEX('1. Paquetes y Tareas'!$F$16:$F$65,MATCH(AT86,'1. Paquetes y Tareas'!$E$16:$E$65,0)),0)</f>
        <v>0</v>
      </c>
      <c r="F86" s="48"/>
      <c r="G86" s="87" t="str">
        <f>IFERROR(INDEX('3. Presupuesto Total '!$G$25:$G$34,MATCH(F86,'3. Presupuesto Total '!$B$25:$B$34,0)),"")</f>
        <v/>
      </c>
      <c r="H86" s="38"/>
      <c r="I86" s="38"/>
      <c r="J86" s="38"/>
      <c r="K86" s="38"/>
      <c r="L86" s="38"/>
      <c r="M86" s="38"/>
      <c r="N86" s="41"/>
      <c r="O86" s="41"/>
      <c r="P86" s="41"/>
      <c r="Q86" s="42"/>
      <c r="R86" s="42"/>
      <c r="S86" s="86">
        <f t="shared" si="10"/>
        <v>0</v>
      </c>
      <c r="T86" s="86">
        <f t="shared" si="0"/>
        <v>0</v>
      </c>
      <c r="U86" s="86">
        <f t="shared" si="11"/>
        <v>0</v>
      </c>
      <c r="V86" s="42"/>
      <c r="W86" s="42"/>
      <c r="X86" s="51"/>
      <c r="Y86" s="51"/>
      <c r="Z86" s="86">
        <f t="shared" si="15"/>
        <v>0</v>
      </c>
      <c r="AA86" s="42"/>
      <c r="AB86" s="43"/>
      <c r="AC86" s="52"/>
      <c r="AD86" s="51"/>
      <c r="AE86" s="86">
        <f t="shared" si="12"/>
        <v>0</v>
      </c>
      <c r="AF86" s="42"/>
      <c r="AG86" s="43"/>
      <c r="AH86" s="52"/>
      <c r="AI86" s="51"/>
      <c r="AJ86" s="86">
        <f t="shared" si="13"/>
        <v>0</v>
      </c>
      <c r="AK86" s="86">
        <f t="shared" si="1"/>
        <v>0</v>
      </c>
      <c r="AL86" s="86">
        <f t="shared" si="2"/>
        <v>0</v>
      </c>
      <c r="AM86" s="86">
        <f t="shared" si="3"/>
        <v>0</v>
      </c>
      <c r="AN86" s="42"/>
      <c r="AO86" s="43"/>
      <c r="AP86" s="43"/>
      <c r="AQ86" s="86">
        <f t="shared" si="14"/>
        <v>0</v>
      </c>
      <c r="AT86" s="83" t="str">
        <f t="shared" si="4"/>
        <v/>
      </c>
      <c r="AU86" s="84">
        <f>IF(N86&gt;'Costes máximos'!$D$22,'Costes máximos'!$D$22,N86)</f>
        <v>0</v>
      </c>
      <c r="AV86" s="84">
        <f>IF(O86&gt;'Costes máximos'!$D$22,'Costes máximos'!$D$22,O86)</f>
        <v>0</v>
      </c>
      <c r="AW86" s="84">
        <f>IF(P86&gt;'Costes máximos'!$D$22,'Costes máximos'!$D$22,P86)</f>
        <v>0</v>
      </c>
      <c r="AX86" s="84">
        <f>IF(Q86&gt;'Costes máximos'!$D$22,'Costes máximos'!$D$22,Q86)</f>
        <v>0</v>
      </c>
      <c r="AY86" s="84">
        <f>IF(R86&gt;'Costes máximos'!$D$22,'Costes máximos'!$D$22,R86)</f>
        <v>0</v>
      </c>
    </row>
    <row r="87" spans="2:51" x14ac:dyDescent="0.25">
      <c r="B87" s="60"/>
      <c r="C87" s="61"/>
      <c r="D87" s="61"/>
      <c r="E87" s="87">
        <f>IFERROR(INDEX('1. Paquetes y Tareas'!$F$16:$F$65,MATCH(AT87,'1. Paquetes y Tareas'!$E$16:$E$65,0)),0)</f>
        <v>0</v>
      </c>
      <c r="F87" s="48"/>
      <c r="G87" s="87" t="str">
        <f>IFERROR(INDEX('3. Presupuesto Total '!$G$25:$G$34,MATCH(F87,'3. Presupuesto Total '!$B$25:$B$34,0)),"")</f>
        <v/>
      </c>
      <c r="H87" s="38"/>
      <c r="I87" s="38"/>
      <c r="J87" s="38"/>
      <c r="K87" s="38"/>
      <c r="L87" s="38"/>
      <c r="M87" s="38"/>
      <c r="N87" s="41"/>
      <c r="O87" s="41"/>
      <c r="P87" s="41"/>
      <c r="Q87" s="42"/>
      <c r="R87" s="42"/>
      <c r="S87" s="86">
        <f t="shared" si="10"/>
        <v>0</v>
      </c>
      <c r="T87" s="86">
        <f t="shared" si="0"/>
        <v>0</v>
      </c>
      <c r="U87" s="86">
        <f t="shared" si="11"/>
        <v>0</v>
      </c>
      <c r="V87" s="42"/>
      <c r="W87" s="42"/>
      <c r="X87" s="51"/>
      <c r="Y87" s="51"/>
      <c r="Z87" s="86">
        <f t="shared" si="15"/>
        <v>0</v>
      </c>
      <c r="AA87" s="42"/>
      <c r="AB87" s="43"/>
      <c r="AC87" s="52"/>
      <c r="AD87" s="51"/>
      <c r="AE87" s="86">
        <f t="shared" si="12"/>
        <v>0</v>
      </c>
      <c r="AF87" s="42"/>
      <c r="AG87" s="43"/>
      <c r="AH87" s="52"/>
      <c r="AI87" s="51"/>
      <c r="AJ87" s="86">
        <f t="shared" si="13"/>
        <v>0</v>
      </c>
      <c r="AK87" s="86">
        <f t="shared" si="1"/>
        <v>0</v>
      </c>
      <c r="AL87" s="86">
        <f t="shared" si="2"/>
        <v>0</v>
      </c>
      <c r="AM87" s="86">
        <f t="shared" si="3"/>
        <v>0</v>
      </c>
      <c r="AN87" s="42"/>
      <c r="AO87" s="43"/>
      <c r="AP87" s="43"/>
      <c r="AQ87" s="86">
        <f t="shared" si="14"/>
        <v>0</v>
      </c>
      <c r="AT87" s="83" t="str">
        <f t="shared" si="4"/>
        <v/>
      </c>
      <c r="AU87" s="84">
        <f>IF(N87&gt;'Costes máximos'!$D$22,'Costes máximos'!$D$22,N87)</f>
        <v>0</v>
      </c>
      <c r="AV87" s="84">
        <f>IF(O87&gt;'Costes máximos'!$D$22,'Costes máximos'!$D$22,O87)</f>
        <v>0</v>
      </c>
      <c r="AW87" s="84">
        <f>IF(P87&gt;'Costes máximos'!$D$22,'Costes máximos'!$D$22,P87)</f>
        <v>0</v>
      </c>
      <c r="AX87" s="84">
        <f>IF(Q87&gt;'Costes máximos'!$D$22,'Costes máximos'!$D$22,Q87)</f>
        <v>0</v>
      </c>
      <c r="AY87" s="84">
        <f>IF(R87&gt;'Costes máximos'!$D$22,'Costes máximos'!$D$22,R87)</f>
        <v>0</v>
      </c>
    </row>
    <row r="88" spans="2:51" x14ac:dyDescent="0.25">
      <c r="B88" s="60"/>
      <c r="C88" s="61"/>
      <c r="D88" s="61"/>
      <c r="E88" s="87">
        <f>IFERROR(INDEX('1. Paquetes y Tareas'!$F$16:$F$65,MATCH(AT88,'1. Paquetes y Tareas'!$E$16:$E$65,0)),0)</f>
        <v>0</v>
      </c>
      <c r="F88" s="48"/>
      <c r="G88" s="87" t="str">
        <f>IFERROR(INDEX('3. Presupuesto Total '!$G$25:$G$34,MATCH(F88,'3. Presupuesto Total '!$B$25:$B$34,0)),"")</f>
        <v/>
      </c>
      <c r="H88" s="38"/>
      <c r="I88" s="38"/>
      <c r="J88" s="38"/>
      <c r="K88" s="38"/>
      <c r="L88" s="38"/>
      <c r="M88" s="38"/>
      <c r="N88" s="41"/>
      <c r="O88" s="41"/>
      <c r="P88" s="41"/>
      <c r="Q88" s="42"/>
      <c r="R88" s="42"/>
      <c r="S88" s="86">
        <f t="shared" si="10"/>
        <v>0</v>
      </c>
      <c r="T88" s="86">
        <f t="shared" si="0"/>
        <v>0</v>
      </c>
      <c r="U88" s="86">
        <f t="shared" si="11"/>
        <v>0</v>
      </c>
      <c r="V88" s="42"/>
      <c r="W88" s="42"/>
      <c r="X88" s="51"/>
      <c r="Y88" s="51"/>
      <c r="Z88" s="86">
        <f t="shared" si="15"/>
        <v>0</v>
      </c>
      <c r="AA88" s="42"/>
      <c r="AB88" s="43"/>
      <c r="AC88" s="52"/>
      <c r="AD88" s="51"/>
      <c r="AE88" s="86">
        <f t="shared" si="12"/>
        <v>0</v>
      </c>
      <c r="AF88" s="42"/>
      <c r="AG88" s="43"/>
      <c r="AH88" s="52"/>
      <c r="AI88" s="51"/>
      <c r="AJ88" s="86">
        <f t="shared" si="13"/>
        <v>0</v>
      </c>
      <c r="AK88" s="86">
        <f t="shared" si="1"/>
        <v>0</v>
      </c>
      <c r="AL88" s="86">
        <f t="shared" si="2"/>
        <v>0</v>
      </c>
      <c r="AM88" s="86">
        <f t="shared" si="3"/>
        <v>0</v>
      </c>
      <c r="AN88" s="42"/>
      <c r="AO88" s="43"/>
      <c r="AP88" s="43"/>
      <c r="AQ88" s="86">
        <f t="shared" si="14"/>
        <v>0</v>
      </c>
      <c r="AT88" s="83" t="str">
        <f t="shared" si="4"/>
        <v/>
      </c>
      <c r="AU88" s="84">
        <f>IF(N88&gt;'Costes máximos'!$D$22,'Costes máximos'!$D$22,N88)</f>
        <v>0</v>
      </c>
      <c r="AV88" s="84">
        <f>IF(O88&gt;'Costes máximos'!$D$22,'Costes máximos'!$D$22,O88)</f>
        <v>0</v>
      </c>
      <c r="AW88" s="84">
        <f>IF(P88&gt;'Costes máximos'!$D$22,'Costes máximos'!$D$22,P88)</f>
        <v>0</v>
      </c>
      <c r="AX88" s="84">
        <f>IF(Q88&gt;'Costes máximos'!$D$22,'Costes máximos'!$D$22,Q88)</f>
        <v>0</v>
      </c>
      <c r="AY88" s="84">
        <f>IF(R88&gt;'Costes máximos'!$D$22,'Costes máximos'!$D$22,R88)</f>
        <v>0</v>
      </c>
    </row>
    <row r="89" spans="2:51" x14ac:dyDescent="0.25">
      <c r="B89" s="60"/>
      <c r="C89" s="61"/>
      <c r="D89" s="61"/>
      <c r="E89" s="87">
        <f>IFERROR(INDEX('1. Paquetes y Tareas'!$F$16:$F$65,MATCH(AT89,'1. Paquetes y Tareas'!$E$16:$E$65,0)),0)</f>
        <v>0</v>
      </c>
      <c r="F89" s="48"/>
      <c r="G89" s="87" t="str">
        <f>IFERROR(INDEX('3. Presupuesto Total '!$G$25:$G$34,MATCH(F89,'3. Presupuesto Total '!$B$25:$B$34,0)),"")</f>
        <v/>
      </c>
      <c r="H89" s="38"/>
      <c r="I89" s="38"/>
      <c r="J89" s="38"/>
      <c r="K89" s="38"/>
      <c r="L89" s="38"/>
      <c r="M89" s="38"/>
      <c r="N89" s="41"/>
      <c r="O89" s="41"/>
      <c r="P89" s="41"/>
      <c r="Q89" s="42"/>
      <c r="R89" s="42"/>
      <c r="S89" s="86">
        <f t="shared" si="10"/>
        <v>0</v>
      </c>
      <c r="T89" s="86">
        <f t="shared" si="0"/>
        <v>0</v>
      </c>
      <c r="U89" s="86">
        <f t="shared" si="11"/>
        <v>0</v>
      </c>
      <c r="V89" s="42"/>
      <c r="W89" s="42"/>
      <c r="X89" s="51"/>
      <c r="Y89" s="51"/>
      <c r="Z89" s="86">
        <f t="shared" si="15"/>
        <v>0</v>
      </c>
      <c r="AA89" s="42"/>
      <c r="AB89" s="43"/>
      <c r="AC89" s="52"/>
      <c r="AD89" s="51"/>
      <c r="AE89" s="86">
        <f t="shared" si="12"/>
        <v>0</v>
      </c>
      <c r="AF89" s="42"/>
      <c r="AG89" s="43"/>
      <c r="AH89" s="52"/>
      <c r="AI89" s="51"/>
      <c r="AJ89" s="86">
        <f t="shared" si="13"/>
        <v>0</v>
      </c>
      <c r="AK89" s="86">
        <f t="shared" si="1"/>
        <v>0</v>
      </c>
      <c r="AL89" s="86">
        <f t="shared" si="2"/>
        <v>0</v>
      </c>
      <c r="AM89" s="86">
        <f t="shared" si="3"/>
        <v>0</v>
      </c>
      <c r="AN89" s="42"/>
      <c r="AO89" s="43"/>
      <c r="AP89" s="43"/>
      <c r="AQ89" s="86">
        <f t="shared" si="14"/>
        <v>0</v>
      </c>
      <c r="AT89" s="83" t="str">
        <f t="shared" si="4"/>
        <v/>
      </c>
      <c r="AU89" s="84">
        <f>IF(N89&gt;'Costes máximos'!$D$22,'Costes máximos'!$D$22,N89)</f>
        <v>0</v>
      </c>
      <c r="AV89" s="84">
        <f>IF(O89&gt;'Costes máximos'!$D$22,'Costes máximos'!$D$22,O89)</f>
        <v>0</v>
      </c>
      <c r="AW89" s="84">
        <f>IF(P89&gt;'Costes máximos'!$D$22,'Costes máximos'!$D$22,P89)</f>
        <v>0</v>
      </c>
      <c r="AX89" s="84">
        <f>IF(Q89&gt;'Costes máximos'!$D$22,'Costes máximos'!$D$22,Q89)</f>
        <v>0</v>
      </c>
      <c r="AY89" s="84">
        <f>IF(R89&gt;'Costes máximos'!$D$22,'Costes máximos'!$D$22,R89)</f>
        <v>0</v>
      </c>
    </row>
    <row r="90" spans="2:51" x14ac:dyDescent="0.25">
      <c r="B90" s="60"/>
      <c r="C90" s="61"/>
      <c r="D90" s="61"/>
      <c r="E90" s="87">
        <f>IFERROR(INDEX('1. Paquetes y Tareas'!$F$16:$F$65,MATCH(AT90,'1. Paquetes y Tareas'!$E$16:$E$65,0)),0)</f>
        <v>0</v>
      </c>
      <c r="F90" s="48"/>
      <c r="G90" s="87" t="str">
        <f>IFERROR(INDEX('3. Presupuesto Total '!$G$25:$G$34,MATCH(F90,'3. Presupuesto Total '!$B$25:$B$34,0)),"")</f>
        <v/>
      </c>
      <c r="H90" s="38"/>
      <c r="I90" s="38"/>
      <c r="J90" s="38"/>
      <c r="K90" s="38"/>
      <c r="L90" s="38"/>
      <c r="M90" s="38"/>
      <c r="N90" s="41"/>
      <c r="O90" s="41"/>
      <c r="P90" s="41"/>
      <c r="Q90" s="42"/>
      <c r="R90" s="42"/>
      <c r="S90" s="86">
        <f t="shared" si="10"/>
        <v>0</v>
      </c>
      <c r="T90" s="86">
        <f t="shared" si="0"/>
        <v>0</v>
      </c>
      <c r="U90" s="86">
        <f t="shared" si="11"/>
        <v>0</v>
      </c>
      <c r="V90" s="42"/>
      <c r="W90" s="42"/>
      <c r="X90" s="51"/>
      <c r="Y90" s="51"/>
      <c r="Z90" s="86">
        <f t="shared" si="15"/>
        <v>0</v>
      </c>
      <c r="AA90" s="42"/>
      <c r="AB90" s="43"/>
      <c r="AC90" s="52"/>
      <c r="AD90" s="51"/>
      <c r="AE90" s="86">
        <f t="shared" si="12"/>
        <v>0</v>
      </c>
      <c r="AF90" s="42"/>
      <c r="AG90" s="43"/>
      <c r="AH90" s="52"/>
      <c r="AI90" s="51"/>
      <c r="AJ90" s="86">
        <f t="shared" si="13"/>
        <v>0</v>
      </c>
      <c r="AK90" s="86">
        <f t="shared" si="1"/>
        <v>0</v>
      </c>
      <c r="AL90" s="86">
        <f t="shared" si="2"/>
        <v>0</v>
      </c>
      <c r="AM90" s="86">
        <f t="shared" si="3"/>
        <v>0</v>
      </c>
      <c r="AN90" s="42"/>
      <c r="AO90" s="43"/>
      <c r="AP90" s="43"/>
      <c r="AQ90" s="86">
        <f t="shared" si="14"/>
        <v>0</v>
      </c>
      <c r="AT90" s="83" t="str">
        <f t="shared" si="4"/>
        <v/>
      </c>
      <c r="AU90" s="84">
        <f>IF(N90&gt;'Costes máximos'!$D$22,'Costes máximos'!$D$22,N90)</f>
        <v>0</v>
      </c>
      <c r="AV90" s="84">
        <f>IF(O90&gt;'Costes máximos'!$D$22,'Costes máximos'!$D$22,O90)</f>
        <v>0</v>
      </c>
      <c r="AW90" s="84">
        <f>IF(P90&gt;'Costes máximos'!$D$22,'Costes máximos'!$D$22,P90)</f>
        <v>0</v>
      </c>
      <c r="AX90" s="84">
        <f>IF(Q90&gt;'Costes máximos'!$D$22,'Costes máximos'!$D$22,Q90)</f>
        <v>0</v>
      </c>
      <c r="AY90" s="84">
        <f>IF(R90&gt;'Costes máximos'!$D$22,'Costes máximos'!$D$22,R90)</f>
        <v>0</v>
      </c>
    </row>
    <row r="91" spans="2:51" x14ac:dyDescent="0.25">
      <c r="B91" s="60"/>
      <c r="C91" s="61"/>
      <c r="D91" s="61"/>
      <c r="E91" s="87">
        <f>IFERROR(INDEX('1. Paquetes y Tareas'!$F$16:$F$65,MATCH(AT91,'1. Paquetes y Tareas'!$E$16:$E$65,0)),0)</f>
        <v>0</v>
      </c>
      <c r="F91" s="48"/>
      <c r="G91" s="87" t="str">
        <f>IFERROR(INDEX('3. Presupuesto Total '!$G$25:$G$34,MATCH(F91,'3. Presupuesto Total '!$B$25:$B$34,0)),"")</f>
        <v/>
      </c>
      <c r="H91" s="38"/>
      <c r="I91" s="38"/>
      <c r="J91" s="38"/>
      <c r="K91" s="38"/>
      <c r="L91" s="38"/>
      <c r="M91" s="38"/>
      <c r="N91" s="41"/>
      <c r="O91" s="41"/>
      <c r="P91" s="41"/>
      <c r="Q91" s="42"/>
      <c r="R91" s="42"/>
      <c r="S91" s="86">
        <f t="shared" si="10"/>
        <v>0</v>
      </c>
      <c r="T91" s="86">
        <f t="shared" si="0"/>
        <v>0</v>
      </c>
      <c r="U91" s="86">
        <f t="shared" si="11"/>
        <v>0</v>
      </c>
      <c r="V91" s="42"/>
      <c r="W91" s="42"/>
      <c r="X91" s="51"/>
      <c r="Y91" s="51"/>
      <c r="Z91" s="86">
        <f t="shared" si="15"/>
        <v>0</v>
      </c>
      <c r="AA91" s="42"/>
      <c r="AB91" s="43"/>
      <c r="AC91" s="52"/>
      <c r="AD91" s="51"/>
      <c r="AE91" s="86">
        <f t="shared" si="12"/>
        <v>0</v>
      </c>
      <c r="AF91" s="42"/>
      <c r="AG91" s="43"/>
      <c r="AH91" s="52"/>
      <c r="AI91" s="51"/>
      <c r="AJ91" s="86">
        <f t="shared" si="13"/>
        <v>0</v>
      </c>
      <c r="AK91" s="86">
        <f t="shared" si="1"/>
        <v>0</v>
      </c>
      <c r="AL91" s="86">
        <f t="shared" si="2"/>
        <v>0</v>
      </c>
      <c r="AM91" s="86">
        <f t="shared" si="3"/>
        <v>0</v>
      </c>
      <c r="AN91" s="42"/>
      <c r="AO91" s="43"/>
      <c r="AP91" s="43"/>
      <c r="AQ91" s="86">
        <f t="shared" si="14"/>
        <v>0</v>
      </c>
      <c r="AT91" s="83" t="str">
        <f t="shared" si="4"/>
        <v/>
      </c>
      <c r="AU91" s="84">
        <f>IF(N91&gt;'Costes máximos'!$D$22,'Costes máximos'!$D$22,N91)</f>
        <v>0</v>
      </c>
      <c r="AV91" s="84">
        <f>IF(O91&gt;'Costes máximos'!$D$22,'Costes máximos'!$D$22,O91)</f>
        <v>0</v>
      </c>
      <c r="AW91" s="84">
        <f>IF(P91&gt;'Costes máximos'!$D$22,'Costes máximos'!$D$22,P91)</f>
        <v>0</v>
      </c>
      <c r="AX91" s="84">
        <f>IF(Q91&gt;'Costes máximos'!$D$22,'Costes máximos'!$D$22,Q91)</f>
        <v>0</v>
      </c>
      <c r="AY91" s="84">
        <f>IF(R91&gt;'Costes máximos'!$D$22,'Costes máximos'!$D$22,R91)</f>
        <v>0</v>
      </c>
    </row>
    <row r="92" spans="2:51" x14ac:dyDescent="0.25">
      <c r="B92" s="60"/>
      <c r="C92" s="61"/>
      <c r="D92" s="61"/>
      <c r="E92" s="87">
        <f>IFERROR(INDEX('1. Paquetes y Tareas'!$F$16:$F$65,MATCH(AT92,'1. Paquetes y Tareas'!$E$16:$E$65,0)),0)</f>
        <v>0</v>
      </c>
      <c r="F92" s="48"/>
      <c r="G92" s="87" t="str">
        <f>IFERROR(INDEX('3. Presupuesto Total '!$G$25:$G$34,MATCH(F92,'3. Presupuesto Total '!$B$25:$B$34,0)),"")</f>
        <v/>
      </c>
      <c r="H92" s="38"/>
      <c r="I92" s="38"/>
      <c r="J92" s="38"/>
      <c r="K92" s="38"/>
      <c r="L92" s="38"/>
      <c r="M92" s="38"/>
      <c r="N92" s="41"/>
      <c r="O92" s="41"/>
      <c r="P92" s="41"/>
      <c r="Q92" s="42"/>
      <c r="R92" s="42"/>
      <c r="S92" s="86">
        <f t="shared" si="10"/>
        <v>0</v>
      </c>
      <c r="T92" s="86">
        <f t="shared" si="0"/>
        <v>0</v>
      </c>
      <c r="U92" s="86">
        <f t="shared" si="11"/>
        <v>0</v>
      </c>
      <c r="V92" s="42"/>
      <c r="W92" s="42"/>
      <c r="X92" s="51"/>
      <c r="Y92" s="51"/>
      <c r="Z92" s="86">
        <f t="shared" si="15"/>
        <v>0</v>
      </c>
      <c r="AA92" s="42"/>
      <c r="AB92" s="43"/>
      <c r="AC92" s="52"/>
      <c r="AD92" s="51"/>
      <c r="AE92" s="86">
        <f t="shared" si="12"/>
        <v>0</v>
      </c>
      <c r="AF92" s="42"/>
      <c r="AG92" s="43"/>
      <c r="AH92" s="52"/>
      <c r="AI92" s="51"/>
      <c r="AJ92" s="86">
        <f t="shared" si="13"/>
        <v>0</v>
      </c>
      <c r="AK92" s="86">
        <f t="shared" si="1"/>
        <v>0</v>
      </c>
      <c r="AL92" s="86">
        <f t="shared" si="2"/>
        <v>0</v>
      </c>
      <c r="AM92" s="86">
        <f t="shared" si="3"/>
        <v>0</v>
      </c>
      <c r="AN92" s="42"/>
      <c r="AO92" s="43"/>
      <c r="AP92" s="43"/>
      <c r="AQ92" s="86">
        <f t="shared" si="14"/>
        <v>0</v>
      </c>
      <c r="AT92" s="83" t="str">
        <f t="shared" si="4"/>
        <v/>
      </c>
      <c r="AU92" s="84">
        <f>IF(N92&gt;'Costes máximos'!$D$22,'Costes máximos'!$D$22,N92)</f>
        <v>0</v>
      </c>
      <c r="AV92" s="84">
        <f>IF(O92&gt;'Costes máximos'!$D$22,'Costes máximos'!$D$22,O92)</f>
        <v>0</v>
      </c>
      <c r="AW92" s="84">
        <f>IF(P92&gt;'Costes máximos'!$D$22,'Costes máximos'!$D$22,P92)</f>
        <v>0</v>
      </c>
      <c r="AX92" s="84">
        <f>IF(Q92&gt;'Costes máximos'!$D$22,'Costes máximos'!$D$22,Q92)</f>
        <v>0</v>
      </c>
      <c r="AY92" s="84">
        <f>IF(R92&gt;'Costes máximos'!$D$22,'Costes máximos'!$D$22,R92)</f>
        <v>0</v>
      </c>
    </row>
    <row r="93" spans="2:51" x14ac:dyDescent="0.25">
      <c r="B93" s="60"/>
      <c r="C93" s="61"/>
      <c r="D93" s="61"/>
      <c r="E93" s="87">
        <f>IFERROR(INDEX('1. Paquetes y Tareas'!$F$16:$F$65,MATCH(AT93,'1. Paquetes y Tareas'!$E$16:$E$65,0)),0)</f>
        <v>0</v>
      </c>
      <c r="F93" s="48"/>
      <c r="G93" s="87" t="str">
        <f>IFERROR(INDEX('3. Presupuesto Total '!$G$25:$G$34,MATCH(F93,'3. Presupuesto Total '!$B$25:$B$34,0)),"")</f>
        <v/>
      </c>
      <c r="H93" s="38"/>
      <c r="I93" s="38"/>
      <c r="J93" s="38"/>
      <c r="K93" s="38"/>
      <c r="L93" s="38"/>
      <c r="M93" s="38"/>
      <c r="N93" s="41"/>
      <c r="O93" s="41"/>
      <c r="P93" s="41"/>
      <c r="Q93" s="42"/>
      <c r="R93" s="42"/>
      <c r="S93" s="86">
        <f t="shared" si="10"/>
        <v>0</v>
      </c>
      <c r="T93" s="86">
        <f t="shared" si="0"/>
        <v>0</v>
      </c>
      <c r="U93" s="86">
        <f t="shared" si="11"/>
        <v>0</v>
      </c>
      <c r="V93" s="42"/>
      <c r="W93" s="42"/>
      <c r="X93" s="51"/>
      <c r="Y93" s="51"/>
      <c r="Z93" s="86">
        <f t="shared" si="15"/>
        <v>0</v>
      </c>
      <c r="AA93" s="42"/>
      <c r="AB93" s="43"/>
      <c r="AC93" s="52"/>
      <c r="AD93" s="51"/>
      <c r="AE93" s="86">
        <f t="shared" si="12"/>
        <v>0</v>
      </c>
      <c r="AF93" s="42"/>
      <c r="AG93" s="43"/>
      <c r="AH93" s="52"/>
      <c r="AI93" s="51"/>
      <c r="AJ93" s="86">
        <f t="shared" si="13"/>
        <v>0</v>
      </c>
      <c r="AK93" s="86">
        <f t="shared" si="1"/>
        <v>0</v>
      </c>
      <c r="AL93" s="86">
        <f t="shared" si="2"/>
        <v>0</v>
      </c>
      <c r="AM93" s="86">
        <f t="shared" si="3"/>
        <v>0</v>
      </c>
      <c r="AN93" s="42"/>
      <c r="AO93" s="43"/>
      <c r="AP93" s="43"/>
      <c r="AQ93" s="86">
        <f t="shared" si="14"/>
        <v>0</v>
      </c>
      <c r="AT93" s="83" t="str">
        <f t="shared" si="4"/>
        <v/>
      </c>
      <c r="AU93" s="84">
        <f>IF(N93&gt;'Costes máximos'!$D$22,'Costes máximos'!$D$22,N93)</f>
        <v>0</v>
      </c>
      <c r="AV93" s="84">
        <f>IF(O93&gt;'Costes máximos'!$D$22,'Costes máximos'!$D$22,O93)</f>
        <v>0</v>
      </c>
      <c r="AW93" s="84">
        <f>IF(P93&gt;'Costes máximos'!$D$22,'Costes máximos'!$D$22,P93)</f>
        <v>0</v>
      </c>
      <c r="AX93" s="84">
        <f>IF(Q93&gt;'Costes máximos'!$D$22,'Costes máximos'!$D$22,Q93)</f>
        <v>0</v>
      </c>
      <c r="AY93" s="84">
        <f>IF(R93&gt;'Costes máximos'!$D$22,'Costes máximos'!$D$22,R93)</f>
        <v>0</v>
      </c>
    </row>
    <row r="94" spans="2:51" x14ac:dyDescent="0.25">
      <c r="B94" s="60"/>
      <c r="C94" s="61"/>
      <c r="D94" s="61"/>
      <c r="E94" s="87">
        <f>IFERROR(INDEX('1. Paquetes y Tareas'!$F$16:$F$65,MATCH(AT94,'1. Paquetes y Tareas'!$E$16:$E$65,0)),0)</f>
        <v>0</v>
      </c>
      <c r="F94" s="48"/>
      <c r="G94" s="87" t="str">
        <f>IFERROR(INDEX('3. Presupuesto Total '!$G$25:$G$34,MATCH(F94,'3. Presupuesto Total '!$B$25:$B$34,0)),"")</f>
        <v/>
      </c>
      <c r="H94" s="38"/>
      <c r="I94" s="38"/>
      <c r="J94" s="38"/>
      <c r="K94" s="38"/>
      <c r="L94" s="38"/>
      <c r="M94" s="38"/>
      <c r="N94" s="41"/>
      <c r="O94" s="41"/>
      <c r="P94" s="41"/>
      <c r="Q94" s="42"/>
      <c r="R94" s="42"/>
      <c r="S94" s="86">
        <f t="shared" si="10"/>
        <v>0</v>
      </c>
      <c r="T94" s="86">
        <f t="shared" si="0"/>
        <v>0</v>
      </c>
      <c r="U94" s="86">
        <f t="shared" si="11"/>
        <v>0</v>
      </c>
      <c r="V94" s="42"/>
      <c r="W94" s="42"/>
      <c r="X94" s="51"/>
      <c r="Y94" s="51"/>
      <c r="Z94" s="86">
        <f t="shared" si="15"/>
        <v>0</v>
      </c>
      <c r="AA94" s="42"/>
      <c r="AB94" s="43"/>
      <c r="AC94" s="52"/>
      <c r="AD94" s="51"/>
      <c r="AE94" s="86">
        <f t="shared" si="12"/>
        <v>0</v>
      </c>
      <c r="AF94" s="42"/>
      <c r="AG94" s="43"/>
      <c r="AH94" s="52"/>
      <c r="AI94" s="51"/>
      <c r="AJ94" s="86">
        <f t="shared" si="13"/>
        <v>0</v>
      </c>
      <c r="AK94" s="86">
        <f t="shared" si="1"/>
        <v>0</v>
      </c>
      <c r="AL94" s="86">
        <f t="shared" si="2"/>
        <v>0</v>
      </c>
      <c r="AM94" s="86">
        <f t="shared" si="3"/>
        <v>0</v>
      </c>
      <c r="AN94" s="42"/>
      <c r="AO94" s="43"/>
      <c r="AP94" s="43"/>
      <c r="AQ94" s="86">
        <f t="shared" si="14"/>
        <v>0</v>
      </c>
      <c r="AT94" s="83" t="str">
        <f t="shared" si="4"/>
        <v/>
      </c>
      <c r="AU94" s="84">
        <f>IF(N94&gt;'Costes máximos'!$D$22,'Costes máximos'!$D$22,N94)</f>
        <v>0</v>
      </c>
      <c r="AV94" s="84">
        <f>IF(O94&gt;'Costes máximos'!$D$22,'Costes máximos'!$D$22,O94)</f>
        <v>0</v>
      </c>
      <c r="AW94" s="84">
        <f>IF(P94&gt;'Costes máximos'!$D$22,'Costes máximos'!$D$22,P94)</f>
        <v>0</v>
      </c>
      <c r="AX94" s="84">
        <f>IF(Q94&gt;'Costes máximos'!$D$22,'Costes máximos'!$D$22,Q94)</f>
        <v>0</v>
      </c>
      <c r="AY94" s="84">
        <f>IF(R94&gt;'Costes máximos'!$D$22,'Costes máximos'!$D$22,R94)</f>
        <v>0</v>
      </c>
    </row>
    <row r="95" spans="2:51" x14ac:dyDescent="0.25">
      <c r="B95" s="60"/>
      <c r="C95" s="61"/>
      <c r="D95" s="61"/>
      <c r="E95" s="87">
        <f>IFERROR(INDEX('1. Paquetes y Tareas'!$F$16:$F$65,MATCH(AT95,'1. Paquetes y Tareas'!$E$16:$E$65,0)),0)</f>
        <v>0</v>
      </c>
      <c r="F95" s="48"/>
      <c r="G95" s="87" t="str">
        <f>IFERROR(INDEX('3. Presupuesto Total '!$G$25:$G$34,MATCH(F95,'3. Presupuesto Total '!$B$25:$B$34,0)),"")</f>
        <v/>
      </c>
      <c r="H95" s="38"/>
      <c r="I95" s="38"/>
      <c r="J95" s="38"/>
      <c r="K95" s="38"/>
      <c r="L95" s="38"/>
      <c r="M95" s="38"/>
      <c r="N95" s="41"/>
      <c r="O95" s="41"/>
      <c r="P95" s="41"/>
      <c r="Q95" s="42"/>
      <c r="R95" s="42"/>
      <c r="S95" s="86">
        <f t="shared" si="10"/>
        <v>0</v>
      </c>
      <c r="T95" s="86">
        <f t="shared" si="0"/>
        <v>0</v>
      </c>
      <c r="U95" s="86">
        <f t="shared" si="11"/>
        <v>0</v>
      </c>
      <c r="V95" s="42"/>
      <c r="W95" s="42"/>
      <c r="X95" s="51"/>
      <c r="Y95" s="51"/>
      <c r="Z95" s="86">
        <f t="shared" si="15"/>
        <v>0</v>
      </c>
      <c r="AA95" s="42"/>
      <c r="AB95" s="43"/>
      <c r="AC95" s="52"/>
      <c r="AD95" s="51"/>
      <c r="AE95" s="86">
        <f t="shared" si="12"/>
        <v>0</v>
      </c>
      <c r="AF95" s="42"/>
      <c r="AG95" s="43"/>
      <c r="AH95" s="52"/>
      <c r="AI95" s="51"/>
      <c r="AJ95" s="86">
        <f t="shared" si="13"/>
        <v>0</v>
      </c>
      <c r="AK95" s="86">
        <f t="shared" si="1"/>
        <v>0</v>
      </c>
      <c r="AL95" s="86">
        <f t="shared" si="2"/>
        <v>0</v>
      </c>
      <c r="AM95" s="86">
        <f t="shared" si="3"/>
        <v>0</v>
      </c>
      <c r="AN95" s="42"/>
      <c r="AO95" s="43"/>
      <c r="AP95" s="43"/>
      <c r="AQ95" s="86">
        <f t="shared" si="14"/>
        <v>0</v>
      </c>
      <c r="AT95" s="83" t="str">
        <f t="shared" si="4"/>
        <v/>
      </c>
      <c r="AU95" s="84">
        <f>IF(N95&gt;'Costes máximos'!$D$22,'Costes máximos'!$D$22,N95)</f>
        <v>0</v>
      </c>
      <c r="AV95" s="84">
        <f>IF(O95&gt;'Costes máximos'!$D$22,'Costes máximos'!$D$22,O95)</f>
        <v>0</v>
      </c>
      <c r="AW95" s="84">
        <f>IF(P95&gt;'Costes máximos'!$D$22,'Costes máximos'!$D$22,P95)</f>
        <v>0</v>
      </c>
      <c r="AX95" s="84">
        <f>IF(Q95&gt;'Costes máximos'!$D$22,'Costes máximos'!$D$22,Q95)</f>
        <v>0</v>
      </c>
      <c r="AY95" s="84">
        <f>IF(R95&gt;'Costes máximos'!$D$22,'Costes máximos'!$D$22,R95)</f>
        <v>0</v>
      </c>
    </row>
    <row r="96" spans="2:51" x14ac:dyDescent="0.25">
      <c r="B96" s="60"/>
      <c r="C96" s="61"/>
      <c r="D96" s="61"/>
      <c r="E96" s="87">
        <f>IFERROR(INDEX('1. Paquetes y Tareas'!$F$16:$F$65,MATCH(AT96,'1. Paquetes y Tareas'!$E$16:$E$65,0)),0)</f>
        <v>0</v>
      </c>
      <c r="F96" s="48"/>
      <c r="G96" s="87" t="str">
        <f>IFERROR(INDEX('3. Presupuesto Total '!$G$25:$G$34,MATCH(F96,'3. Presupuesto Total '!$B$25:$B$34,0)),"")</f>
        <v/>
      </c>
      <c r="H96" s="38"/>
      <c r="I96" s="38"/>
      <c r="J96" s="38"/>
      <c r="K96" s="38"/>
      <c r="L96" s="38"/>
      <c r="M96" s="38"/>
      <c r="N96" s="41"/>
      <c r="O96" s="41"/>
      <c r="P96" s="41"/>
      <c r="Q96" s="42"/>
      <c r="R96" s="42"/>
      <c r="S96" s="86">
        <f t="shared" si="10"/>
        <v>0</v>
      </c>
      <c r="T96" s="86">
        <f t="shared" si="0"/>
        <v>0</v>
      </c>
      <c r="U96" s="86">
        <f t="shared" si="11"/>
        <v>0</v>
      </c>
      <c r="V96" s="42"/>
      <c r="W96" s="42"/>
      <c r="X96" s="51"/>
      <c r="Y96" s="51"/>
      <c r="Z96" s="86">
        <f t="shared" si="15"/>
        <v>0</v>
      </c>
      <c r="AA96" s="42"/>
      <c r="AB96" s="43"/>
      <c r="AC96" s="52"/>
      <c r="AD96" s="51"/>
      <c r="AE96" s="86">
        <f t="shared" si="12"/>
        <v>0</v>
      </c>
      <c r="AF96" s="42"/>
      <c r="AG96" s="43"/>
      <c r="AH96" s="52"/>
      <c r="AI96" s="51"/>
      <c r="AJ96" s="86">
        <f t="shared" si="13"/>
        <v>0</v>
      </c>
      <c r="AK96" s="86">
        <f t="shared" si="1"/>
        <v>0</v>
      </c>
      <c r="AL96" s="86">
        <f t="shared" si="2"/>
        <v>0</v>
      </c>
      <c r="AM96" s="86">
        <f t="shared" si="3"/>
        <v>0</v>
      </c>
      <c r="AN96" s="42"/>
      <c r="AO96" s="43"/>
      <c r="AP96" s="43"/>
      <c r="AQ96" s="86">
        <f t="shared" si="14"/>
        <v>0</v>
      </c>
      <c r="AT96" s="83" t="str">
        <f t="shared" si="4"/>
        <v/>
      </c>
      <c r="AU96" s="84">
        <f>IF(N96&gt;'Costes máximos'!$D$22,'Costes máximos'!$D$22,N96)</f>
        <v>0</v>
      </c>
      <c r="AV96" s="84">
        <f>IF(O96&gt;'Costes máximos'!$D$22,'Costes máximos'!$D$22,O96)</f>
        <v>0</v>
      </c>
      <c r="AW96" s="84">
        <f>IF(P96&gt;'Costes máximos'!$D$22,'Costes máximos'!$D$22,P96)</f>
        <v>0</v>
      </c>
      <c r="AX96" s="84">
        <f>IF(Q96&gt;'Costes máximos'!$D$22,'Costes máximos'!$D$22,Q96)</f>
        <v>0</v>
      </c>
      <c r="AY96" s="84">
        <f>IF(R96&gt;'Costes máximos'!$D$22,'Costes máximos'!$D$22,R96)</f>
        <v>0</v>
      </c>
    </row>
    <row r="97" spans="2:51" x14ac:dyDescent="0.25">
      <c r="B97" s="60"/>
      <c r="C97" s="61"/>
      <c r="D97" s="61"/>
      <c r="E97" s="87">
        <f>IFERROR(INDEX('1. Paquetes y Tareas'!$F$16:$F$65,MATCH(AT97,'1. Paquetes y Tareas'!$E$16:$E$65,0)),0)</f>
        <v>0</v>
      </c>
      <c r="F97" s="48"/>
      <c r="G97" s="87" t="str">
        <f>IFERROR(INDEX('3. Presupuesto Total '!$G$25:$G$34,MATCH(F97,'3. Presupuesto Total '!$B$25:$B$34,0)),"")</f>
        <v/>
      </c>
      <c r="H97" s="38"/>
      <c r="I97" s="38"/>
      <c r="J97" s="38"/>
      <c r="K97" s="38"/>
      <c r="L97" s="38"/>
      <c r="M97" s="38"/>
      <c r="N97" s="41"/>
      <c r="O97" s="41"/>
      <c r="P97" s="41"/>
      <c r="Q97" s="42"/>
      <c r="R97" s="42"/>
      <c r="S97" s="86">
        <f t="shared" si="10"/>
        <v>0</v>
      </c>
      <c r="T97" s="86">
        <f t="shared" si="0"/>
        <v>0</v>
      </c>
      <c r="U97" s="86">
        <f t="shared" si="11"/>
        <v>0</v>
      </c>
      <c r="V97" s="42"/>
      <c r="W97" s="42"/>
      <c r="X97" s="51"/>
      <c r="Y97" s="51"/>
      <c r="Z97" s="86">
        <f t="shared" si="15"/>
        <v>0</v>
      </c>
      <c r="AA97" s="42"/>
      <c r="AB97" s="43"/>
      <c r="AC97" s="52"/>
      <c r="AD97" s="51"/>
      <c r="AE97" s="86">
        <f t="shared" si="12"/>
        <v>0</v>
      </c>
      <c r="AF97" s="42"/>
      <c r="AG97" s="43"/>
      <c r="AH97" s="52"/>
      <c r="AI97" s="51"/>
      <c r="AJ97" s="86">
        <f t="shared" si="13"/>
        <v>0</v>
      </c>
      <c r="AK97" s="86">
        <f t="shared" si="1"/>
        <v>0</v>
      </c>
      <c r="AL97" s="86">
        <f t="shared" si="2"/>
        <v>0</v>
      </c>
      <c r="AM97" s="86">
        <f t="shared" si="3"/>
        <v>0</v>
      </c>
      <c r="AN97" s="42"/>
      <c r="AO97" s="43"/>
      <c r="AP97" s="43"/>
      <c r="AQ97" s="86">
        <f t="shared" si="14"/>
        <v>0</v>
      </c>
      <c r="AT97" s="83" t="str">
        <f t="shared" si="4"/>
        <v/>
      </c>
      <c r="AU97" s="84">
        <f>IF(N97&gt;'Costes máximos'!$D$22,'Costes máximos'!$D$22,N97)</f>
        <v>0</v>
      </c>
      <c r="AV97" s="84">
        <f>IF(O97&gt;'Costes máximos'!$D$22,'Costes máximos'!$D$22,O97)</f>
        <v>0</v>
      </c>
      <c r="AW97" s="84">
        <f>IF(P97&gt;'Costes máximos'!$D$22,'Costes máximos'!$D$22,P97)</f>
        <v>0</v>
      </c>
      <c r="AX97" s="84">
        <f>IF(Q97&gt;'Costes máximos'!$D$22,'Costes máximos'!$D$22,Q97)</f>
        <v>0</v>
      </c>
      <c r="AY97" s="84">
        <f>IF(R97&gt;'Costes máximos'!$D$22,'Costes máximos'!$D$22,R97)</f>
        <v>0</v>
      </c>
    </row>
    <row r="98" spans="2:51" x14ac:dyDescent="0.25">
      <c r="B98" s="60"/>
      <c r="C98" s="61"/>
      <c r="D98" s="61"/>
      <c r="E98" s="87">
        <f>IFERROR(INDEX('1. Paquetes y Tareas'!$F$16:$F$65,MATCH(AT98,'1. Paquetes y Tareas'!$E$16:$E$65,0)),0)</f>
        <v>0</v>
      </c>
      <c r="F98" s="48"/>
      <c r="G98" s="87" t="str">
        <f>IFERROR(INDEX('3. Presupuesto Total '!$G$25:$G$34,MATCH(F98,'3. Presupuesto Total '!$B$25:$B$34,0)),"")</f>
        <v/>
      </c>
      <c r="H98" s="38"/>
      <c r="I98" s="38"/>
      <c r="J98" s="38"/>
      <c r="K98" s="38"/>
      <c r="L98" s="38"/>
      <c r="M98" s="38"/>
      <c r="N98" s="41"/>
      <c r="O98" s="41"/>
      <c r="P98" s="41"/>
      <c r="Q98" s="42"/>
      <c r="R98" s="42"/>
      <c r="S98" s="86">
        <f t="shared" si="10"/>
        <v>0</v>
      </c>
      <c r="T98" s="86">
        <f t="shared" si="0"/>
        <v>0</v>
      </c>
      <c r="U98" s="86">
        <f t="shared" si="11"/>
        <v>0</v>
      </c>
      <c r="V98" s="42"/>
      <c r="W98" s="42"/>
      <c r="X98" s="51"/>
      <c r="Y98" s="51"/>
      <c r="Z98" s="86">
        <f t="shared" si="15"/>
        <v>0</v>
      </c>
      <c r="AA98" s="42"/>
      <c r="AB98" s="43"/>
      <c r="AC98" s="52"/>
      <c r="AD98" s="51"/>
      <c r="AE98" s="86">
        <f t="shared" si="12"/>
        <v>0</v>
      </c>
      <c r="AF98" s="42"/>
      <c r="AG98" s="43"/>
      <c r="AH98" s="52"/>
      <c r="AI98" s="51"/>
      <c r="AJ98" s="86">
        <f t="shared" si="13"/>
        <v>0</v>
      </c>
      <c r="AK98" s="86">
        <f t="shared" si="1"/>
        <v>0</v>
      </c>
      <c r="AL98" s="86">
        <f t="shared" si="2"/>
        <v>0</v>
      </c>
      <c r="AM98" s="86">
        <f t="shared" si="3"/>
        <v>0</v>
      </c>
      <c r="AN98" s="42"/>
      <c r="AO98" s="43"/>
      <c r="AP98" s="43"/>
      <c r="AQ98" s="86">
        <f t="shared" si="14"/>
        <v>0</v>
      </c>
      <c r="AT98" s="83" t="str">
        <f t="shared" si="4"/>
        <v/>
      </c>
      <c r="AU98" s="84">
        <f>IF(N98&gt;'Costes máximos'!$D$22,'Costes máximos'!$D$22,N98)</f>
        <v>0</v>
      </c>
      <c r="AV98" s="84">
        <f>IF(O98&gt;'Costes máximos'!$D$22,'Costes máximos'!$D$22,O98)</f>
        <v>0</v>
      </c>
      <c r="AW98" s="84">
        <f>IF(P98&gt;'Costes máximos'!$D$22,'Costes máximos'!$D$22,P98)</f>
        <v>0</v>
      </c>
      <c r="AX98" s="84">
        <f>IF(Q98&gt;'Costes máximos'!$D$22,'Costes máximos'!$D$22,Q98)</f>
        <v>0</v>
      </c>
      <c r="AY98" s="84">
        <f>IF(R98&gt;'Costes máximos'!$D$22,'Costes máximos'!$D$22,R98)</f>
        <v>0</v>
      </c>
    </row>
    <row r="99" spans="2:51" x14ac:dyDescent="0.25">
      <c r="B99" s="60"/>
      <c r="C99" s="61"/>
      <c r="D99" s="61"/>
      <c r="E99" s="87">
        <f>IFERROR(INDEX('1. Paquetes y Tareas'!$F$16:$F$65,MATCH(AT99,'1. Paquetes y Tareas'!$E$16:$E$65,0)),0)</f>
        <v>0</v>
      </c>
      <c r="F99" s="48"/>
      <c r="G99" s="87" t="str">
        <f>IFERROR(INDEX('3. Presupuesto Total '!$G$25:$G$34,MATCH(F99,'3. Presupuesto Total '!$B$25:$B$34,0)),"")</f>
        <v/>
      </c>
      <c r="H99" s="38"/>
      <c r="I99" s="38"/>
      <c r="J99" s="38"/>
      <c r="K99" s="38"/>
      <c r="L99" s="38"/>
      <c r="M99" s="38"/>
      <c r="N99" s="41"/>
      <c r="O99" s="41"/>
      <c r="P99" s="41"/>
      <c r="Q99" s="42"/>
      <c r="R99" s="42"/>
      <c r="S99" s="86">
        <f t="shared" si="10"/>
        <v>0</v>
      </c>
      <c r="T99" s="86">
        <f t="shared" si="0"/>
        <v>0</v>
      </c>
      <c r="U99" s="86">
        <f t="shared" si="11"/>
        <v>0</v>
      </c>
      <c r="V99" s="42"/>
      <c r="W99" s="42"/>
      <c r="X99" s="51"/>
      <c r="Y99" s="51"/>
      <c r="Z99" s="86">
        <f t="shared" si="15"/>
        <v>0</v>
      </c>
      <c r="AA99" s="42"/>
      <c r="AB99" s="43"/>
      <c r="AC99" s="52"/>
      <c r="AD99" s="51"/>
      <c r="AE99" s="86">
        <f t="shared" si="12"/>
        <v>0</v>
      </c>
      <c r="AF99" s="42"/>
      <c r="AG99" s="43"/>
      <c r="AH99" s="52"/>
      <c r="AI99" s="51"/>
      <c r="AJ99" s="86">
        <f t="shared" si="13"/>
        <v>0</v>
      </c>
      <c r="AK99" s="86">
        <f t="shared" si="1"/>
        <v>0</v>
      </c>
      <c r="AL99" s="86">
        <f t="shared" si="2"/>
        <v>0</v>
      </c>
      <c r="AM99" s="86">
        <f t="shared" si="3"/>
        <v>0</v>
      </c>
      <c r="AN99" s="42"/>
      <c r="AO99" s="43"/>
      <c r="AP99" s="43"/>
      <c r="AQ99" s="86">
        <f t="shared" si="14"/>
        <v>0</v>
      </c>
      <c r="AT99" s="83" t="str">
        <f t="shared" si="4"/>
        <v/>
      </c>
      <c r="AU99" s="84">
        <f>IF(N99&gt;'Costes máximos'!$D$22,'Costes máximos'!$D$22,N99)</f>
        <v>0</v>
      </c>
      <c r="AV99" s="84">
        <f>IF(O99&gt;'Costes máximos'!$D$22,'Costes máximos'!$D$22,O99)</f>
        <v>0</v>
      </c>
      <c r="AW99" s="84">
        <f>IF(P99&gt;'Costes máximos'!$D$22,'Costes máximos'!$D$22,P99)</f>
        <v>0</v>
      </c>
      <c r="AX99" s="84">
        <f>IF(Q99&gt;'Costes máximos'!$D$22,'Costes máximos'!$D$22,Q99)</f>
        <v>0</v>
      </c>
      <c r="AY99" s="84">
        <f>IF(R99&gt;'Costes máximos'!$D$22,'Costes máximos'!$D$22,R99)</f>
        <v>0</v>
      </c>
    </row>
    <row r="100" spans="2:51" x14ac:dyDescent="0.25">
      <c r="B100" s="60"/>
      <c r="C100" s="61"/>
      <c r="D100" s="61"/>
      <c r="E100" s="87">
        <f>IFERROR(INDEX('1. Paquetes y Tareas'!$F$16:$F$65,MATCH(AT100,'1. Paquetes y Tareas'!$E$16:$E$65,0)),0)</f>
        <v>0</v>
      </c>
      <c r="F100" s="48"/>
      <c r="G100" s="87" t="str">
        <f>IFERROR(INDEX('3. Presupuesto Total '!$G$25:$G$34,MATCH(F100,'3. Presupuesto Total '!$B$25:$B$34,0)),"")</f>
        <v/>
      </c>
      <c r="H100" s="38"/>
      <c r="I100" s="38"/>
      <c r="J100" s="38"/>
      <c r="K100" s="38"/>
      <c r="L100" s="38"/>
      <c r="M100" s="38"/>
      <c r="N100" s="41"/>
      <c r="O100" s="41"/>
      <c r="P100" s="41"/>
      <c r="Q100" s="42"/>
      <c r="R100" s="42"/>
      <c r="S100" s="86">
        <f t="shared" si="10"/>
        <v>0</v>
      </c>
      <c r="T100" s="86">
        <f t="shared" si="0"/>
        <v>0</v>
      </c>
      <c r="U100" s="86">
        <f t="shared" si="11"/>
        <v>0</v>
      </c>
      <c r="V100" s="42"/>
      <c r="W100" s="42"/>
      <c r="X100" s="51"/>
      <c r="Y100" s="51"/>
      <c r="Z100" s="86">
        <f t="shared" si="15"/>
        <v>0</v>
      </c>
      <c r="AA100" s="42"/>
      <c r="AB100" s="43"/>
      <c r="AC100" s="52"/>
      <c r="AD100" s="51"/>
      <c r="AE100" s="86">
        <f t="shared" si="12"/>
        <v>0</v>
      </c>
      <c r="AF100" s="42"/>
      <c r="AG100" s="43"/>
      <c r="AH100" s="52"/>
      <c r="AI100" s="51"/>
      <c r="AJ100" s="86">
        <f t="shared" si="13"/>
        <v>0</v>
      </c>
      <c r="AK100" s="86">
        <f t="shared" si="1"/>
        <v>0</v>
      </c>
      <c r="AL100" s="86">
        <f t="shared" si="2"/>
        <v>0</v>
      </c>
      <c r="AM100" s="86">
        <f t="shared" si="3"/>
        <v>0</v>
      </c>
      <c r="AN100" s="42"/>
      <c r="AO100" s="43"/>
      <c r="AP100" s="43"/>
      <c r="AQ100" s="86">
        <f t="shared" si="14"/>
        <v>0</v>
      </c>
      <c r="AT100" s="83" t="str">
        <f t="shared" si="4"/>
        <v/>
      </c>
      <c r="AU100" s="84">
        <f>IF(N100&gt;'Costes máximos'!$D$22,'Costes máximos'!$D$22,N100)</f>
        <v>0</v>
      </c>
      <c r="AV100" s="84">
        <f>IF(O100&gt;'Costes máximos'!$D$22,'Costes máximos'!$D$22,O100)</f>
        <v>0</v>
      </c>
      <c r="AW100" s="84">
        <f>IF(P100&gt;'Costes máximos'!$D$22,'Costes máximos'!$D$22,P100)</f>
        <v>0</v>
      </c>
      <c r="AX100" s="84">
        <f>IF(Q100&gt;'Costes máximos'!$D$22,'Costes máximos'!$D$22,Q100)</f>
        <v>0</v>
      </c>
      <c r="AY100" s="84">
        <f>IF(R100&gt;'Costes máximos'!$D$22,'Costes máximos'!$D$22,R100)</f>
        <v>0</v>
      </c>
    </row>
    <row r="101" spans="2:51" hidden="1" outlineLevel="1" x14ac:dyDescent="0.25">
      <c r="B101" s="60"/>
      <c r="C101" s="61"/>
      <c r="D101" s="61"/>
      <c r="E101" s="87">
        <f>IFERROR(INDEX('1. Paquetes y Tareas'!$F$16:$F$65,MATCH(AT101,'1. Paquetes y Tareas'!$E$16:$E$65,0)),0)</f>
        <v>0</v>
      </c>
      <c r="F101" s="48"/>
      <c r="G101" s="87" t="str">
        <f>IFERROR(INDEX('3. Presupuesto Total '!$G$25:$G$34,MATCH(F101,'3. Presupuesto Total '!$B$25:$B$34,0)),"")</f>
        <v/>
      </c>
      <c r="H101" s="38"/>
      <c r="I101" s="38"/>
      <c r="J101" s="38"/>
      <c r="K101" s="38"/>
      <c r="L101" s="38"/>
      <c r="M101" s="38"/>
      <c r="N101" s="41"/>
      <c r="O101" s="41"/>
      <c r="P101" s="41"/>
      <c r="Q101" s="42"/>
      <c r="R101" s="42"/>
      <c r="S101" s="86">
        <f t="shared" si="10"/>
        <v>0</v>
      </c>
      <c r="T101" s="86">
        <f t="shared" si="0"/>
        <v>0</v>
      </c>
      <c r="U101" s="86">
        <f t="shared" si="11"/>
        <v>0</v>
      </c>
      <c r="V101" s="42"/>
      <c r="W101" s="42"/>
      <c r="X101" s="51"/>
      <c r="Y101" s="51"/>
      <c r="Z101" s="86">
        <f t="shared" si="15"/>
        <v>0</v>
      </c>
      <c r="AA101" s="42"/>
      <c r="AB101" s="43"/>
      <c r="AC101" s="52"/>
      <c r="AD101" s="51"/>
      <c r="AE101" s="86">
        <f t="shared" si="12"/>
        <v>0</v>
      </c>
      <c r="AF101" s="42"/>
      <c r="AG101" s="43"/>
      <c r="AH101" s="52"/>
      <c r="AI101" s="51"/>
      <c r="AJ101" s="86">
        <f t="shared" si="13"/>
        <v>0</v>
      </c>
      <c r="AK101" s="86">
        <f t="shared" si="1"/>
        <v>0</v>
      </c>
      <c r="AL101" s="86">
        <f t="shared" si="2"/>
        <v>0</v>
      </c>
      <c r="AM101" s="86">
        <f t="shared" si="3"/>
        <v>0</v>
      </c>
      <c r="AN101" s="42"/>
      <c r="AO101" s="43"/>
      <c r="AP101" s="43"/>
      <c r="AQ101" s="86">
        <f t="shared" si="14"/>
        <v>0</v>
      </c>
      <c r="AT101" s="83" t="str">
        <f t="shared" si="4"/>
        <v/>
      </c>
      <c r="AU101" s="84">
        <f>IF(N101&gt;'Costes máximos'!$D$22,'Costes máximos'!$D$22,N101)</f>
        <v>0</v>
      </c>
      <c r="AV101" s="84">
        <f>IF(O101&gt;'Costes máximos'!$D$22,'Costes máximos'!$D$22,O101)</f>
        <v>0</v>
      </c>
      <c r="AW101" s="84">
        <f>IF(P101&gt;'Costes máximos'!$D$22,'Costes máximos'!$D$22,P101)</f>
        <v>0</v>
      </c>
      <c r="AX101" s="84">
        <f>IF(Q101&gt;'Costes máximos'!$D$22,'Costes máximos'!$D$22,Q101)</f>
        <v>0</v>
      </c>
      <c r="AY101" s="84">
        <f>IF(R101&gt;'Costes máximos'!$D$22,'Costes máximos'!$D$22,R101)</f>
        <v>0</v>
      </c>
    </row>
    <row r="102" spans="2:51" hidden="1" outlineLevel="1" x14ac:dyDescent="0.25">
      <c r="B102" s="60"/>
      <c r="C102" s="61"/>
      <c r="D102" s="61"/>
      <c r="E102" s="87">
        <f>IFERROR(INDEX('1. Paquetes y Tareas'!$F$16:$F$65,MATCH(AT102,'1. Paquetes y Tareas'!$E$16:$E$65,0)),0)</f>
        <v>0</v>
      </c>
      <c r="F102" s="48"/>
      <c r="G102" s="87" t="str">
        <f>IFERROR(INDEX('3. Presupuesto Total '!$G$25:$G$34,MATCH(F102,'3. Presupuesto Total '!$B$25:$B$34,0)),"")</f>
        <v/>
      </c>
      <c r="H102" s="38"/>
      <c r="I102" s="38"/>
      <c r="J102" s="38"/>
      <c r="K102" s="38"/>
      <c r="L102" s="38"/>
      <c r="M102" s="38"/>
      <c r="N102" s="41"/>
      <c r="O102" s="41"/>
      <c r="P102" s="41"/>
      <c r="Q102" s="42"/>
      <c r="R102" s="42"/>
      <c r="S102" s="86">
        <f t="shared" si="10"/>
        <v>0</v>
      </c>
      <c r="T102" s="86">
        <f t="shared" si="0"/>
        <v>0</v>
      </c>
      <c r="U102" s="86">
        <f t="shared" si="11"/>
        <v>0</v>
      </c>
      <c r="V102" s="42"/>
      <c r="W102" s="42"/>
      <c r="X102" s="51"/>
      <c r="Y102" s="51"/>
      <c r="Z102" s="86">
        <f t="shared" si="15"/>
        <v>0</v>
      </c>
      <c r="AA102" s="42"/>
      <c r="AB102" s="43"/>
      <c r="AC102" s="52"/>
      <c r="AD102" s="51"/>
      <c r="AE102" s="86">
        <f t="shared" si="12"/>
        <v>0</v>
      </c>
      <c r="AF102" s="42"/>
      <c r="AG102" s="43"/>
      <c r="AH102" s="52"/>
      <c r="AI102" s="51"/>
      <c r="AJ102" s="86">
        <f t="shared" si="13"/>
        <v>0</v>
      </c>
      <c r="AK102" s="86">
        <f t="shared" si="1"/>
        <v>0</v>
      </c>
      <c r="AL102" s="86">
        <f t="shared" si="2"/>
        <v>0</v>
      </c>
      <c r="AM102" s="86">
        <f t="shared" si="3"/>
        <v>0</v>
      </c>
      <c r="AN102" s="42"/>
      <c r="AO102" s="43"/>
      <c r="AP102" s="43"/>
      <c r="AQ102" s="86">
        <f t="shared" si="14"/>
        <v>0</v>
      </c>
      <c r="AT102" s="83" t="str">
        <f t="shared" si="4"/>
        <v/>
      </c>
      <c r="AU102" s="84">
        <f>IF(N102&gt;'Costes máximos'!$D$22,'Costes máximos'!$D$22,N102)</f>
        <v>0</v>
      </c>
      <c r="AV102" s="84">
        <f>IF(O102&gt;'Costes máximos'!$D$22,'Costes máximos'!$D$22,O102)</f>
        <v>0</v>
      </c>
      <c r="AW102" s="84">
        <f>IF(P102&gt;'Costes máximos'!$D$22,'Costes máximos'!$D$22,P102)</f>
        <v>0</v>
      </c>
      <c r="AX102" s="84">
        <f>IF(Q102&gt;'Costes máximos'!$D$22,'Costes máximos'!$D$22,Q102)</f>
        <v>0</v>
      </c>
      <c r="AY102" s="84">
        <f>IF(R102&gt;'Costes máximos'!$D$22,'Costes máximos'!$D$22,R102)</f>
        <v>0</v>
      </c>
    </row>
    <row r="103" spans="2:51" hidden="1" outlineLevel="1" x14ac:dyDescent="0.25">
      <c r="B103" s="60"/>
      <c r="C103" s="61"/>
      <c r="D103" s="61"/>
      <c r="E103" s="87">
        <f>IFERROR(INDEX('1. Paquetes y Tareas'!$F$16:$F$65,MATCH(AT103,'1. Paquetes y Tareas'!$E$16:$E$65,0)),0)</f>
        <v>0</v>
      </c>
      <c r="F103" s="48"/>
      <c r="G103" s="87" t="str">
        <f>IFERROR(INDEX('3. Presupuesto Total '!$G$25:$G$34,MATCH(F103,'3. Presupuesto Total '!$B$25:$B$34,0)),"")</f>
        <v/>
      </c>
      <c r="H103" s="38"/>
      <c r="I103" s="38"/>
      <c r="J103" s="38"/>
      <c r="K103" s="38"/>
      <c r="L103" s="38"/>
      <c r="M103" s="38"/>
      <c r="N103" s="41"/>
      <c r="O103" s="41"/>
      <c r="P103" s="41"/>
      <c r="Q103" s="42"/>
      <c r="R103" s="42"/>
      <c r="S103" s="86">
        <f t="shared" si="10"/>
        <v>0</v>
      </c>
      <c r="T103" s="86">
        <f t="shared" si="0"/>
        <v>0</v>
      </c>
      <c r="U103" s="86">
        <f t="shared" si="11"/>
        <v>0</v>
      </c>
      <c r="V103" s="42"/>
      <c r="W103" s="42"/>
      <c r="X103" s="51"/>
      <c r="Y103" s="51"/>
      <c r="Z103" s="86">
        <f t="shared" si="15"/>
        <v>0</v>
      </c>
      <c r="AA103" s="42"/>
      <c r="AB103" s="43"/>
      <c r="AC103" s="52"/>
      <c r="AD103" s="51"/>
      <c r="AE103" s="86">
        <f t="shared" si="12"/>
        <v>0</v>
      </c>
      <c r="AF103" s="42"/>
      <c r="AG103" s="43"/>
      <c r="AH103" s="52"/>
      <c r="AI103" s="51"/>
      <c r="AJ103" s="86">
        <f t="shared" si="13"/>
        <v>0</v>
      </c>
      <c r="AK103" s="86">
        <f t="shared" si="1"/>
        <v>0</v>
      </c>
      <c r="AL103" s="86">
        <f t="shared" si="2"/>
        <v>0</v>
      </c>
      <c r="AM103" s="86">
        <f t="shared" si="3"/>
        <v>0</v>
      </c>
      <c r="AN103" s="42"/>
      <c r="AO103" s="43"/>
      <c r="AP103" s="43"/>
      <c r="AQ103" s="86">
        <f t="shared" si="14"/>
        <v>0</v>
      </c>
      <c r="AT103" s="83" t="str">
        <f t="shared" si="4"/>
        <v/>
      </c>
      <c r="AU103" s="84">
        <f>IF(N103&gt;'Costes máximos'!$D$22,'Costes máximos'!$D$22,N103)</f>
        <v>0</v>
      </c>
      <c r="AV103" s="84">
        <f>IF(O103&gt;'Costes máximos'!$D$22,'Costes máximos'!$D$22,O103)</f>
        <v>0</v>
      </c>
      <c r="AW103" s="84">
        <f>IF(P103&gt;'Costes máximos'!$D$22,'Costes máximos'!$D$22,P103)</f>
        <v>0</v>
      </c>
      <c r="AX103" s="84">
        <f>IF(Q103&gt;'Costes máximos'!$D$22,'Costes máximos'!$D$22,Q103)</f>
        <v>0</v>
      </c>
      <c r="AY103" s="84">
        <f>IF(R103&gt;'Costes máximos'!$D$22,'Costes máximos'!$D$22,R103)</f>
        <v>0</v>
      </c>
    </row>
    <row r="104" spans="2:51" hidden="1" outlineLevel="1" x14ac:dyDescent="0.25">
      <c r="B104" s="60"/>
      <c r="C104" s="61"/>
      <c r="D104" s="61"/>
      <c r="E104" s="87">
        <f>IFERROR(INDEX('1. Paquetes y Tareas'!$F$16:$F$65,MATCH(AT104,'1. Paquetes y Tareas'!$E$16:$E$65,0)),0)</f>
        <v>0</v>
      </c>
      <c r="F104" s="48"/>
      <c r="G104" s="87" t="str">
        <f>IFERROR(INDEX('3. Presupuesto Total '!$G$25:$G$34,MATCH(F104,'3. Presupuesto Total '!$B$25:$B$34,0)),"")</f>
        <v/>
      </c>
      <c r="H104" s="38"/>
      <c r="I104" s="38"/>
      <c r="J104" s="38"/>
      <c r="K104" s="38"/>
      <c r="L104" s="38"/>
      <c r="M104" s="38"/>
      <c r="N104" s="41"/>
      <c r="O104" s="41"/>
      <c r="P104" s="41"/>
      <c r="Q104" s="42"/>
      <c r="R104" s="42"/>
      <c r="S104" s="86">
        <f t="shared" si="10"/>
        <v>0</v>
      </c>
      <c r="T104" s="86">
        <f t="shared" ref="T104:T167" si="16">IFERROR(SUMPRODUCT(I104:M104,AU104:AY104),0)</f>
        <v>0</v>
      </c>
      <c r="U104" s="86">
        <f t="shared" si="11"/>
        <v>0</v>
      </c>
      <c r="V104" s="42"/>
      <c r="W104" s="42"/>
      <c r="X104" s="51"/>
      <c r="Y104" s="51"/>
      <c r="Z104" s="86">
        <f t="shared" si="15"/>
        <v>0</v>
      </c>
      <c r="AA104" s="42"/>
      <c r="AB104" s="43"/>
      <c r="AC104" s="52"/>
      <c r="AD104" s="51"/>
      <c r="AE104" s="86">
        <f t="shared" si="12"/>
        <v>0</v>
      </c>
      <c r="AF104" s="42"/>
      <c r="AG104" s="43"/>
      <c r="AH104" s="52"/>
      <c r="AI104" s="51"/>
      <c r="AJ104" s="86">
        <f t="shared" si="13"/>
        <v>0</v>
      </c>
      <c r="AK104" s="86">
        <f t="shared" ref="AK104:AK167" si="17">S104+X104+AC104+AH104</f>
        <v>0</v>
      </c>
      <c r="AL104" s="86">
        <f t="shared" ref="AL104:AL167" si="18">T104+Y104+AD104+AI104</f>
        <v>0</v>
      </c>
      <c r="AM104" s="86">
        <f t="shared" ref="AM104:AM167" si="19">IFERROR(AL104*G104,0)</f>
        <v>0</v>
      </c>
      <c r="AN104" s="42"/>
      <c r="AO104" s="43"/>
      <c r="AP104" s="43"/>
      <c r="AQ104" s="86">
        <f t="shared" si="14"/>
        <v>0</v>
      </c>
      <c r="AT104" s="83" t="str">
        <f t="shared" ref="AT104:AT167" si="20">CONCATENATE(B104,C104,D104)</f>
        <v/>
      </c>
      <c r="AU104" s="84">
        <f>IF(N104&gt;'Costes máximos'!$D$22,'Costes máximos'!$D$22,N104)</f>
        <v>0</v>
      </c>
      <c r="AV104" s="84">
        <f>IF(O104&gt;'Costes máximos'!$D$22,'Costes máximos'!$D$22,O104)</f>
        <v>0</v>
      </c>
      <c r="AW104" s="84">
        <f>IF(P104&gt;'Costes máximos'!$D$22,'Costes máximos'!$D$22,P104)</f>
        <v>0</v>
      </c>
      <c r="AX104" s="84">
        <f>IF(Q104&gt;'Costes máximos'!$D$22,'Costes máximos'!$D$22,Q104)</f>
        <v>0</v>
      </c>
      <c r="AY104" s="84">
        <f>IF(R104&gt;'Costes máximos'!$D$22,'Costes máximos'!$D$22,R104)</f>
        <v>0</v>
      </c>
    </row>
    <row r="105" spans="2:51" hidden="1" outlineLevel="1" x14ac:dyDescent="0.25">
      <c r="B105" s="60"/>
      <c r="C105" s="61"/>
      <c r="D105" s="61"/>
      <c r="E105" s="87">
        <f>IFERROR(INDEX('1. Paquetes y Tareas'!$F$16:$F$65,MATCH(AT105,'1. Paquetes y Tareas'!$E$16:$E$65,0)),0)</f>
        <v>0</v>
      </c>
      <c r="F105" s="48"/>
      <c r="G105" s="87" t="str">
        <f>IFERROR(INDEX('3. Presupuesto Total '!$G$25:$G$34,MATCH(F105,'3. Presupuesto Total '!$B$25:$B$34,0)),"")</f>
        <v/>
      </c>
      <c r="H105" s="38"/>
      <c r="I105" s="38"/>
      <c r="J105" s="38"/>
      <c r="K105" s="38"/>
      <c r="L105" s="38"/>
      <c r="M105" s="38"/>
      <c r="N105" s="41"/>
      <c r="O105" s="41"/>
      <c r="P105" s="41"/>
      <c r="Q105" s="42"/>
      <c r="R105" s="42"/>
      <c r="S105" s="86">
        <f t="shared" si="10"/>
        <v>0</v>
      </c>
      <c r="T105" s="86">
        <f t="shared" si="16"/>
        <v>0</v>
      </c>
      <c r="U105" s="86">
        <f t="shared" si="11"/>
        <v>0</v>
      </c>
      <c r="V105" s="42"/>
      <c r="W105" s="42"/>
      <c r="X105" s="51"/>
      <c r="Y105" s="51"/>
      <c r="Z105" s="86">
        <f t="shared" si="15"/>
        <v>0</v>
      </c>
      <c r="AA105" s="42"/>
      <c r="AB105" s="43"/>
      <c r="AC105" s="52"/>
      <c r="AD105" s="51"/>
      <c r="AE105" s="86">
        <f t="shared" si="12"/>
        <v>0</v>
      </c>
      <c r="AF105" s="42"/>
      <c r="AG105" s="43"/>
      <c r="AH105" s="52"/>
      <c r="AI105" s="51"/>
      <c r="AJ105" s="86">
        <f t="shared" si="13"/>
        <v>0</v>
      </c>
      <c r="AK105" s="86">
        <f t="shared" si="17"/>
        <v>0</v>
      </c>
      <c r="AL105" s="86">
        <f t="shared" si="18"/>
        <v>0</v>
      </c>
      <c r="AM105" s="86">
        <f t="shared" si="19"/>
        <v>0</v>
      </c>
      <c r="AN105" s="42"/>
      <c r="AO105" s="43"/>
      <c r="AP105" s="43"/>
      <c r="AQ105" s="86">
        <f t="shared" si="14"/>
        <v>0</v>
      </c>
      <c r="AT105" s="83" t="str">
        <f t="shared" si="20"/>
        <v/>
      </c>
      <c r="AU105" s="84">
        <f>IF(N105&gt;'Costes máximos'!$D$22,'Costes máximos'!$D$22,N105)</f>
        <v>0</v>
      </c>
      <c r="AV105" s="84">
        <f>IF(O105&gt;'Costes máximos'!$D$22,'Costes máximos'!$D$22,O105)</f>
        <v>0</v>
      </c>
      <c r="AW105" s="84">
        <f>IF(P105&gt;'Costes máximos'!$D$22,'Costes máximos'!$D$22,P105)</f>
        <v>0</v>
      </c>
      <c r="AX105" s="84">
        <f>IF(Q105&gt;'Costes máximos'!$D$22,'Costes máximos'!$D$22,Q105)</f>
        <v>0</v>
      </c>
      <c r="AY105" s="84">
        <f>IF(R105&gt;'Costes máximos'!$D$22,'Costes máximos'!$D$22,R105)</f>
        <v>0</v>
      </c>
    </row>
    <row r="106" spans="2:51" hidden="1" outlineLevel="1" x14ac:dyDescent="0.25">
      <c r="B106" s="60"/>
      <c r="C106" s="61"/>
      <c r="D106" s="61"/>
      <c r="E106" s="87">
        <f>IFERROR(INDEX('1. Paquetes y Tareas'!$F$16:$F$65,MATCH(AT106,'1. Paquetes y Tareas'!$E$16:$E$65,0)),0)</f>
        <v>0</v>
      </c>
      <c r="F106" s="48"/>
      <c r="G106" s="87" t="str">
        <f>IFERROR(INDEX('3. Presupuesto Total '!$G$25:$G$34,MATCH(F106,'3. Presupuesto Total '!$B$25:$B$34,0)),"")</f>
        <v/>
      </c>
      <c r="H106" s="38"/>
      <c r="I106" s="38"/>
      <c r="J106" s="38"/>
      <c r="K106" s="38"/>
      <c r="L106" s="38"/>
      <c r="M106" s="38"/>
      <c r="N106" s="41"/>
      <c r="O106" s="41"/>
      <c r="P106" s="41"/>
      <c r="Q106" s="42"/>
      <c r="R106" s="42"/>
      <c r="S106" s="86">
        <f t="shared" ref="S106:S169" si="21">SUMPRODUCT(I106:M106,N106:R106)</f>
        <v>0</v>
      </c>
      <c r="T106" s="86">
        <f t="shared" si="16"/>
        <v>0</v>
      </c>
      <c r="U106" s="86">
        <f t="shared" ref="U106:U169" si="22">IFERROR(T106*$G106,0)</f>
        <v>0</v>
      </c>
      <c r="V106" s="42"/>
      <c r="W106" s="42"/>
      <c r="X106" s="51"/>
      <c r="Y106" s="51"/>
      <c r="Z106" s="86">
        <f t="shared" ref="Z106:Z169" si="23">IFERROR(Y106*$G106,0)</f>
        <v>0</v>
      </c>
      <c r="AA106" s="42"/>
      <c r="AB106" s="43"/>
      <c r="AC106" s="52"/>
      <c r="AD106" s="51"/>
      <c r="AE106" s="86">
        <f t="shared" ref="AE106:AE169" si="24">IFERROR(AD106*$G106,0)</f>
        <v>0</v>
      </c>
      <c r="AF106" s="42"/>
      <c r="AG106" s="43"/>
      <c r="AH106" s="52"/>
      <c r="AI106" s="51"/>
      <c r="AJ106" s="86">
        <f t="shared" ref="AJ106:AJ169" si="25">IFERROR(AI106*$G106,0)</f>
        <v>0</v>
      </c>
      <c r="AK106" s="86">
        <f t="shared" si="17"/>
        <v>0</v>
      </c>
      <c r="AL106" s="86">
        <f t="shared" si="18"/>
        <v>0</v>
      </c>
      <c r="AM106" s="86">
        <f t="shared" si="19"/>
        <v>0</v>
      </c>
      <c r="AN106" s="42"/>
      <c r="AO106" s="43"/>
      <c r="AP106" s="43"/>
      <c r="AQ106" s="86">
        <f t="shared" ref="AQ106:AQ169" si="26">IFERROR(AP106*$G106,0)</f>
        <v>0</v>
      </c>
      <c r="AT106" s="83" t="str">
        <f t="shared" si="20"/>
        <v/>
      </c>
      <c r="AU106" s="84">
        <f>IF(N106&gt;'Costes máximos'!$D$22,'Costes máximos'!$D$22,N106)</f>
        <v>0</v>
      </c>
      <c r="AV106" s="84">
        <f>IF(O106&gt;'Costes máximos'!$D$22,'Costes máximos'!$D$22,O106)</f>
        <v>0</v>
      </c>
      <c r="AW106" s="84">
        <f>IF(P106&gt;'Costes máximos'!$D$22,'Costes máximos'!$D$22,P106)</f>
        <v>0</v>
      </c>
      <c r="AX106" s="84">
        <f>IF(Q106&gt;'Costes máximos'!$D$22,'Costes máximos'!$D$22,Q106)</f>
        <v>0</v>
      </c>
      <c r="AY106" s="84">
        <f>IF(R106&gt;'Costes máximos'!$D$22,'Costes máximos'!$D$22,R106)</f>
        <v>0</v>
      </c>
    </row>
    <row r="107" spans="2:51" hidden="1" outlineLevel="1" x14ac:dyDescent="0.25">
      <c r="B107" s="60"/>
      <c r="C107" s="61"/>
      <c r="D107" s="61"/>
      <c r="E107" s="87">
        <f>IFERROR(INDEX('1. Paquetes y Tareas'!$F$16:$F$65,MATCH(AT107,'1. Paquetes y Tareas'!$E$16:$E$65,0)),0)</f>
        <v>0</v>
      </c>
      <c r="F107" s="48"/>
      <c r="G107" s="87" t="str">
        <f>IFERROR(INDEX('3. Presupuesto Total '!$G$25:$G$34,MATCH(F107,'3. Presupuesto Total '!$B$25:$B$34,0)),"")</f>
        <v/>
      </c>
      <c r="H107" s="38"/>
      <c r="I107" s="38"/>
      <c r="J107" s="38"/>
      <c r="K107" s="38"/>
      <c r="L107" s="38"/>
      <c r="M107" s="38"/>
      <c r="N107" s="41"/>
      <c r="O107" s="41"/>
      <c r="P107" s="41"/>
      <c r="Q107" s="42"/>
      <c r="R107" s="42"/>
      <c r="S107" s="86">
        <f t="shared" si="21"/>
        <v>0</v>
      </c>
      <c r="T107" s="86">
        <f t="shared" si="16"/>
        <v>0</v>
      </c>
      <c r="U107" s="86">
        <f t="shared" si="22"/>
        <v>0</v>
      </c>
      <c r="V107" s="42"/>
      <c r="W107" s="42"/>
      <c r="X107" s="51"/>
      <c r="Y107" s="51"/>
      <c r="Z107" s="86">
        <f t="shared" si="23"/>
        <v>0</v>
      </c>
      <c r="AA107" s="42"/>
      <c r="AB107" s="43"/>
      <c r="AC107" s="52"/>
      <c r="AD107" s="51"/>
      <c r="AE107" s="86">
        <f t="shared" si="24"/>
        <v>0</v>
      </c>
      <c r="AF107" s="42"/>
      <c r="AG107" s="43"/>
      <c r="AH107" s="52"/>
      <c r="AI107" s="51"/>
      <c r="AJ107" s="86">
        <f t="shared" si="25"/>
        <v>0</v>
      </c>
      <c r="AK107" s="86">
        <f t="shared" si="17"/>
        <v>0</v>
      </c>
      <c r="AL107" s="86">
        <f t="shared" si="18"/>
        <v>0</v>
      </c>
      <c r="AM107" s="86">
        <f t="shared" si="19"/>
        <v>0</v>
      </c>
      <c r="AN107" s="42"/>
      <c r="AO107" s="43"/>
      <c r="AP107" s="43"/>
      <c r="AQ107" s="86">
        <f t="shared" si="26"/>
        <v>0</v>
      </c>
      <c r="AT107" s="83" t="str">
        <f t="shared" si="20"/>
        <v/>
      </c>
      <c r="AU107" s="84">
        <f>IF(N107&gt;'Costes máximos'!$D$22,'Costes máximos'!$D$22,N107)</f>
        <v>0</v>
      </c>
      <c r="AV107" s="84">
        <f>IF(O107&gt;'Costes máximos'!$D$22,'Costes máximos'!$D$22,O107)</f>
        <v>0</v>
      </c>
      <c r="AW107" s="84">
        <f>IF(P107&gt;'Costes máximos'!$D$22,'Costes máximos'!$D$22,P107)</f>
        <v>0</v>
      </c>
      <c r="AX107" s="84">
        <f>IF(Q107&gt;'Costes máximos'!$D$22,'Costes máximos'!$D$22,Q107)</f>
        <v>0</v>
      </c>
      <c r="AY107" s="84">
        <f>IF(R107&gt;'Costes máximos'!$D$22,'Costes máximos'!$D$22,R107)</f>
        <v>0</v>
      </c>
    </row>
    <row r="108" spans="2:51" hidden="1" outlineLevel="1" x14ac:dyDescent="0.25">
      <c r="B108" s="60"/>
      <c r="C108" s="61"/>
      <c r="D108" s="61"/>
      <c r="E108" s="87">
        <f>IFERROR(INDEX('1. Paquetes y Tareas'!$F$16:$F$65,MATCH(AT108,'1. Paquetes y Tareas'!$E$16:$E$65,0)),0)</f>
        <v>0</v>
      </c>
      <c r="F108" s="48"/>
      <c r="G108" s="87" t="str">
        <f>IFERROR(INDEX('3. Presupuesto Total '!$G$25:$G$34,MATCH(F108,'3. Presupuesto Total '!$B$25:$B$34,0)),"")</f>
        <v/>
      </c>
      <c r="H108" s="38"/>
      <c r="I108" s="38"/>
      <c r="J108" s="38"/>
      <c r="K108" s="38"/>
      <c r="L108" s="38"/>
      <c r="M108" s="38"/>
      <c r="N108" s="41"/>
      <c r="O108" s="41"/>
      <c r="P108" s="41"/>
      <c r="Q108" s="42"/>
      <c r="R108" s="42"/>
      <c r="S108" s="86">
        <f t="shared" si="21"/>
        <v>0</v>
      </c>
      <c r="T108" s="86">
        <f t="shared" si="16"/>
        <v>0</v>
      </c>
      <c r="U108" s="86">
        <f t="shared" si="22"/>
        <v>0</v>
      </c>
      <c r="V108" s="42"/>
      <c r="W108" s="42"/>
      <c r="X108" s="51"/>
      <c r="Y108" s="51"/>
      <c r="Z108" s="86">
        <f t="shared" si="23"/>
        <v>0</v>
      </c>
      <c r="AA108" s="42"/>
      <c r="AB108" s="43"/>
      <c r="AC108" s="52"/>
      <c r="AD108" s="51"/>
      <c r="AE108" s="86">
        <f t="shared" si="24"/>
        <v>0</v>
      </c>
      <c r="AF108" s="42"/>
      <c r="AG108" s="43"/>
      <c r="AH108" s="52"/>
      <c r="AI108" s="51"/>
      <c r="AJ108" s="86">
        <f t="shared" si="25"/>
        <v>0</v>
      </c>
      <c r="AK108" s="86">
        <f t="shared" si="17"/>
        <v>0</v>
      </c>
      <c r="AL108" s="86">
        <f t="shared" si="18"/>
        <v>0</v>
      </c>
      <c r="AM108" s="86">
        <f t="shared" si="19"/>
        <v>0</v>
      </c>
      <c r="AN108" s="42"/>
      <c r="AO108" s="43"/>
      <c r="AP108" s="43"/>
      <c r="AQ108" s="86">
        <f t="shared" si="26"/>
        <v>0</v>
      </c>
      <c r="AT108" s="83" t="str">
        <f t="shared" si="20"/>
        <v/>
      </c>
      <c r="AU108" s="84">
        <f>IF(N108&gt;'Costes máximos'!$D$22,'Costes máximos'!$D$22,N108)</f>
        <v>0</v>
      </c>
      <c r="AV108" s="84">
        <f>IF(O108&gt;'Costes máximos'!$D$22,'Costes máximos'!$D$22,O108)</f>
        <v>0</v>
      </c>
      <c r="AW108" s="84">
        <f>IF(P108&gt;'Costes máximos'!$D$22,'Costes máximos'!$D$22,P108)</f>
        <v>0</v>
      </c>
      <c r="AX108" s="84">
        <f>IF(Q108&gt;'Costes máximos'!$D$22,'Costes máximos'!$D$22,Q108)</f>
        <v>0</v>
      </c>
      <c r="AY108" s="84">
        <f>IF(R108&gt;'Costes máximos'!$D$22,'Costes máximos'!$D$22,R108)</f>
        <v>0</v>
      </c>
    </row>
    <row r="109" spans="2:51" hidden="1" outlineLevel="1" x14ac:dyDescent="0.25">
      <c r="B109" s="60"/>
      <c r="C109" s="61"/>
      <c r="D109" s="61"/>
      <c r="E109" s="87">
        <f>IFERROR(INDEX('1. Paquetes y Tareas'!$F$16:$F$65,MATCH(AT109,'1. Paquetes y Tareas'!$E$16:$E$65,0)),0)</f>
        <v>0</v>
      </c>
      <c r="F109" s="48"/>
      <c r="G109" s="87" t="str">
        <f>IFERROR(INDEX('3. Presupuesto Total '!$G$25:$G$34,MATCH(F109,'3. Presupuesto Total '!$B$25:$B$34,0)),"")</f>
        <v/>
      </c>
      <c r="H109" s="38"/>
      <c r="I109" s="38"/>
      <c r="J109" s="38"/>
      <c r="K109" s="38"/>
      <c r="L109" s="38"/>
      <c r="M109" s="38"/>
      <c r="N109" s="41"/>
      <c r="O109" s="41"/>
      <c r="P109" s="41"/>
      <c r="Q109" s="42"/>
      <c r="R109" s="42"/>
      <c r="S109" s="86">
        <f t="shared" si="21"/>
        <v>0</v>
      </c>
      <c r="T109" s="86">
        <f t="shared" si="16"/>
        <v>0</v>
      </c>
      <c r="U109" s="86">
        <f t="shared" si="22"/>
        <v>0</v>
      </c>
      <c r="V109" s="42"/>
      <c r="W109" s="42"/>
      <c r="X109" s="51"/>
      <c r="Y109" s="51"/>
      <c r="Z109" s="86">
        <f t="shared" si="23"/>
        <v>0</v>
      </c>
      <c r="AA109" s="42"/>
      <c r="AB109" s="43"/>
      <c r="AC109" s="52"/>
      <c r="AD109" s="51"/>
      <c r="AE109" s="86">
        <f t="shared" si="24"/>
        <v>0</v>
      </c>
      <c r="AF109" s="42"/>
      <c r="AG109" s="43"/>
      <c r="AH109" s="52"/>
      <c r="AI109" s="51"/>
      <c r="AJ109" s="86">
        <f t="shared" si="25"/>
        <v>0</v>
      </c>
      <c r="AK109" s="86">
        <f t="shared" si="17"/>
        <v>0</v>
      </c>
      <c r="AL109" s="86">
        <f t="shared" si="18"/>
        <v>0</v>
      </c>
      <c r="AM109" s="86">
        <f t="shared" si="19"/>
        <v>0</v>
      </c>
      <c r="AN109" s="42"/>
      <c r="AO109" s="43"/>
      <c r="AP109" s="43"/>
      <c r="AQ109" s="86">
        <f t="shared" si="26"/>
        <v>0</v>
      </c>
      <c r="AT109" s="83" t="str">
        <f t="shared" si="20"/>
        <v/>
      </c>
      <c r="AU109" s="84">
        <f>IF(N109&gt;'Costes máximos'!$D$22,'Costes máximos'!$D$22,N109)</f>
        <v>0</v>
      </c>
      <c r="AV109" s="84">
        <f>IF(O109&gt;'Costes máximos'!$D$22,'Costes máximos'!$D$22,O109)</f>
        <v>0</v>
      </c>
      <c r="AW109" s="84">
        <f>IF(P109&gt;'Costes máximos'!$D$22,'Costes máximos'!$D$22,P109)</f>
        <v>0</v>
      </c>
      <c r="AX109" s="84">
        <f>IF(Q109&gt;'Costes máximos'!$D$22,'Costes máximos'!$D$22,Q109)</f>
        <v>0</v>
      </c>
      <c r="AY109" s="84">
        <f>IF(R109&gt;'Costes máximos'!$D$22,'Costes máximos'!$D$22,R109)</f>
        <v>0</v>
      </c>
    </row>
    <row r="110" spans="2:51" hidden="1" outlineLevel="1" x14ac:dyDescent="0.25">
      <c r="B110" s="60"/>
      <c r="C110" s="61"/>
      <c r="D110" s="61"/>
      <c r="E110" s="87">
        <f>IFERROR(INDEX('1. Paquetes y Tareas'!$F$16:$F$65,MATCH(AT110,'1. Paquetes y Tareas'!$E$16:$E$65,0)),0)</f>
        <v>0</v>
      </c>
      <c r="F110" s="48"/>
      <c r="G110" s="87" t="str">
        <f>IFERROR(INDEX('3. Presupuesto Total '!$G$25:$G$34,MATCH(F110,'3. Presupuesto Total '!$B$25:$B$34,0)),"")</f>
        <v/>
      </c>
      <c r="H110" s="38"/>
      <c r="I110" s="38"/>
      <c r="J110" s="38"/>
      <c r="K110" s="38"/>
      <c r="L110" s="38"/>
      <c r="M110" s="38"/>
      <c r="N110" s="41"/>
      <c r="O110" s="41"/>
      <c r="P110" s="41"/>
      <c r="Q110" s="42"/>
      <c r="R110" s="42"/>
      <c r="S110" s="86">
        <f t="shared" si="21"/>
        <v>0</v>
      </c>
      <c r="T110" s="86">
        <f t="shared" si="16"/>
        <v>0</v>
      </c>
      <c r="U110" s="86">
        <f t="shared" si="22"/>
        <v>0</v>
      </c>
      <c r="V110" s="42"/>
      <c r="W110" s="42"/>
      <c r="X110" s="51"/>
      <c r="Y110" s="51"/>
      <c r="Z110" s="86">
        <f t="shared" si="23"/>
        <v>0</v>
      </c>
      <c r="AA110" s="42"/>
      <c r="AB110" s="43"/>
      <c r="AC110" s="52"/>
      <c r="AD110" s="51"/>
      <c r="AE110" s="86">
        <f t="shared" si="24"/>
        <v>0</v>
      </c>
      <c r="AF110" s="42"/>
      <c r="AG110" s="43"/>
      <c r="AH110" s="52"/>
      <c r="AI110" s="51"/>
      <c r="AJ110" s="86">
        <f t="shared" si="25"/>
        <v>0</v>
      </c>
      <c r="AK110" s="86">
        <f t="shared" si="17"/>
        <v>0</v>
      </c>
      <c r="AL110" s="86">
        <f t="shared" si="18"/>
        <v>0</v>
      </c>
      <c r="AM110" s="86">
        <f t="shared" si="19"/>
        <v>0</v>
      </c>
      <c r="AN110" s="42"/>
      <c r="AO110" s="43"/>
      <c r="AP110" s="43"/>
      <c r="AQ110" s="86">
        <f t="shared" si="26"/>
        <v>0</v>
      </c>
      <c r="AT110" s="83" t="str">
        <f t="shared" si="20"/>
        <v/>
      </c>
      <c r="AU110" s="84">
        <f>IF(N110&gt;'Costes máximos'!$D$22,'Costes máximos'!$D$22,N110)</f>
        <v>0</v>
      </c>
      <c r="AV110" s="84">
        <f>IF(O110&gt;'Costes máximos'!$D$22,'Costes máximos'!$D$22,O110)</f>
        <v>0</v>
      </c>
      <c r="AW110" s="84">
        <f>IF(P110&gt;'Costes máximos'!$D$22,'Costes máximos'!$D$22,P110)</f>
        <v>0</v>
      </c>
      <c r="AX110" s="84">
        <f>IF(Q110&gt;'Costes máximos'!$D$22,'Costes máximos'!$D$22,Q110)</f>
        <v>0</v>
      </c>
      <c r="AY110" s="84">
        <f>IF(R110&gt;'Costes máximos'!$D$22,'Costes máximos'!$D$22,R110)</f>
        <v>0</v>
      </c>
    </row>
    <row r="111" spans="2:51" hidden="1" outlineLevel="1" x14ac:dyDescent="0.25">
      <c r="B111" s="60"/>
      <c r="C111" s="61"/>
      <c r="D111" s="61"/>
      <c r="E111" s="87">
        <f>IFERROR(INDEX('1. Paquetes y Tareas'!$F$16:$F$65,MATCH(AT111,'1. Paquetes y Tareas'!$E$16:$E$65,0)),0)</f>
        <v>0</v>
      </c>
      <c r="F111" s="48"/>
      <c r="G111" s="87" t="str">
        <f>IFERROR(INDEX('3. Presupuesto Total '!$G$25:$G$34,MATCH(F111,'3. Presupuesto Total '!$B$25:$B$34,0)),"")</f>
        <v/>
      </c>
      <c r="H111" s="38"/>
      <c r="I111" s="38"/>
      <c r="J111" s="38"/>
      <c r="K111" s="38"/>
      <c r="L111" s="38"/>
      <c r="M111" s="38"/>
      <c r="N111" s="41"/>
      <c r="O111" s="41"/>
      <c r="P111" s="41"/>
      <c r="Q111" s="42"/>
      <c r="R111" s="42"/>
      <c r="S111" s="86">
        <f t="shared" si="21"/>
        <v>0</v>
      </c>
      <c r="T111" s="86">
        <f t="shared" si="16"/>
        <v>0</v>
      </c>
      <c r="U111" s="86">
        <f t="shared" si="22"/>
        <v>0</v>
      </c>
      <c r="V111" s="42"/>
      <c r="W111" s="42"/>
      <c r="X111" s="51"/>
      <c r="Y111" s="51"/>
      <c r="Z111" s="86">
        <f t="shared" si="23"/>
        <v>0</v>
      </c>
      <c r="AA111" s="42"/>
      <c r="AB111" s="43"/>
      <c r="AC111" s="52"/>
      <c r="AD111" s="51"/>
      <c r="AE111" s="86">
        <f t="shared" si="24"/>
        <v>0</v>
      </c>
      <c r="AF111" s="42"/>
      <c r="AG111" s="43"/>
      <c r="AH111" s="52"/>
      <c r="AI111" s="51"/>
      <c r="AJ111" s="86">
        <f t="shared" si="25"/>
        <v>0</v>
      </c>
      <c r="AK111" s="86">
        <f t="shared" si="17"/>
        <v>0</v>
      </c>
      <c r="AL111" s="86">
        <f t="shared" si="18"/>
        <v>0</v>
      </c>
      <c r="AM111" s="86">
        <f t="shared" si="19"/>
        <v>0</v>
      </c>
      <c r="AN111" s="42"/>
      <c r="AO111" s="43"/>
      <c r="AP111" s="43"/>
      <c r="AQ111" s="86">
        <f t="shared" si="26"/>
        <v>0</v>
      </c>
      <c r="AT111" s="83" t="str">
        <f t="shared" si="20"/>
        <v/>
      </c>
      <c r="AU111" s="84">
        <f>IF(N111&gt;'Costes máximos'!$D$22,'Costes máximos'!$D$22,N111)</f>
        <v>0</v>
      </c>
      <c r="AV111" s="84">
        <f>IF(O111&gt;'Costes máximos'!$D$22,'Costes máximos'!$D$22,O111)</f>
        <v>0</v>
      </c>
      <c r="AW111" s="84">
        <f>IF(P111&gt;'Costes máximos'!$D$22,'Costes máximos'!$D$22,P111)</f>
        <v>0</v>
      </c>
      <c r="AX111" s="84">
        <f>IF(Q111&gt;'Costes máximos'!$D$22,'Costes máximos'!$D$22,Q111)</f>
        <v>0</v>
      </c>
      <c r="AY111" s="84">
        <f>IF(R111&gt;'Costes máximos'!$D$22,'Costes máximos'!$D$22,R111)</f>
        <v>0</v>
      </c>
    </row>
    <row r="112" spans="2:51" hidden="1" outlineLevel="1" x14ac:dyDescent="0.25">
      <c r="B112" s="60"/>
      <c r="C112" s="61"/>
      <c r="D112" s="61"/>
      <c r="E112" s="87">
        <f>IFERROR(INDEX('1. Paquetes y Tareas'!$F$16:$F$65,MATCH(AT112,'1. Paquetes y Tareas'!$E$16:$E$65,0)),0)</f>
        <v>0</v>
      </c>
      <c r="F112" s="48"/>
      <c r="G112" s="87" t="str">
        <f>IFERROR(INDEX('3. Presupuesto Total '!$G$25:$G$34,MATCH(F112,'3. Presupuesto Total '!$B$25:$B$34,0)),"")</f>
        <v/>
      </c>
      <c r="H112" s="38"/>
      <c r="I112" s="38"/>
      <c r="J112" s="38"/>
      <c r="K112" s="38"/>
      <c r="L112" s="38"/>
      <c r="M112" s="38"/>
      <c r="N112" s="41"/>
      <c r="O112" s="41"/>
      <c r="P112" s="41"/>
      <c r="Q112" s="42"/>
      <c r="R112" s="42"/>
      <c r="S112" s="86">
        <f t="shared" si="21"/>
        <v>0</v>
      </c>
      <c r="T112" s="86">
        <f t="shared" si="16"/>
        <v>0</v>
      </c>
      <c r="U112" s="86">
        <f t="shared" si="22"/>
        <v>0</v>
      </c>
      <c r="V112" s="42"/>
      <c r="W112" s="42"/>
      <c r="X112" s="51"/>
      <c r="Y112" s="51"/>
      <c r="Z112" s="86">
        <f t="shared" si="23"/>
        <v>0</v>
      </c>
      <c r="AA112" s="42"/>
      <c r="AB112" s="43"/>
      <c r="AC112" s="52"/>
      <c r="AD112" s="51"/>
      <c r="AE112" s="86">
        <f t="shared" si="24"/>
        <v>0</v>
      </c>
      <c r="AF112" s="42"/>
      <c r="AG112" s="43"/>
      <c r="AH112" s="52"/>
      <c r="AI112" s="51"/>
      <c r="AJ112" s="86">
        <f t="shared" si="25"/>
        <v>0</v>
      </c>
      <c r="AK112" s="86">
        <f t="shared" si="17"/>
        <v>0</v>
      </c>
      <c r="AL112" s="86">
        <f t="shared" si="18"/>
        <v>0</v>
      </c>
      <c r="AM112" s="86">
        <f t="shared" si="19"/>
        <v>0</v>
      </c>
      <c r="AN112" s="42"/>
      <c r="AO112" s="43"/>
      <c r="AP112" s="43"/>
      <c r="AQ112" s="86">
        <f t="shared" si="26"/>
        <v>0</v>
      </c>
      <c r="AT112" s="83" t="str">
        <f t="shared" si="20"/>
        <v/>
      </c>
      <c r="AU112" s="84">
        <f>IF(N112&gt;'Costes máximos'!$D$22,'Costes máximos'!$D$22,N112)</f>
        <v>0</v>
      </c>
      <c r="AV112" s="84">
        <f>IF(O112&gt;'Costes máximos'!$D$22,'Costes máximos'!$D$22,O112)</f>
        <v>0</v>
      </c>
      <c r="AW112" s="84">
        <f>IF(P112&gt;'Costes máximos'!$D$22,'Costes máximos'!$D$22,P112)</f>
        <v>0</v>
      </c>
      <c r="AX112" s="84">
        <f>IF(Q112&gt;'Costes máximos'!$D$22,'Costes máximos'!$D$22,Q112)</f>
        <v>0</v>
      </c>
      <c r="AY112" s="84">
        <f>IF(R112&gt;'Costes máximos'!$D$22,'Costes máximos'!$D$22,R112)</f>
        <v>0</v>
      </c>
    </row>
    <row r="113" spans="2:51" hidden="1" outlineLevel="1" x14ac:dyDescent="0.25">
      <c r="B113" s="60"/>
      <c r="C113" s="61"/>
      <c r="D113" s="61"/>
      <c r="E113" s="87">
        <f>IFERROR(INDEX('1. Paquetes y Tareas'!$F$16:$F$65,MATCH(AT113,'1. Paquetes y Tareas'!$E$16:$E$65,0)),0)</f>
        <v>0</v>
      </c>
      <c r="F113" s="48"/>
      <c r="G113" s="87" t="str">
        <f>IFERROR(INDEX('3. Presupuesto Total '!$G$25:$G$34,MATCH(F113,'3. Presupuesto Total '!$B$25:$B$34,0)),"")</f>
        <v/>
      </c>
      <c r="H113" s="38"/>
      <c r="I113" s="38"/>
      <c r="J113" s="38"/>
      <c r="K113" s="38"/>
      <c r="L113" s="38"/>
      <c r="M113" s="38"/>
      <c r="N113" s="41"/>
      <c r="O113" s="41"/>
      <c r="P113" s="41"/>
      <c r="Q113" s="42"/>
      <c r="R113" s="42"/>
      <c r="S113" s="86">
        <f t="shared" si="21"/>
        <v>0</v>
      </c>
      <c r="T113" s="86">
        <f t="shared" si="16"/>
        <v>0</v>
      </c>
      <c r="U113" s="86">
        <f t="shared" si="22"/>
        <v>0</v>
      </c>
      <c r="V113" s="42"/>
      <c r="W113" s="42"/>
      <c r="X113" s="51"/>
      <c r="Y113" s="51"/>
      <c r="Z113" s="86">
        <f t="shared" si="23"/>
        <v>0</v>
      </c>
      <c r="AA113" s="42"/>
      <c r="AB113" s="43"/>
      <c r="AC113" s="52"/>
      <c r="AD113" s="51"/>
      <c r="AE113" s="86">
        <f t="shared" si="24"/>
        <v>0</v>
      </c>
      <c r="AF113" s="42"/>
      <c r="AG113" s="43"/>
      <c r="AH113" s="52"/>
      <c r="AI113" s="51"/>
      <c r="AJ113" s="86">
        <f t="shared" si="25"/>
        <v>0</v>
      </c>
      <c r="AK113" s="86">
        <f t="shared" si="17"/>
        <v>0</v>
      </c>
      <c r="AL113" s="86">
        <f t="shared" si="18"/>
        <v>0</v>
      </c>
      <c r="AM113" s="86">
        <f t="shared" si="19"/>
        <v>0</v>
      </c>
      <c r="AN113" s="42"/>
      <c r="AO113" s="43"/>
      <c r="AP113" s="43"/>
      <c r="AQ113" s="86">
        <f t="shared" si="26"/>
        <v>0</v>
      </c>
      <c r="AT113" s="83" t="str">
        <f t="shared" si="20"/>
        <v/>
      </c>
      <c r="AU113" s="84">
        <f>IF(N113&gt;'Costes máximos'!$D$22,'Costes máximos'!$D$22,N113)</f>
        <v>0</v>
      </c>
      <c r="AV113" s="84">
        <f>IF(O113&gt;'Costes máximos'!$D$22,'Costes máximos'!$D$22,O113)</f>
        <v>0</v>
      </c>
      <c r="AW113" s="84">
        <f>IF(P113&gt;'Costes máximos'!$D$22,'Costes máximos'!$D$22,P113)</f>
        <v>0</v>
      </c>
      <c r="AX113" s="84">
        <f>IF(Q113&gt;'Costes máximos'!$D$22,'Costes máximos'!$D$22,Q113)</f>
        <v>0</v>
      </c>
      <c r="AY113" s="84">
        <f>IF(R113&gt;'Costes máximos'!$D$22,'Costes máximos'!$D$22,R113)</f>
        <v>0</v>
      </c>
    </row>
    <row r="114" spans="2:51" hidden="1" outlineLevel="1" x14ac:dyDescent="0.25">
      <c r="B114" s="60"/>
      <c r="C114" s="61"/>
      <c r="D114" s="61"/>
      <c r="E114" s="87">
        <f>IFERROR(INDEX('1. Paquetes y Tareas'!$F$16:$F$65,MATCH(AT114,'1. Paquetes y Tareas'!$E$16:$E$65,0)),0)</f>
        <v>0</v>
      </c>
      <c r="F114" s="48"/>
      <c r="G114" s="87" t="str">
        <f>IFERROR(INDEX('3. Presupuesto Total '!$G$25:$G$34,MATCH(F114,'3. Presupuesto Total '!$B$25:$B$34,0)),"")</f>
        <v/>
      </c>
      <c r="H114" s="38"/>
      <c r="I114" s="38"/>
      <c r="J114" s="38"/>
      <c r="K114" s="38"/>
      <c r="L114" s="38"/>
      <c r="M114" s="38"/>
      <c r="N114" s="41"/>
      <c r="O114" s="41"/>
      <c r="P114" s="41"/>
      <c r="Q114" s="42"/>
      <c r="R114" s="42"/>
      <c r="S114" s="86">
        <f t="shared" si="21"/>
        <v>0</v>
      </c>
      <c r="T114" s="86">
        <f t="shared" si="16"/>
        <v>0</v>
      </c>
      <c r="U114" s="86">
        <f t="shared" si="22"/>
        <v>0</v>
      </c>
      <c r="V114" s="42"/>
      <c r="W114" s="42"/>
      <c r="X114" s="51"/>
      <c r="Y114" s="51"/>
      <c r="Z114" s="86">
        <f t="shared" si="23"/>
        <v>0</v>
      </c>
      <c r="AA114" s="42"/>
      <c r="AB114" s="43"/>
      <c r="AC114" s="52"/>
      <c r="AD114" s="51"/>
      <c r="AE114" s="86">
        <f t="shared" si="24"/>
        <v>0</v>
      </c>
      <c r="AF114" s="42"/>
      <c r="AG114" s="43"/>
      <c r="AH114" s="52"/>
      <c r="AI114" s="51"/>
      <c r="AJ114" s="86">
        <f t="shared" si="25"/>
        <v>0</v>
      </c>
      <c r="AK114" s="86">
        <f t="shared" si="17"/>
        <v>0</v>
      </c>
      <c r="AL114" s="86">
        <f t="shared" si="18"/>
        <v>0</v>
      </c>
      <c r="AM114" s="86">
        <f t="shared" si="19"/>
        <v>0</v>
      </c>
      <c r="AN114" s="42"/>
      <c r="AO114" s="43"/>
      <c r="AP114" s="43"/>
      <c r="AQ114" s="86">
        <f t="shared" si="26"/>
        <v>0</v>
      </c>
      <c r="AT114" s="83" t="str">
        <f t="shared" si="20"/>
        <v/>
      </c>
      <c r="AU114" s="84">
        <f>IF(N114&gt;'Costes máximos'!$D$22,'Costes máximos'!$D$22,N114)</f>
        <v>0</v>
      </c>
      <c r="AV114" s="84">
        <f>IF(O114&gt;'Costes máximos'!$D$22,'Costes máximos'!$D$22,O114)</f>
        <v>0</v>
      </c>
      <c r="AW114" s="84">
        <f>IF(P114&gt;'Costes máximos'!$D$22,'Costes máximos'!$D$22,P114)</f>
        <v>0</v>
      </c>
      <c r="AX114" s="84">
        <f>IF(Q114&gt;'Costes máximos'!$D$22,'Costes máximos'!$D$22,Q114)</f>
        <v>0</v>
      </c>
      <c r="AY114" s="84">
        <f>IF(R114&gt;'Costes máximos'!$D$22,'Costes máximos'!$D$22,R114)</f>
        <v>0</v>
      </c>
    </row>
    <row r="115" spans="2:51" hidden="1" outlineLevel="1" x14ac:dyDescent="0.25">
      <c r="B115" s="60"/>
      <c r="C115" s="61"/>
      <c r="D115" s="61"/>
      <c r="E115" s="87">
        <f>IFERROR(INDEX('1. Paquetes y Tareas'!$F$16:$F$65,MATCH(AT115,'1. Paquetes y Tareas'!$E$16:$E$65,0)),0)</f>
        <v>0</v>
      </c>
      <c r="F115" s="48"/>
      <c r="G115" s="87" t="str">
        <f>IFERROR(INDEX('3. Presupuesto Total '!$G$25:$G$34,MATCH(F115,'3. Presupuesto Total '!$B$25:$B$34,0)),"")</f>
        <v/>
      </c>
      <c r="H115" s="38"/>
      <c r="I115" s="38"/>
      <c r="J115" s="38"/>
      <c r="K115" s="38"/>
      <c r="L115" s="38"/>
      <c r="M115" s="38"/>
      <c r="N115" s="41"/>
      <c r="O115" s="41"/>
      <c r="P115" s="41"/>
      <c r="Q115" s="42"/>
      <c r="R115" s="42"/>
      <c r="S115" s="86">
        <f t="shared" si="21"/>
        <v>0</v>
      </c>
      <c r="T115" s="86">
        <f t="shared" si="16"/>
        <v>0</v>
      </c>
      <c r="U115" s="86">
        <f t="shared" si="22"/>
        <v>0</v>
      </c>
      <c r="V115" s="42"/>
      <c r="W115" s="42"/>
      <c r="X115" s="51"/>
      <c r="Y115" s="51"/>
      <c r="Z115" s="86">
        <f t="shared" si="23"/>
        <v>0</v>
      </c>
      <c r="AA115" s="42"/>
      <c r="AB115" s="43"/>
      <c r="AC115" s="52"/>
      <c r="AD115" s="51"/>
      <c r="AE115" s="86">
        <f t="shared" si="24"/>
        <v>0</v>
      </c>
      <c r="AF115" s="42"/>
      <c r="AG115" s="43"/>
      <c r="AH115" s="52"/>
      <c r="AI115" s="51"/>
      <c r="AJ115" s="86">
        <f t="shared" si="25"/>
        <v>0</v>
      </c>
      <c r="AK115" s="86">
        <f t="shared" si="17"/>
        <v>0</v>
      </c>
      <c r="AL115" s="86">
        <f t="shared" si="18"/>
        <v>0</v>
      </c>
      <c r="AM115" s="86">
        <f t="shared" si="19"/>
        <v>0</v>
      </c>
      <c r="AN115" s="42"/>
      <c r="AO115" s="43"/>
      <c r="AP115" s="43"/>
      <c r="AQ115" s="86">
        <f t="shared" si="26"/>
        <v>0</v>
      </c>
      <c r="AT115" s="83" t="str">
        <f t="shared" si="20"/>
        <v/>
      </c>
      <c r="AU115" s="84">
        <f>IF(N115&gt;'Costes máximos'!$D$22,'Costes máximos'!$D$22,N115)</f>
        <v>0</v>
      </c>
      <c r="AV115" s="84">
        <f>IF(O115&gt;'Costes máximos'!$D$22,'Costes máximos'!$D$22,O115)</f>
        <v>0</v>
      </c>
      <c r="AW115" s="84">
        <f>IF(P115&gt;'Costes máximos'!$D$22,'Costes máximos'!$D$22,P115)</f>
        <v>0</v>
      </c>
      <c r="AX115" s="84">
        <f>IF(Q115&gt;'Costes máximos'!$D$22,'Costes máximos'!$D$22,Q115)</f>
        <v>0</v>
      </c>
      <c r="AY115" s="84">
        <f>IF(R115&gt;'Costes máximos'!$D$22,'Costes máximos'!$D$22,R115)</f>
        <v>0</v>
      </c>
    </row>
    <row r="116" spans="2:51" hidden="1" outlineLevel="1" x14ac:dyDescent="0.25">
      <c r="B116" s="60"/>
      <c r="C116" s="61"/>
      <c r="D116" s="61"/>
      <c r="E116" s="87">
        <f>IFERROR(INDEX('1. Paquetes y Tareas'!$F$16:$F$65,MATCH(AT116,'1. Paquetes y Tareas'!$E$16:$E$65,0)),0)</f>
        <v>0</v>
      </c>
      <c r="F116" s="48"/>
      <c r="G116" s="87" t="str">
        <f>IFERROR(INDEX('3. Presupuesto Total '!$G$25:$G$34,MATCH(F116,'3. Presupuesto Total '!$B$25:$B$34,0)),"")</f>
        <v/>
      </c>
      <c r="H116" s="38"/>
      <c r="I116" s="38"/>
      <c r="J116" s="38"/>
      <c r="K116" s="38"/>
      <c r="L116" s="38"/>
      <c r="M116" s="38"/>
      <c r="N116" s="41"/>
      <c r="O116" s="41"/>
      <c r="P116" s="41"/>
      <c r="Q116" s="42"/>
      <c r="R116" s="42"/>
      <c r="S116" s="86">
        <f t="shared" si="21"/>
        <v>0</v>
      </c>
      <c r="T116" s="86">
        <f t="shared" si="16"/>
        <v>0</v>
      </c>
      <c r="U116" s="86">
        <f t="shared" si="22"/>
        <v>0</v>
      </c>
      <c r="V116" s="42"/>
      <c r="W116" s="42"/>
      <c r="X116" s="51"/>
      <c r="Y116" s="51"/>
      <c r="Z116" s="86">
        <f t="shared" si="23"/>
        <v>0</v>
      </c>
      <c r="AA116" s="42"/>
      <c r="AB116" s="43"/>
      <c r="AC116" s="52"/>
      <c r="AD116" s="51"/>
      <c r="AE116" s="86">
        <f t="shared" si="24"/>
        <v>0</v>
      </c>
      <c r="AF116" s="42"/>
      <c r="AG116" s="43"/>
      <c r="AH116" s="52"/>
      <c r="AI116" s="51"/>
      <c r="AJ116" s="86">
        <f t="shared" si="25"/>
        <v>0</v>
      </c>
      <c r="AK116" s="86">
        <f t="shared" si="17"/>
        <v>0</v>
      </c>
      <c r="AL116" s="86">
        <f t="shared" si="18"/>
        <v>0</v>
      </c>
      <c r="AM116" s="86">
        <f t="shared" si="19"/>
        <v>0</v>
      </c>
      <c r="AN116" s="42"/>
      <c r="AO116" s="43"/>
      <c r="AP116" s="43"/>
      <c r="AQ116" s="86">
        <f t="shared" si="26"/>
        <v>0</v>
      </c>
      <c r="AT116" s="83" t="str">
        <f t="shared" si="20"/>
        <v/>
      </c>
      <c r="AU116" s="84">
        <f>IF(N116&gt;'Costes máximos'!$D$22,'Costes máximos'!$D$22,N116)</f>
        <v>0</v>
      </c>
      <c r="AV116" s="84">
        <f>IF(O116&gt;'Costes máximos'!$D$22,'Costes máximos'!$D$22,O116)</f>
        <v>0</v>
      </c>
      <c r="AW116" s="84">
        <f>IF(P116&gt;'Costes máximos'!$D$22,'Costes máximos'!$D$22,P116)</f>
        <v>0</v>
      </c>
      <c r="AX116" s="84">
        <f>IF(Q116&gt;'Costes máximos'!$D$22,'Costes máximos'!$D$22,Q116)</f>
        <v>0</v>
      </c>
      <c r="AY116" s="84">
        <f>IF(R116&gt;'Costes máximos'!$D$22,'Costes máximos'!$D$22,R116)</f>
        <v>0</v>
      </c>
    </row>
    <row r="117" spans="2:51" hidden="1" outlineLevel="1" x14ac:dyDescent="0.25">
      <c r="B117" s="60"/>
      <c r="C117" s="61"/>
      <c r="D117" s="61"/>
      <c r="E117" s="87">
        <f>IFERROR(INDEX('1. Paquetes y Tareas'!$F$16:$F$65,MATCH(AT117,'1. Paquetes y Tareas'!$E$16:$E$65,0)),0)</f>
        <v>0</v>
      </c>
      <c r="F117" s="48"/>
      <c r="G117" s="87" t="str">
        <f>IFERROR(INDEX('3. Presupuesto Total '!$G$25:$G$34,MATCH(F117,'3. Presupuesto Total '!$B$25:$B$34,0)),"")</f>
        <v/>
      </c>
      <c r="H117" s="38"/>
      <c r="I117" s="38"/>
      <c r="J117" s="38"/>
      <c r="K117" s="38"/>
      <c r="L117" s="38"/>
      <c r="M117" s="38"/>
      <c r="N117" s="41"/>
      <c r="O117" s="41"/>
      <c r="P117" s="41"/>
      <c r="Q117" s="42"/>
      <c r="R117" s="42"/>
      <c r="S117" s="86">
        <f t="shared" si="21"/>
        <v>0</v>
      </c>
      <c r="T117" s="86">
        <f t="shared" si="16"/>
        <v>0</v>
      </c>
      <c r="U117" s="86">
        <f t="shared" si="22"/>
        <v>0</v>
      </c>
      <c r="V117" s="42"/>
      <c r="W117" s="42"/>
      <c r="X117" s="51"/>
      <c r="Y117" s="51"/>
      <c r="Z117" s="86">
        <f t="shared" si="23"/>
        <v>0</v>
      </c>
      <c r="AA117" s="42"/>
      <c r="AB117" s="43"/>
      <c r="AC117" s="52"/>
      <c r="AD117" s="51"/>
      <c r="AE117" s="86">
        <f t="shared" si="24"/>
        <v>0</v>
      </c>
      <c r="AF117" s="42"/>
      <c r="AG117" s="43"/>
      <c r="AH117" s="52"/>
      <c r="AI117" s="51"/>
      <c r="AJ117" s="86">
        <f t="shared" si="25"/>
        <v>0</v>
      </c>
      <c r="AK117" s="86">
        <f t="shared" si="17"/>
        <v>0</v>
      </c>
      <c r="AL117" s="86">
        <f t="shared" si="18"/>
        <v>0</v>
      </c>
      <c r="AM117" s="86">
        <f t="shared" si="19"/>
        <v>0</v>
      </c>
      <c r="AN117" s="42"/>
      <c r="AO117" s="43"/>
      <c r="AP117" s="43"/>
      <c r="AQ117" s="86">
        <f t="shared" si="26"/>
        <v>0</v>
      </c>
      <c r="AT117" s="83" t="str">
        <f t="shared" si="20"/>
        <v/>
      </c>
      <c r="AU117" s="84">
        <f>IF(N117&gt;'Costes máximos'!$D$22,'Costes máximos'!$D$22,N117)</f>
        <v>0</v>
      </c>
      <c r="AV117" s="84">
        <f>IF(O117&gt;'Costes máximos'!$D$22,'Costes máximos'!$D$22,O117)</f>
        <v>0</v>
      </c>
      <c r="AW117" s="84">
        <f>IF(P117&gt;'Costes máximos'!$D$22,'Costes máximos'!$D$22,P117)</f>
        <v>0</v>
      </c>
      <c r="AX117" s="84">
        <f>IF(Q117&gt;'Costes máximos'!$D$22,'Costes máximos'!$D$22,Q117)</f>
        <v>0</v>
      </c>
      <c r="AY117" s="84">
        <f>IF(R117&gt;'Costes máximos'!$D$22,'Costes máximos'!$D$22,R117)</f>
        <v>0</v>
      </c>
    </row>
    <row r="118" spans="2:51" hidden="1" outlineLevel="1" x14ac:dyDescent="0.25">
      <c r="B118" s="60"/>
      <c r="C118" s="61"/>
      <c r="D118" s="61"/>
      <c r="E118" s="87">
        <f>IFERROR(INDEX('1. Paquetes y Tareas'!$F$16:$F$65,MATCH(AT118,'1. Paquetes y Tareas'!$E$16:$E$65,0)),0)</f>
        <v>0</v>
      </c>
      <c r="F118" s="48"/>
      <c r="G118" s="87" t="str">
        <f>IFERROR(INDEX('3. Presupuesto Total '!$G$25:$G$34,MATCH(F118,'3. Presupuesto Total '!$B$25:$B$34,0)),"")</f>
        <v/>
      </c>
      <c r="H118" s="38"/>
      <c r="I118" s="38"/>
      <c r="J118" s="38"/>
      <c r="K118" s="38"/>
      <c r="L118" s="38"/>
      <c r="M118" s="38"/>
      <c r="N118" s="41"/>
      <c r="O118" s="41"/>
      <c r="P118" s="41"/>
      <c r="Q118" s="42"/>
      <c r="R118" s="42"/>
      <c r="S118" s="86">
        <f t="shared" si="21"/>
        <v>0</v>
      </c>
      <c r="T118" s="86">
        <f t="shared" si="16"/>
        <v>0</v>
      </c>
      <c r="U118" s="86">
        <f t="shared" si="22"/>
        <v>0</v>
      </c>
      <c r="V118" s="42"/>
      <c r="W118" s="42"/>
      <c r="X118" s="51"/>
      <c r="Y118" s="51"/>
      <c r="Z118" s="86">
        <f t="shared" si="23"/>
        <v>0</v>
      </c>
      <c r="AA118" s="42"/>
      <c r="AB118" s="43"/>
      <c r="AC118" s="52"/>
      <c r="AD118" s="51"/>
      <c r="AE118" s="86">
        <f t="shared" si="24"/>
        <v>0</v>
      </c>
      <c r="AF118" s="42"/>
      <c r="AG118" s="43"/>
      <c r="AH118" s="52"/>
      <c r="AI118" s="51"/>
      <c r="AJ118" s="86">
        <f t="shared" si="25"/>
        <v>0</v>
      </c>
      <c r="AK118" s="86">
        <f t="shared" si="17"/>
        <v>0</v>
      </c>
      <c r="AL118" s="86">
        <f t="shared" si="18"/>
        <v>0</v>
      </c>
      <c r="AM118" s="86">
        <f t="shared" si="19"/>
        <v>0</v>
      </c>
      <c r="AN118" s="42"/>
      <c r="AO118" s="43"/>
      <c r="AP118" s="43"/>
      <c r="AQ118" s="86">
        <f t="shared" si="26"/>
        <v>0</v>
      </c>
      <c r="AT118" s="83" t="str">
        <f t="shared" si="20"/>
        <v/>
      </c>
      <c r="AU118" s="84">
        <f>IF(N118&gt;'Costes máximos'!$D$22,'Costes máximos'!$D$22,N118)</f>
        <v>0</v>
      </c>
      <c r="AV118" s="84">
        <f>IF(O118&gt;'Costes máximos'!$D$22,'Costes máximos'!$D$22,O118)</f>
        <v>0</v>
      </c>
      <c r="AW118" s="84">
        <f>IF(P118&gt;'Costes máximos'!$D$22,'Costes máximos'!$D$22,P118)</f>
        <v>0</v>
      </c>
      <c r="AX118" s="84">
        <f>IF(Q118&gt;'Costes máximos'!$D$22,'Costes máximos'!$D$22,Q118)</f>
        <v>0</v>
      </c>
      <c r="AY118" s="84">
        <f>IF(R118&gt;'Costes máximos'!$D$22,'Costes máximos'!$D$22,R118)</f>
        <v>0</v>
      </c>
    </row>
    <row r="119" spans="2:51" hidden="1" outlineLevel="1" x14ac:dyDescent="0.25">
      <c r="B119" s="60"/>
      <c r="C119" s="61"/>
      <c r="D119" s="61"/>
      <c r="E119" s="87">
        <f>IFERROR(INDEX('1. Paquetes y Tareas'!$F$16:$F$65,MATCH(AT119,'1. Paquetes y Tareas'!$E$16:$E$65,0)),0)</f>
        <v>0</v>
      </c>
      <c r="F119" s="48"/>
      <c r="G119" s="87" t="str">
        <f>IFERROR(INDEX('3. Presupuesto Total '!$G$25:$G$34,MATCH(F119,'3. Presupuesto Total '!$B$25:$B$34,0)),"")</f>
        <v/>
      </c>
      <c r="H119" s="38"/>
      <c r="I119" s="38"/>
      <c r="J119" s="38"/>
      <c r="K119" s="38"/>
      <c r="L119" s="38"/>
      <c r="M119" s="38"/>
      <c r="N119" s="41"/>
      <c r="O119" s="41"/>
      <c r="P119" s="41"/>
      <c r="Q119" s="42"/>
      <c r="R119" s="42"/>
      <c r="S119" s="86">
        <f t="shared" si="21"/>
        <v>0</v>
      </c>
      <c r="T119" s="86">
        <f t="shared" si="16"/>
        <v>0</v>
      </c>
      <c r="U119" s="86">
        <f t="shared" si="22"/>
        <v>0</v>
      </c>
      <c r="V119" s="42"/>
      <c r="W119" s="42"/>
      <c r="X119" s="51"/>
      <c r="Y119" s="51"/>
      <c r="Z119" s="86">
        <f t="shared" si="23"/>
        <v>0</v>
      </c>
      <c r="AA119" s="42"/>
      <c r="AB119" s="43"/>
      <c r="AC119" s="52"/>
      <c r="AD119" s="51"/>
      <c r="AE119" s="86">
        <f t="shared" si="24"/>
        <v>0</v>
      </c>
      <c r="AF119" s="42"/>
      <c r="AG119" s="43"/>
      <c r="AH119" s="52"/>
      <c r="AI119" s="51"/>
      <c r="AJ119" s="86">
        <f t="shared" si="25"/>
        <v>0</v>
      </c>
      <c r="AK119" s="86">
        <f t="shared" si="17"/>
        <v>0</v>
      </c>
      <c r="AL119" s="86">
        <f t="shared" si="18"/>
        <v>0</v>
      </c>
      <c r="AM119" s="86">
        <f t="shared" si="19"/>
        <v>0</v>
      </c>
      <c r="AN119" s="42"/>
      <c r="AO119" s="43"/>
      <c r="AP119" s="43"/>
      <c r="AQ119" s="86">
        <f t="shared" si="26"/>
        <v>0</v>
      </c>
      <c r="AT119" s="83" t="str">
        <f t="shared" si="20"/>
        <v/>
      </c>
      <c r="AU119" s="84">
        <f>IF(N119&gt;'Costes máximos'!$D$22,'Costes máximos'!$D$22,N119)</f>
        <v>0</v>
      </c>
      <c r="AV119" s="84">
        <f>IF(O119&gt;'Costes máximos'!$D$22,'Costes máximos'!$D$22,O119)</f>
        <v>0</v>
      </c>
      <c r="AW119" s="84">
        <f>IF(P119&gt;'Costes máximos'!$D$22,'Costes máximos'!$D$22,P119)</f>
        <v>0</v>
      </c>
      <c r="AX119" s="84">
        <f>IF(Q119&gt;'Costes máximos'!$D$22,'Costes máximos'!$D$22,Q119)</f>
        <v>0</v>
      </c>
      <c r="AY119" s="84">
        <f>IF(R119&gt;'Costes máximos'!$D$22,'Costes máximos'!$D$22,R119)</f>
        <v>0</v>
      </c>
    </row>
    <row r="120" spans="2:51" hidden="1" outlineLevel="1" x14ac:dyDescent="0.25">
      <c r="B120" s="60"/>
      <c r="C120" s="61"/>
      <c r="D120" s="61"/>
      <c r="E120" s="87">
        <f>IFERROR(INDEX('1. Paquetes y Tareas'!$F$16:$F$65,MATCH(AT120,'1. Paquetes y Tareas'!$E$16:$E$65,0)),0)</f>
        <v>0</v>
      </c>
      <c r="F120" s="48"/>
      <c r="G120" s="87" t="str">
        <f>IFERROR(INDEX('3. Presupuesto Total '!$G$25:$G$34,MATCH(F120,'3. Presupuesto Total '!$B$25:$B$34,0)),"")</f>
        <v/>
      </c>
      <c r="H120" s="38"/>
      <c r="I120" s="38"/>
      <c r="J120" s="38"/>
      <c r="K120" s="38"/>
      <c r="L120" s="38"/>
      <c r="M120" s="38"/>
      <c r="N120" s="41"/>
      <c r="O120" s="41"/>
      <c r="P120" s="41"/>
      <c r="Q120" s="42"/>
      <c r="R120" s="42"/>
      <c r="S120" s="86">
        <f t="shared" si="21"/>
        <v>0</v>
      </c>
      <c r="T120" s="86">
        <f t="shared" si="16"/>
        <v>0</v>
      </c>
      <c r="U120" s="86">
        <f t="shared" si="22"/>
        <v>0</v>
      </c>
      <c r="V120" s="42"/>
      <c r="W120" s="42"/>
      <c r="X120" s="51"/>
      <c r="Y120" s="51"/>
      <c r="Z120" s="86">
        <f t="shared" si="23"/>
        <v>0</v>
      </c>
      <c r="AA120" s="42"/>
      <c r="AB120" s="43"/>
      <c r="AC120" s="52"/>
      <c r="AD120" s="51"/>
      <c r="AE120" s="86">
        <f t="shared" si="24"/>
        <v>0</v>
      </c>
      <c r="AF120" s="42"/>
      <c r="AG120" s="43"/>
      <c r="AH120" s="52"/>
      <c r="AI120" s="51"/>
      <c r="AJ120" s="86">
        <f t="shared" si="25"/>
        <v>0</v>
      </c>
      <c r="AK120" s="86">
        <f t="shared" si="17"/>
        <v>0</v>
      </c>
      <c r="AL120" s="86">
        <f t="shared" si="18"/>
        <v>0</v>
      </c>
      <c r="AM120" s="86">
        <f t="shared" si="19"/>
        <v>0</v>
      </c>
      <c r="AN120" s="42"/>
      <c r="AO120" s="43"/>
      <c r="AP120" s="43"/>
      <c r="AQ120" s="86">
        <f t="shared" si="26"/>
        <v>0</v>
      </c>
      <c r="AT120" s="83" t="str">
        <f t="shared" si="20"/>
        <v/>
      </c>
      <c r="AU120" s="84">
        <f>IF(N120&gt;'Costes máximos'!$D$22,'Costes máximos'!$D$22,N120)</f>
        <v>0</v>
      </c>
      <c r="AV120" s="84">
        <f>IF(O120&gt;'Costes máximos'!$D$22,'Costes máximos'!$D$22,O120)</f>
        <v>0</v>
      </c>
      <c r="AW120" s="84">
        <f>IF(P120&gt;'Costes máximos'!$D$22,'Costes máximos'!$D$22,P120)</f>
        <v>0</v>
      </c>
      <c r="AX120" s="84">
        <f>IF(Q120&gt;'Costes máximos'!$D$22,'Costes máximos'!$D$22,Q120)</f>
        <v>0</v>
      </c>
      <c r="AY120" s="84">
        <f>IF(R120&gt;'Costes máximos'!$D$22,'Costes máximos'!$D$22,R120)</f>
        <v>0</v>
      </c>
    </row>
    <row r="121" spans="2:51" hidden="1" outlineLevel="1" x14ac:dyDescent="0.25">
      <c r="B121" s="60"/>
      <c r="C121" s="61"/>
      <c r="D121" s="61"/>
      <c r="E121" s="87">
        <f>IFERROR(INDEX('1. Paquetes y Tareas'!$F$16:$F$65,MATCH(AT121,'1. Paquetes y Tareas'!$E$16:$E$65,0)),0)</f>
        <v>0</v>
      </c>
      <c r="F121" s="48"/>
      <c r="G121" s="87" t="str">
        <f>IFERROR(INDEX('3. Presupuesto Total '!$G$25:$G$34,MATCH(F121,'3. Presupuesto Total '!$B$25:$B$34,0)),"")</f>
        <v/>
      </c>
      <c r="H121" s="38"/>
      <c r="I121" s="38"/>
      <c r="J121" s="38"/>
      <c r="K121" s="38"/>
      <c r="L121" s="38"/>
      <c r="M121" s="38"/>
      <c r="N121" s="41"/>
      <c r="O121" s="41"/>
      <c r="P121" s="41"/>
      <c r="Q121" s="42"/>
      <c r="R121" s="42"/>
      <c r="S121" s="86">
        <f t="shared" si="21"/>
        <v>0</v>
      </c>
      <c r="T121" s="86">
        <f t="shared" si="16"/>
        <v>0</v>
      </c>
      <c r="U121" s="86">
        <f t="shared" si="22"/>
        <v>0</v>
      </c>
      <c r="V121" s="42"/>
      <c r="W121" s="42"/>
      <c r="X121" s="51"/>
      <c r="Y121" s="51"/>
      <c r="Z121" s="86">
        <f t="shared" si="23"/>
        <v>0</v>
      </c>
      <c r="AA121" s="42"/>
      <c r="AB121" s="43"/>
      <c r="AC121" s="52"/>
      <c r="AD121" s="51"/>
      <c r="AE121" s="86">
        <f t="shared" si="24"/>
        <v>0</v>
      </c>
      <c r="AF121" s="42"/>
      <c r="AG121" s="43"/>
      <c r="AH121" s="52"/>
      <c r="AI121" s="51"/>
      <c r="AJ121" s="86">
        <f t="shared" si="25"/>
        <v>0</v>
      </c>
      <c r="AK121" s="86">
        <f t="shared" si="17"/>
        <v>0</v>
      </c>
      <c r="AL121" s="86">
        <f t="shared" si="18"/>
        <v>0</v>
      </c>
      <c r="AM121" s="86">
        <f t="shared" si="19"/>
        <v>0</v>
      </c>
      <c r="AN121" s="42"/>
      <c r="AO121" s="43"/>
      <c r="AP121" s="43"/>
      <c r="AQ121" s="86">
        <f t="shared" si="26"/>
        <v>0</v>
      </c>
      <c r="AT121" s="83" t="str">
        <f t="shared" si="20"/>
        <v/>
      </c>
      <c r="AU121" s="84">
        <f>IF(N121&gt;'Costes máximos'!$D$22,'Costes máximos'!$D$22,N121)</f>
        <v>0</v>
      </c>
      <c r="AV121" s="84">
        <f>IF(O121&gt;'Costes máximos'!$D$22,'Costes máximos'!$D$22,O121)</f>
        <v>0</v>
      </c>
      <c r="AW121" s="84">
        <f>IF(P121&gt;'Costes máximos'!$D$22,'Costes máximos'!$D$22,P121)</f>
        <v>0</v>
      </c>
      <c r="AX121" s="84">
        <f>IF(Q121&gt;'Costes máximos'!$D$22,'Costes máximos'!$D$22,Q121)</f>
        <v>0</v>
      </c>
      <c r="AY121" s="84">
        <f>IF(R121&gt;'Costes máximos'!$D$22,'Costes máximos'!$D$22,R121)</f>
        <v>0</v>
      </c>
    </row>
    <row r="122" spans="2:51" hidden="1" outlineLevel="1" x14ac:dyDescent="0.25">
      <c r="B122" s="60"/>
      <c r="C122" s="61"/>
      <c r="D122" s="61"/>
      <c r="E122" s="87">
        <f>IFERROR(INDEX('1. Paquetes y Tareas'!$F$16:$F$65,MATCH(AT122,'1. Paquetes y Tareas'!$E$16:$E$65,0)),0)</f>
        <v>0</v>
      </c>
      <c r="F122" s="48"/>
      <c r="G122" s="87" t="str">
        <f>IFERROR(INDEX('3. Presupuesto Total '!$G$25:$G$34,MATCH(F122,'3. Presupuesto Total '!$B$25:$B$34,0)),"")</f>
        <v/>
      </c>
      <c r="H122" s="38"/>
      <c r="I122" s="38"/>
      <c r="J122" s="38"/>
      <c r="K122" s="38"/>
      <c r="L122" s="38"/>
      <c r="M122" s="38"/>
      <c r="N122" s="41"/>
      <c r="O122" s="41"/>
      <c r="P122" s="41"/>
      <c r="Q122" s="42"/>
      <c r="R122" s="42"/>
      <c r="S122" s="86">
        <f t="shared" si="21"/>
        <v>0</v>
      </c>
      <c r="T122" s="86">
        <f t="shared" si="16"/>
        <v>0</v>
      </c>
      <c r="U122" s="86">
        <f t="shared" si="22"/>
        <v>0</v>
      </c>
      <c r="V122" s="42"/>
      <c r="W122" s="42"/>
      <c r="X122" s="51"/>
      <c r="Y122" s="51"/>
      <c r="Z122" s="86">
        <f t="shared" si="23"/>
        <v>0</v>
      </c>
      <c r="AA122" s="42"/>
      <c r="AB122" s="43"/>
      <c r="AC122" s="52"/>
      <c r="AD122" s="51"/>
      <c r="AE122" s="86">
        <f t="shared" si="24"/>
        <v>0</v>
      </c>
      <c r="AF122" s="42"/>
      <c r="AG122" s="43"/>
      <c r="AH122" s="52"/>
      <c r="AI122" s="51"/>
      <c r="AJ122" s="86">
        <f t="shared" si="25"/>
        <v>0</v>
      </c>
      <c r="AK122" s="86">
        <f t="shared" si="17"/>
        <v>0</v>
      </c>
      <c r="AL122" s="86">
        <f t="shared" si="18"/>
        <v>0</v>
      </c>
      <c r="AM122" s="86">
        <f t="shared" si="19"/>
        <v>0</v>
      </c>
      <c r="AN122" s="42"/>
      <c r="AO122" s="43"/>
      <c r="AP122" s="43"/>
      <c r="AQ122" s="86">
        <f t="shared" si="26"/>
        <v>0</v>
      </c>
      <c r="AT122" s="83" t="str">
        <f t="shared" si="20"/>
        <v/>
      </c>
      <c r="AU122" s="84">
        <f>IF(N122&gt;'Costes máximos'!$D$22,'Costes máximos'!$D$22,N122)</f>
        <v>0</v>
      </c>
      <c r="AV122" s="84">
        <f>IF(O122&gt;'Costes máximos'!$D$22,'Costes máximos'!$D$22,O122)</f>
        <v>0</v>
      </c>
      <c r="AW122" s="84">
        <f>IF(P122&gt;'Costes máximos'!$D$22,'Costes máximos'!$D$22,P122)</f>
        <v>0</v>
      </c>
      <c r="AX122" s="84">
        <f>IF(Q122&gt;'Costes máximos'!$D$22,'Costes máximos'!$D$22,Q122)</f>
        <v>0</v>
      </c>
      <c r="AY122" s="84">
        <f>IF(R122&gt;'Costes máximos'!$D$22,'Costes máximos'!$D$22,R122)</f>
        <v>0</v>
      </c>
    </row>
    <row r="123" spans="2:51" hidden="1" outlineLevel="1" x14ac:dyDescent="0.25">
      <c r="B123" s="60"/>
      <c r="C123" s="61"/>
      <c r="D123" s="61"/>
      <c r="E123" s="87">
        <f>IFERROR(INDEX('1. Paquetes y Tareas'!$F$16:$F$65,MATCH(AT123,'1. Paquetes y Tareas'!$E$16:$E$65,0)),0)</f>
        <v>0</v>
      </c>
      <c r="F123" s="48"/>
      <c r="G123" s="87" t="str">
        <f>IFERROR(INDEX('3. Presupuesto Total '!$G$25:$G$34,MATCH(F123,'3. Presupuesto Total '!$B$25:$B$34,0)),"")</f>
        <v/>
      </c>
      <c r="H123" s="38"/>
      <c r="I123" s="38"/>
      <c r="J123" s="38"/>
      <c r="K123" s="38"/>
      <c r="L123" s="38"/>
      <c r="M123" s="38"/>
      <c r="N123" s="41"/>
      <c r="O123" s="41"/>
      <c r="P123" s="41"/>
      <c r="Q123" s="42"/>
      <c r="R123" s="42"/>
      <c r="S123" s="86">
        <f t="shared" si="21"/>
        <v>0</v>
      </c>
      <c r="T123" s="86">
        <f t="shared" si="16"/>
        <v>0</v>
      </c>
      <c r="U123" s="86">
        <f t="shared" si="22"/>
        <v>0</v>
      </c>
      <c r="V123" s="42"/>
      <c r="W123" s="42"/>
      <c r="X123" s="51"/>
      <c r="Y123" s="51"/>
      <c r="Z123" s="86">
        <f t="shared" si="23"/>
        <v>0</v>
      </c>
      <c r="AA123" s="42"/>
      <c r="AB123" s="43"/>
      <c r="AC123" s="52"/>
      <c r="AD123" s="51"/>
      <c r="AE123" s="86">
        <f t="shared" si="24"/>
        <v>0</v>
      </c>
      <c r="AF123" s="42"/>
      <c r="AG123" s="43"/>
      <c r="AH123" s="52"/>
      <c r="AI123" s="51"/>
      <c r="AJ123" s="86">
        <f t="shared" si="25"/>
        <v>0</v>
      </c>
      <c r="AK123" s="86">
        <f t="shared" si="17"/>
        <v>0</v>
      </c>
      <c r="AL123" s="86">
        <f t="shared" si="18"/>
        <v>0</v>
      </c>
      <c r="AM123" s="86">
        <f t="shared" si="19"/>
        <v>0</v>
      </c>
      <c r="AN123" s="42"/>
      <c r="AO123" s="43"/>
      <c r="AP123" s="43"/>
      <c r="AQ123" s="86">
        <f t="shared" si="26"/>
        <v>0</v>
      </c>
      <c r="AT123" s="83" t="str">
        <f t="shared" si="20"/>
        <v/>
      </c>
      <c r="AU123" s="84">
        <f>IF(N123&gt;'Costes máximos'!$D$22,'Costes máximos'!$D$22,N123)</f>
        <v>0</v>
      </c>
      <c r="AV123" s="84">
        <f>IF(O123&gt;'Costes máximos'!$D$22,'Costes máximos'!$D$22,O123)</f>
        <v>0</v>
      </c>
      <c r="AW123" s="84">
        <f>IF(P123&gt;'Costes máximos'!$D$22,'Costes máximos'!$D$22,P123)</f>
        <v>0</v>
      </c>
      <c r="AX123" s="84">
        <f>IF(Q123&gt;'Costes máximos'!$D$22,'Costes máximos'!$D$22,Q123)</f>
        <v>0</v>
      </c>
      <c r="AY123" s="84">
        <f>IF(R123&gt;'Costes máximos'!$D$22,'Costes máximos'!$D$22,R123)</f>
        <v>0</v>
      </c>
    </row>
    <row r="124" spans="2:51" hidden="1" outlineLevel="1" x14ac:dyDescent="0.25">
      <c r="B124" s="60"/>
      <c r="C124" s="61"/>
      <c r="D124" s="61"/>
      <c r="E124" s="87">
        <f>IFERROR(INDEX('1. Paquetes y Tareas'!$F$16:$F$65,MATCH(AT124,'1. Paquetes y Tareas'!$E$16:$E$65,0)),0)</f>
        <v>0</v>
      </c>
      <c r="F124" s="48"/>
      <c r="G124" s="87" t="str">
        <f>IFERROR(INDEX('3. Presupuesto Total '!$G$25:$G$34,MATCH(F124,'3. Presupuesto Total '!$B$25:$B$34,0)),"")</f>
        <v/>
      </c>
      <c r="H124" s="38"/>
      <c r="I124" s="38"/>
      <c r="J124" s="38"/>
      <c r="K124" s="38"/>
      <c r="L124" s="38"/>
      <c r="M124" s="38"/>
      <c r="N124" s="41"/>
      <c r="O124" s="41"/>
      <c r="P124" s="41"/>
      <c r="Q124" s="42"/>
      <c r="R124" s="42"/>
      <c r="S124" s="86">
        <f t="shared" si="21"/>
        <v>0</v>
      </c>
      <c r="T124" s="86">
        <f t="shared" si="16"/>
        <v>0</v>
      </c>
      <c r="U124" s="86">
        <f t="shared" si="22"/>
        <v>0</v>
      </c>
      <c r="V124" s="42"/>
      <c r="W124" s="42"/>
      <c r="X124" s="51"/>
      <c r="Y124" s="51"/>
      <c r="Z124" s="86">
        <f t="shared" si="23"/>
        <v>0</v>
      </c>
      <c r="AA124" s="42"/>
      <c r="AB124" s="43"/>
      <c r="AC124" s="52"/>
      <c r="AD124" s="51"/>
      <c r="AE124" s="86">
        <f t="shared" si="24"/>
        <v>0</v>
      </c>
      <c r="AF124" s="42"/>
      <c r="AG124" s="43"/>
      <c r="AH124" s="52"/>
      <c r="AI124" s="51"/>
      <c r="AJ124" s="86">
        <f t="shared" si="25"/>
        <v>0</v>
      </c>
      <c r="AK124" s="86">
        <f t="shared" si="17"/>
        <v>0</v>
      </c>
      <c r="AL124" s="86">
        <f t="shared" si="18"/>
        <v>0</v>
      </c>
      <c r="AM124" s="86">
        <f t="shared" si="19"/>
        <v>0</v>
      </c>
      <c r="AN124" s="42"/>
      <c r="AO124" s="43"/>
      <c r="AP124" s="43"/>
      <c r="AQ124" s="86">
        <f t="shared" si="26"/>
        <v>0</v>
      </c>
      <c r="AT124" s="83" t="str">
        <f t="shared" si="20"/>
        <v/>
      </c>
      <c r="AU124" s="84">
        <f>IF(N124&gt;'Costes máximos'!$D$22,'Costes máximos'!$D$22,N124)</f>
        <v>0</v>
      </c>
      <c r="AV124" s="84">
        <f>IF(O124&gt;'Costes máximos'!$D$22,'Costes máximos'!$D$22,O124)</f>
        <v>0</v>
      </c>
      <c r="AW124" s="84">
        <f>IF(P124&gt;'Costes máximos'!$D$22,'Costes máximos'!$D$22,P124)</f>
        <v>0</v>
      </c>
      <c r="AX124" s="84">
        <f>IF(Q124&gt;'Costes máximos'!$D$22,'Costes máximos'!$D$22,Q124)</f>
        <v>0</v>
      </c>
      <c r="AY124" s="84">
        <f>IF(R124&gt;'Costes máximos'!$D$22,'Costes máximos'!$D$22,R124)</f>
        <v>0</v>
      </c>
    </row>
    <row r="125" spans="2:51" hidden="1" outlineLevel="1" x14ac:dyDescent="0.25">
      <c r="B125" s="60"/>
      <c r="C125" s="61"/>
      <c r="D125" s="61"/>
      <c r="E125" s="87">
        <f>IFERROR(INDEX('1. Paquetes y Tareas'!$F$16:$F$65,MATCH(AT125,'1. Paquetes y Tareas'!$E$16:$E$65,0)),0)</f>
        <v>0</v>
      </c>
      <c r="F125" s="48"/>
      <c r="G125" s="87" t="str">
        <f>IFERROR(INDEX('3. Presupuesto Total '!$G$25:$G$34,MATCH(F125,'3. Presupuesto Total '!$B$25:$B$34,0)),"")</f>
        <v/>
      </c>
      <c r="H125" s="38"/>
      <c r="I125" s="38"/>
      <c r="J125" s="38"/>
      <c r="K125" s="38"/>
      <c r="L125" s="38"/>
      <c r="M125" s="38"/>
      <c r="N125" s="41"/>
      <c r="O125" s="41"/>
      <c r="P125" s="41"/>
      <c r="Q125" s="42"/>
      <c r="R125" s="42"/>
      <c r="S125" s="86">
        <f t="shared" si="21"/>
        <v>0</v>
      </c>
      <c r="T125" s="86">
        <f t="shared" si="16"/>
        <v>0</v>
      </c>
      <c r="U125" s="86">
        <f t="shared" si="22"/>
        <v>0</v>
      </c>
      <c r="V125" s="42"/>
      <c r="W125" s="42"/>
      <c r="X125" s="51"/>
      <c r="Y125" s="51"/>
      <c r="Z125" s="86">
        <f t="shared" si="23"/>
        <v>0</v>
      </c>
      <c r="AA125" s="42"/>
      <c r="AB125" s="43"/>
      <c r="AC125" s="52"/>
      <c r="AD125" s="51"/>
      <c r="AE125" s="86">
        <f t="shared" si="24"/>
        <v>0</v>
      </c>
      <c r="AF125" s="42"/>
      <c r="AG125" s="43"/>
      <c r="AH125" s="52"/>
      <c r="AI125" s="51"/>
      <c r="AJ125" s="86">
        <f t="shared" si="25"/>
        <v>0</v>
      </c>
      <c r="AK125" s="86">
        <f t="shared" si="17"/>
        <v>0</v>
      </c>
      <c r="AL125" s="86">
        <f t="shared" si="18"/>
        <v>0</v>
      </c>
      <c r="AM125" s="86">
        <f t="shared" si="19"/>
        <v>0</v>
      </c>
      <c r="AN125" s="42"/>
      <c r="AO125" s="43"/>
      <c r="AP125" s="43"/>
      <c r="AQ125" s="86">
        <f t="shared" si="26"/>
        <v>0</v>
      </c>
      <c r="AT125" s="83" t="str">
        <f t="shared" si="20"/>
        <v/>
      </c>
      <c r="AU125" s="84">
        <f>IF(N125&gt;'Costes máximos'!$D$22,'Costes máximos'!$D$22,N125)</f>
        <v>0</v>
      </c>
      <c r="AV125" s="84">
        <f>IF(O125&gt;'Costes máximos'!$D$22,'Costes máximos'!$D$22,O125)</f>
        <v>0</v>
      </c>
      <c r="AW125" s="84">
        <f>IF(P125&gt;'Costes máximos'!$D$22,'Costes máximos'!$D$22,P125)</f>
        <v>0</v>
      </c>
      <c r="AX125" s="84">
        <f>IF(Q125&gt;'Costes máximos'!$D$22,'Costes máximos'!$D$22,Q125)</f>
        <v>0</v>
      </c>
      <c r="AY125" s="84">
        <f>IF(R125&gt;'Costes máximos'!$D$22,'Costes máximos'!$D$22,R125)</f>
        <v>0</v>
      </c>
    </row>
    <row r="126" spans="2:51" hidden="1" outlineLevel="1" x14ac:dyDescent="0.25">
      <c r="B126" s="60"/>
      <c r="C126" s="61"/>
      <c r="D126" s="61"/>
      <c r="E126" s="87">
        <f>IFERROR(INDEX('1. Paquetes y Tareas'!$F$16:$F$65,MATCH(AT126,'1. Paquetes y Tareas'!$E$16:$E$65,0)),0)</f>
        <v>0</v>
      </c>
      <c r="F126" s="48"/>
      <c r="G126" s="87" t="str">
        <f>IFERROR(INDEX('3. Presupuesto Total '!$G$25:$G$34,MATCH(F126,'3. Presupuesto Total '!$B$25:$B$34,0)),"")</f>
        <v/>
      </c>
      <c r="H126" s="38"/>
      <c r="I126" s="38"/>
      <c r="J126" s="38"/>
      <c r="K126" s="38"/>
      <c r="L126" s="38"/>
      <c r="M126" s="38"/>
      <c r="N126" s="41"/>
      <c r="O126" s="41"/>
      <c r="P126" s="41"/>
      <c r="Q126" s="42"/>
      <c r="R126" s="42"/>
      <c r="S126" s="86">
        <f t="shared" si="21"/>
        <v>0</v>
      </c>
      <c r="T126" s="86">
        <f t="shared" si="16"/>
        <v>0</v>
      </c>
      <c r="U126" s="86">
        <f t="shared" si="22"/>
        <v>0</v>
      </c>
      <c r="V126" s="42"/>
      <c r="W126" s="42"/>
      <c r="X126" s="51"/>
      <c r="Y126" s="51"/>
      <c r="Z126" s="86">
        <f t="shared" si="23"/>
        <v>0</v>
      </c>
      <c r="AA126" s="42"/>
      <c r="AB126" s="43"/>
      <c r="AC126" s="52"/>
      <c r="AD126" s="51"/>
      <c r="AE126" s="86">
        <f t="shared" si="24"/>
        <v>0</v>
      </c>
      <c r="AF126" s="42"/>
      <c r="AG126" s="43"/>
      <c r="AH126" s="52"/>
      <c r="AI126" s="51"/>
      <c r="AJ126" s="86">
        <f t="shared" si="25"/>
        <v>0</v>
      </c>
      <c r="AK126" s="86">
        <f t="shared" si="17"/>
        <v>0</v>
      </c>
      <c r="AL126" s="86">
        <f t="shared" si="18"/>
        <v>0</v>
      </c>
      <c r="AM126" s="86">
        <f t="shared" si="19"/>
        <v>0</v>
      </c>
      <c r="AN126" s="42"/>
      <c r="AO126" s="43"/>
      <c r="AP126" s="43"/>
      <c r="AQ126" s="86">
        <f t="shared" si="26"/>
        <v>0</v>
      </c>
      <c r="AT126" s="83" t="str">
        <f t="shared" si="20"/>
        <v/>
      </c>
      <c r="AU126" s="84">
        <f>IF(N126&gt;'Costes máximos'!$D$22,'Costes máximos'!$D$22,N126)</f>
        <v>0</v>
      </c>
      <c r="AV126" s="84">
        <f>IF(O126&gt;'Costes máximos'!$D$22,'Costes máximos'!$D$22,O126)</f>
        <v>0</v>
      </c>
      <c r="AW126" s="84">
        <f>IF(P126&gt;'Costes máximos'!$D$22,'Costes máximos'!$D$22,P126)</f>
        <v>0</v>
      </c>
      <c r="AX126" s="84">
        <f>IF(Q126&gt;'Costes máximos'!$D$22,'Costes máximos'!$D$22,Q126)</f>
        <v>0</v>
      </c>
      <c r="AY126" s="84">
        <f>IF(R126&gt;'Costes máximos'!$D$22,'Costes máximos'!$D$22,R126)</f>
        <v>0</v>
      </c>
    </row>
    <row r="127" spans="2:51" hidden="1" outlineLevel="1" x14ac:dyDescent="0.25">
      <c r="B127" s="60"/>
      <c r="C127" s="61"/>
      <c r="D127" s="61"/>
      <c r="E127" s="87">
        <f>IFERROR(INDEX('1. Paquetes y Tareas'!$F$16:$F$65,MATCH(AT127,'1. Paquetes y Tareas'!$E$16:$E$65,0)),0)</f>
        <v>0</v>
      </c>
      <c r="F127" s="48"/>
      <c r="G127" s="87" t="str">
        <f>IFERROR(INDEX('3. Presupuesto Total '!$G$25:$G$34,MATCH(F127,'3. Presupuesto Total '!$B$25:$B$34,0)),"")</f>
        <v/>
      </c>
      <c r="H127" s="38"/>
      <c r="I127" s="38"/>
      <c r="J127" s="38"/>
      <c r="K127" s="38"/>
      <c r="L127" s="38"/>
      <c r="M127" s="38"/>
      <c r="N127" s="41"/>
      <c r="O127" s="41"/>
      <c r="P127" s="41"/>
      <c r="Q127" s="42"/>
      <c r="R127" s="42"/>
      <c r="S127" s="86">
        <f t="shared" si="21"/>
        <v>0</v>
      </c>
      <c r="T127" s="86">
        <f t="shared" si="16"/>
        <v>0</v>
      </c>
      <c r="U127" s="86">
        <f t="shared" si="22"/>
        <v>0</v>
      </c>
      <c r="V127" s="42"/>
      <c r="W127" s="42"/>
      <c r="X127" s="51"/>
      <c r="Y127" s="51"/>
      <c r="Z127" s="86">
        <f t="shared" si="23"/>
        <v>0</v>
      </c>
      <c r="AA127" s="42"/>
      <c r="AB127" s="43"/>
      <c r="AC127" s="52"/>
      <c r="AD127" s="51"/>
      <c r="AE127" s="86">
        <f t="shared" si="24"/>
        <v>0</v>
      </c>
      <c r="AF127" s="42"/>
      <c r="AG127" s="43"/>
      <c r="AH127" s="52"/>
      <c r="AI127" s="51"/>
      <c r="AJ127" s="86">
        <f t="shared" si="25"/>
        <v>0</v>
      </c>
      <c r="AK127" s="86">
        <f t="shared" si="17"/>
        <v>0</v>
      </c>
      <c r="AL127" s="86">
        <f t="shared" si="18"/>
        <v>0</v>
      </c>
      <c r="AM127" s="86">
        <f t="shared" si="19"/>
        <v>0</v>
      </c>
      <c r="AN127" s="42"/>
      <c r="AO127" s="43"/>
      <c r="AP127" s="43"/>
      <c r="AQ127" s="86">
        <f t="shared" si="26"/>
        <v>0</v>
      </c>
      <c r="AT127" s="83" t="str">
        <f t="shared" si="20"/>
        <v/>
      </c>
      <c r="AU127" s="84">
        <f>IF(N127&gt;'Costes máximos'!$D$22,'Costes máximos'!$D$22,N127)</f>
        <v>0</v>
      </c>
      <c r="AV127" s="84">
        <f>IF(O127&gt;'Costes máximos'!$D$22,'Costes máximos'!$D$22,O127)</f>
        <v>0</v>
      </c>
      <c r="AW127" s="84">
        <f>IF(P127&gt;'Costes máximos'!$D$22,'Costes máximos'!$D$22,P127)</f>
        <v>0</v>
      </c>
      <c r="AX127" s="84">
        <f>IF(Q127&gt;'Costes máximos'!$D$22,'Costes máximos'!$D$22,Q127)</f>
        <v>0</v>
      </c>
      <c r="AY127" s="84">
        <f>IF(R127&gt;'Costes máximos'!$D$22,'Costes máximos'!$D$22,R127)</f>
        <v>0</v>
      </c>
    </row>
    <row r="128" spans="2:51" hidden="1" outlineLevel="1" x14ac:dyDescent="0.25">
      <c r="B128" s="60"/>
      <c r="C128" s="61"/>
      <c r="D128" s="61"/>
      <c r="E128" s="87">
        <f>IFERROR(INDEX('1. Paquetes y Tareas'!$F$16:$F$65,MATCH(AT128,'1. Paquetes y Tareas'!$E$16:$E$65,0)),0)</f>
        <v>0</v>
      </c>
      <c r="F128" s="48"/>
      <c r="G128" s="87" t="str">
        <f>IFERROR(INDEX('3. Presupuesto Total '!$G$25:$G$34,MATCH(F128,'3. Presupuesto Total '!$B$25:$B$34,0)),"")</f>
        <v/>
      </c>
      <c r="H128" s="38"/>
      <c r="I128" s="38"/>
      <c r="J128" s="38"/>
      <c r="K128" s="38"/>
      <c r="L128" s="38"/>
      <c r="M128" s="38"/>
      <c r="N128" s="41"/>
      <c r="O128" s="41"/>
      <c r="P128" s="41"/>
      <c r="Q128" s="42"/>
      <c r="R128" s="42"/>
      <c r="S128" s="86">
        <f t="shared" si="21"/>
        <v>0</v>
      </c>
      <c r="T128" s="86">
        <f t="shared" si="16"/>
        <v>0</v>
      </c>
      <c r="U128" s="86">
        <f t="shared" si="22"/>
        <v>0</v>
      </c>
      <c r="V128" s="42"/>
      <c r="W128" s="42"/>
      <c r="X128" s="51"/>
      <c r="Y128" s="51"/>
      <c r="Z128" s="86">
        <f t="shared" si="23"/>
        <v>0</v>
      </c>
      <c r="AA128" s="42"/>
      <c r="AB128" s="43"/>
      <c r="AC128" s="52"/>
      <c r="AD128" s="51"/>
      <c r="AE128" s="86">
        <f t="shared" si="24"/>
        <v>0</v>
      </c>
      <c r="AF128" s="42"/>
      <c r="AG128" s="43"/>
      <c r="AH128" s="52"/>
      <c r="AI128" s="51"/>
      <c r="AJ128" s="86">
        <f t="shared" si="25"/>
        <v>0</v>
      </c>
      <c r="AK128" s="86">
        <f t="shared" si="17"/>
        <v>0</v>
      </c>
      <c r="AL128" s="86">
        <f t="shared" si="18"/>
        <v>0</v>
      </c>
      <c r="AM128" s="86">
        <f t="shared" si="19"/>
        <v>0</v>
      </c>
      <c r="AN128" s="42"/>
      <c r="AO128" s="43"/>
      <c r="AP128" s="43"/>
      <c r="AQ128" s="86">
        <f t="shared" si="26"/>
        <v>0</v>
      </c>
      <c r="AT128" s="83" t="str">
        <f t="shared" si="20"/>
        <v/>
      </c>
      <c r="AU128" s="84">
        <f>IF(N128&gt;'Costes máximos'!$D$22,'Costes máximos'!$D$22,N128)</f>
        <v>0</v>
      </c>
      <c r="AV128" s="84">
        <f>IF(O128&gt;'Costes máximos'!$D$22,'Costes máximos'!$D$22,O128)</f>
        <v>0</v>
      </c>
      <c r="AW128" s="84">
        <f>IF(P128&gt;'Costes máximos'!$D$22,'Costes máximos'!$D$22,P128)</f>
        <v>0</v>
      </c>
      <c r="AX128" s="84">
        <f>IF(Q128&gt;'Costes máximos'!$D$22,'Costes máximos'!$D$22,Q128)</f>
        <v>0</v>
      </c>
      <c r="AY128" s="84">
        <f>IF(R128&gt;'Costes máximos'!$D$22,'Costes máximos'!$D$22,R128)</f>
        <v>0</v>
      </c>
    </row>
    <row r="129" spans="2:51" hidden="1" outlineLevel="1" x14ac:dyDescent="0.25">
      <c r="B129" s="60"/>
      <c r="C129" s="61"/>
      <c r="D129" s="61"/>
      <c r="E129" s="87">
        <f>IFERROR(INDEX('1. Paquetes y Tareas'!$F$16:$F$65,MATCH(AT129,'1. Paquetes y Tareas'!$E$16:$E$65,0)),0)</f>
        <v>0</v>
      </c>
      <c r="F129" s="48"/>
      <c r="G129" s="87" t="str">
        <f>IFERROR(INDEX('3. Presupuesto Total '!$G$25:$G$34,MATCH(F129,'3. Presupuesto Total '!$B$25:$B$34,0)),"")</f>
        <v/>
      </c>
      <c r="H129" s="38"/>
      <c r="I129" s="38"/>
      <c r="J129" s="38"/>
      <c r="K129" s="38"/>
      <c r="L129" s="38"/>
      <c r="M129" s="38"/>
      <c r="N129" s="41"/>
      <c r="O129" s="41"/>
      <c r="P129" s="41"/>
      <c r="Q129" s="42"/>
      <c r="R129" s="42"/>
      <c r="S129" s="86">
        <f t="shared" si="21"/>
        <v>0</v>
      </c>
      <c r="T129" s="86">
        <f t="shared" si="16"/>
        <v>0</v>
      </c>
      <c r="U129" s="86">
        <f t="shared" si="22"/>
        <v>0</v>
      </c>
      <c r="V129" s="42"/>
      <c r="W129" s="42"/>
      <c r="X129" s="51"/>
      <c r="Y129" s="51"/>
      <c r="Z129" s="86">
        <f t="shared" si="23"/>
        <v>0</v>
      </c>
      <c r="AA129" s="42"/>
      <c r="AB129" s="43"/>
      <c r="AC129" s="52"/>
      <c r="AD129" s="51"/>
      <c r="AE129" s="86">
        <f t="shared" si="24"/>
        <v>0</v>
      </c>
      <c r="AF129" s="42"/>
      <c r="AG129" s="43"/>
      <c r="AH129" s="52"/>
      <c r="AI129" s="51"/>
      <c r="AJ129" s="86">
        <f t="shared" si="25"/>
        <v>0</v>
      </c>
      <c r="AK129" s="86">
        <f t="shared" si="17"/>
        <v>0</v>
      </c>
      <c r="AL129" s="86">
        <f t="shared" si="18"/>
        <v>0</v>
      </c>
      <c r="AM129" s="86">
        <f t="shared" si="19"/>
        <v>0</v>
      </c>
      <c r="AN129" s="42"/>
      <c r="AO129" s="43"/>
      <c r="AP129" s="43"/>
      <c r="AQ129" s="86">
        <f t="shared" si="26"/>
        <v>0</v>
      </c>
      <c r="AT129" s="83" t="str">
        <f t="shared" si="20"/>
        <v/>
      </c>
      <c r="AU129" s="84">
        <f>IF(N129&gt;'Costes máximos'!$D$22,'Costes máximos'!$D$22,N129)</f>
        <v>0</v>
      </c>
      <c r="AV129" s="84">
        <f>IF(O129&gt;'Costes máximos'!$D$22,'Costes máximos'!$D$22,O129)</f>
        <v>0</v>
      </c>
      <c r="AW129" s="84">
        <f>IF(P129&gt;'Costes máximos'!$D$22,'Costes máximos'!$D$22,P129)</f>
        <v>0</v>
      </c>
      <c r="AX129" s="84">
        <f>IF(Q129&gt;'Costes máximos'!$D$22,'Costes máximos'!$D$22,Q129)</f>
        <v>0</v>
      </c>
      <c r="AY129" s="84">
        <f>IF(R129&gt;'Costes máximos'!$D$22,'Costes máximos'!$D$22,R129)</f>
        <v>0</v>
      </c>
    </row>
    <row r="130" spans="2:51" hidden="1" outlineLevel="1" x14ac:dyDescent="0.25">
      <c r="B130" s="60"/>
      <c r="C130" s="61"/>
      <c r="D130" s="61"/>
      <c r="E130" s="87">
        <f>IFERROR(INDEX('1. Paquetes y Tareas'!$F$16:$F$65,MATCH(AT130,'1. Paquetes y Tareas'!$E$16:$E$65,0)),0)</f>
        <v>0</v>
      </c>
      <c r="F130" s="48"/>
      <c r="G130" s="87" t="str">
        <f>IFERROR(INDEX('3. Presupuesto Total '!$G$25:$G$34,MATCH(F130,'3. Presupuesto Total '!$B$25:$B$34,0)),"")</f>
        <v/>
      </c>
      <c r="H130" s="38"/>
      <c r="I130" s="38"/>
      <c r="J130" s="38"/>
      <c r="K130" s="38"/>
      <c r="L130" s="38"/>
      <c r="M130" s="38"/>
      <c r="N130" s="41"/>
      <c r="O130" s="41"/>
      <c r="P130" s="41"/>
      <c r="Q130" s="42"/>
      <c r="R130" s="42"/>
      <c r="S130" s="86">
        <f t="shared" si="21"/>
        <v>0</v>
      </c>
      <c r="T130" s="86">
        <f t="shared" si="16"/>
        <v>0</v>
      </c>
      <c r="U130" s="86">
        <f t="shared" si="22"/>
        <v>0</v>
      </c>
      <c r="V130" s="42"/>
      <c r="W130" s="42"/>
      <c r="X130" s="51"/>
      <c r="Y130" s="51"/>
      <c r="Z130" s="86">
        <f t="shared" si="23"/>
        <v>0</v>
      </c>
      <c r="AA130" s="42"/>
      <c r="AB130" s="43"/>
      <c r="AC130" s="52"/>
      <c r="AD130" s="51"/>
      <c r="AE130" s="86">
        <f t="shared" si="24"/>
        <v>0</v>
      </c>
      <c r="AF130" s="42"/>
      <c r="AG130" s="43"/>
      <c r="AH130" s="52"/>
      <c r="AI130" s="51"/>
      <c r="AJ130" s="86">
        <f t="shared" si="25"/>
        <v>0</v>
      </c>
      <c r="AK130" s="86">
        <f t="shared" si="17"/>
        <v>0</v>
      </c>
      <c r="AL130" s="86">
        <f t="shared" si="18"/>
        <v>0</v>
      </c>
      <c r="AM130" s="86">
        <f t="shared" si="19"/>
        <v>0</v>
      </c>
      <c r="AN130" s="42"/>
      <c r="AO130" s="43"/>
      <c r="AP130" s="43"/>
      <c r="AQ130" s="86">
        <f t="shared" si="26"/>
        <v>0</v>
      </c>
      <c r="AT130" s="83" t="str">
        <f t="shared" si="20"/>
        <v/>
      </c>
      <c r="AU130" s="84">
        <f>IF(N130&gt;'Costes máximos'!$D$22,'Costes máximos'!$D$22,N130)</f>
        <v>0</v>
      </c>
      <c r="AV130" s="84">
        <f>IF(O130&gt;'Costes máximos'!$D$22,'Costes máximos'!$D$22,O130)</f>
        <v>0</v>
      </c>
      <c r="AW130" s="84">
        <f>IF(P130&gt;'Costes máximos'!$D$22,'Costes máximos'!$D$22,P130)</f>
        <v>0</v>
      </c>
      <c r="AX130" s="84">
        <f>IF(Q130&gt;'Costes máximos'!$D$22,'Costes máximos'!$D$22,Q130)</f>
        <v>0</v>
      </c>
      <c r="AY130" s="84">
        <f>IF(R130&gt;'Costes máximos'!$D$22,'Costes máximos'!$D$22,R130)</f>
        <v>0</v>
      </c>
    </row>
    <row r="131" spans="2:51" hidden="1" outlineLevel="1" x14ac:dyDescent="0.25">
      <c r="B131" s="60"/>
      <c r="C131" s="61"/>
      <c r="D131" s="61"/>
      <c r="E131" s="87">
        <f>IFERROR(INDEX('1. Paquetes y Tareas'!$F$16:$F$65,MATCH(AT131,'1. Paquetes y Tareas'!$E$16:$E$65,0)),0)</f>
        <v>0</v>
      </c>
      <c r="F131" s="48"/>
      <c r="G131" s="87" t="str">
        <f>IFERROR(INDEX('3. Presupuesto Total '!$G$25:$G$34,MATCH(F131,'3. Presupuesto Total '!$B$25:$B$34,0)),"")</f>
        <v/>
      </c>
      <c r="H131" s="38"/>
      <c r="I131" s="38"/>
      <c r="J131" s="38"/>
      <c r="K131" s="38"/>
      <c r="L131" s="38"/>
      <c r="M131" s="38"/>
      <c r="N131" s="41"/>
      <c r="O131" s="41"/>
      <c r="P131" s="41"/>
      <c r="Q131" s="42"/>
      <c r="R131" s="42"/>
      <c r="S131" s="86">
        <f t="shared" si="21"/>
        <v>0</v>
      </c>
      <c r="T131" s="86">
        <f t="shared" si="16"/>
        <v>0</v>
      </c>
      <c r="U131" s="86">
        <f t="shared" si="22"/>
        <v>0</v>
      </c>
      <c r="V131" s="42"/>
      <c r="W131" s="42"/>
      <c r="X131" s="51"/>
      <c r="Y131" s="51"/>
      <c r="Z131" s="86">
        <f t="shared" si="23"/>
        <v>0</v>
      </c>
      <c r="AA131" s="42"/>
      <c r="AB131" s="43"/>
      <c r="AC131" s="52"/>
      <c r="AD131" s="51"/>
      <c r="AE131" s="86">
        <f t="shared" si="24"/>
        <v>0</v>
      </c>
      <c r="AF131" s="42"/>
      <c r="AG131" s="43"/>
      <c r="AH131" s="52"/>
      <c r="AI131" s="51"/>
      <c r="AJ131" s="86">
        <f t="shared" si="25"/>
        <v>0</v>
      </c>
      <c r="AK131" s="86">
        <f t="shared" si="17"/>
        <v>0</v>
      </c>
      <c r="AL131" s="86">
        <f t="shared" si="18"/>
        <v>0</v>
      </c>
      <c r="AM131" s="86">
        <f t="shared" si="19"/>
        <v>0</v>
      </c>
      <c r="AN131" s="42"/>
      <c r="AO131" s="43"/>
      <c r="AP131" s="43"/>
      <c r="AQ131" s="86">
        <f t="shared" si="26"/>
        <v>0</v>
      </c>
      <c r="AT131" s="83" t="str">
        <f t="shared" si="20"/>
        <v/>
      </c>
      <c r="AU131" s="84">
        <f>IF(N131&gt;'Costes máximos'!$D$22,'Costes máximos'!$D$22,N131)</f>
        <v>0</v>
      </c>
      <c r="AV131" s="84">
        <f>IF(O131&gt;'Costes máximos'!$D$22,'Costes máximos'!$D$22,O131)</f>
        <v>0</v>
      </c>
      <c r="AW131" s="84">
        <f>IF(P131&gt;'Costes máximos'!$D$22,'Costes máximos'!$D$22,P131)</f>
        <v>0</v>
      </c>
      <c r="AX131" s="84">
        <f>IF(Q131&gt;'Costes máximos'!$D$22,'Costes máximos'!$D$22,Q131)</f>
        <v>0</v>
      </c>
      <c r="AY131" s="84">
        <f>IF(R131&gt;'Costes máximos'!$D$22,'Costes máximos'!$D$22,R131)</f>
        <v>0</v>
      </c>
    </row>
    <row r="132" spans="2:51" hidden="1" outlineLevel="1" x14ac:dyDescent="0.25">
      <c r="B132" s="60"/>
      <c r="C132" s="61"/>
      <c r="D132" s="61"/>
      <c r="E132" s="87">
        <f>IFERROR(INDEX('1. Paquetes y Tareas'!$F$16:$F$65,MATCH(AT132,'1. Paquetes y Tareas'!$E$16:$E$65,0)),0)</f>
        <v>0</v>
      </c>
      <c r="F132" s="48"/>
      <c r="G132" s="87" t="str">
        <f>IFERROR(INDEX('3. Presupuesto Total '!$G$25:$G$34,MATCH(F132,'3. Presupuesto Total '!$B$25:$B$34,0)),"")</f>
        <v/>
      </c>
      <c r="H132" s="38"/>
      <c r="I132" s="38"/>
      <c r="J132" s="38"/>
      <c r="K132" s="38"/>
      <c r="L132" s="38"/>
      <c r="M132" s="38"/>
      <c r="N132" s="41"/>
      <c r="O132" s="41"/>
      <c r="P132" s="41"/>
      <c r="Q132" s="42"/>
      <c r="R132" s="42"/>
      <c r="S132" s="86">
        <f t="shared" si="21"/>
        <v>0</v>
      </c>
      <c r="T132" s="86">
        <f t="shared" si="16"/>
        <v>0</v>
      </c>
      <c r="U132" s="86">
        <f t="shared" si="22"/>
        <v>0</v>
      </c>
      <c r="V132" s="42"/>
      <c r="W132" s="42"/>
      <c r="X132" s="51"/>
      <c r="Y132" s="51"/>
      <c r="Z132" s="86">
        <f t="shared" si="23"/>
        <v>0</v>
      </c>
      <c r="AA132" s="42"/>
      <c r="AB132" s="43"/>
      <c r="AC132" s="52"/>
      <c r="AD132" s="51"/>
      <c r="AE132" s="86">
        <f t="shared" si="24"/>
        <v>0</v>
      </c>
      <c r="AF132" s="42"/>
      <c r="AG132" s="43"/>
      <c r="AH132" s="52"/>
      <c r="AI132" s="51"/>
      <c r="AJ132" s="86">
        <f t="shared" si="25"/>
        <v>0</v>
      </c>
      <c r="AK132" s="86">
        <f t="shared" si="17"/>
        <v>0</v>
      </c>
      <c r="AL132" s="86">
        <f t="shared" si="18"/>
        <v>0</v>
      </c>
      <c r="AM132" s="86">
        <f t="shared" si="19"/>
        <v>0</v>
      </c>
      <c r="AN132" s="42"/>
      <c r="AO132" s="43"/>
      <c r="AP132" s="43"/>
      <c r="AQ132" s="86">
        <f t="shared" si="26"/>
        <v>0</v>
      </c>
      <c r="AT132" s="83" t="str">
        <f t="shared" si="20"/>
        <v/>
      </c>
      <c r="AU132" s="84">
        <f>IF(N132&gt;'Costes máximos'!$D$22,'Costes máximos'!$D$22,N132)</f>
        <v>0</v>
      </c>
      <c r="AV132" s="84">
        <f>IF(O132&gt;'Costes máximos'!$D$22,'Costes máximos'!$D$22,O132)</f>
        <v>0</v>
      </c>
      <c r="AW132" s="84">
        <f>IF(P132&gt;'Costes máximos'!$D$22,'Costes máximos'!$D$22,P132)</f>
        <v>0</v>
      </c>
      <c r="AX132" s="84">
        <f>IF(Q132&gt;'Costes máximos'!$D$22,'Costes máximos'!$D$22,Q132)</f>
        <v>0</v>
      </c>
      <c r="AY132" s="84">
        <f>IF(R132&gt;'Costes máximos'!$D$22,'Costes máximos'!$D$22,R132)</f>
        <v>0</v>
      </c>
    </row>
    <row r="133" spans="2:51" hidden="1" outlineLevel="1" x14ac:dyDescent="0.25">
      <c r="B133" s="60"/>
      <c r="C133" s="61"/>
      <c r="D133" s="61"/>
      <c r="E133" s="87">
        <f>IFERROR(INDEX('1. Paquetes y Tareas'!$F$16:$F$65,MATCH(AT133,'1. Paquetes y Tareas'!$E$16:$E$65,0)),0)</f>
        <v>0</v>
      </c>
      <c r="F133" s="48"/>
      <c r="G133" s="87" t="str">
        <f>IFERROR(INDEX('3. Presupuesto Total '!$G$25:$G$34,MATCH(F133,'3. Presupuesto Total '!$B$25:$B$34,0)),"")</f>
        <v/>
      </c>
      <c r="H133" s="38"/>
      <c r="I133" s="38"/>
      <c r="J133" s="38"/>
      <c r="K133" s="38"/>
      <c r="L133" s="38"/>
      <c r="M133" s="38"/>
      <c r="N133" s="41"/>
      <c r="O133" s="41"/>
      <c r="P133" s="41"/>
      <c r="Q133" s="42"/>
      <c r="R133" s="42"/>
      <c r="S133" s="86">
        <f t="shared" si="21"/>
        <v>0</v>
      </c>
      <c r="T133" s="86">
        <f t="shared" si="16"/>
        <v>0</v>
      </c>
      <c r="U133" s="86">
        <f t="shared" si="22"/>
        <v>0</v>
      </c>
      <c r="V133" s="42"/>
      <c r="W133" s="42"/>
      <c r="X133" s="51"/>
      <c r="Y133" s="51"/>
      <c r="Z133" s="86">
        <f t="shared" si="23"/>
        <v>0</v>
      </c>
      <c r="AA133" s="42"/>
      <c r="AB133" s="43"/>
      <c r="AC133" s="52"/>
      <c r="AD133" s="51"/>
      <c r="AE133" s="86">
        <f t="shared" si="24"/>
        <v>0</v>
      </c>
      <c r="AF133" s="42"/>
      <c r="AG133" s="43"/>
      <c r="AH133" s="52"/>
      <c r="AI133" s="51"/>
      <c r="AJ133" s="86">
        <f t="shared" si="25"/>
        <v>0</v>
      </c>
      <c r="AK133" s="86">
        <f t="shared" si="17"/>
        <v>0</v>
      </c>
      <c r="AL133" s="86">
        <f t="shared" si="18"/>
        <v>0</v>
      </c>
      <c r="AM133" s="86">
        <f t="shared" si="19"/>
        <v>0</v>
      </c>
      <c r="AN133" s="42"/>
      <c r="AO133" s="43"/>
      <c r="AP133" s="43"/>
      <c r="AQ133" s="86">
        <f t="shared" si="26"/>
        <v>0</v>
      </c>
      <c r="AT133" s="83" t="str">
        <f t="shared" si="20"/>
        <v/>
      </c>
      <c r="AU133" s="84">
        <f>IF(N133&gt;'Costes máximos'!$D$22,'Costes máximos'!$D$22,N133)</f>
        <v>0</v>
      </c>
      <c r="AV133" s="84">
        <f>IF(O133&gt;'Costes máximos'!$D$22,'Costes máximos'!$D$22,O133)</f>
        <v>0</v>
      </c>
      <c r="AW133" s="84">
        <f>IF(P133&gt;'Costes máximos'!$D$22,'Costes máximos'!$D$22,P133)</f>
        <v>0</v>
      </c>
      <c r="AX133" s="84">
        <f>IF(Q133&gt;'Costes máximos'!$D$22,'Costes máximos'!$D$22,Q133)</f>
        <v>0</v>
      </c>
      <c r="AY133" s="84">
        <f>IF(R133&gt;'Costes máximos'!$D$22,'Costes máximos'!$D$22,R133)</f>
        <v>0</v>
      </c>
    </row>
    <row r="134" spans="2:51" hidden="1" outlineLevel="1" x14ac:dyDescent="0.25">
      <c r="B134" s="60"/>
      <c r="C134" s="61"/>
      <c r="D134" s="61"/>
      <c r="E134" s="87">
        <f>IFERROR(INDEX('1. Paquetes y Tareas'!$F$16:$F$65,MATCH(AT134,'1. Paquetes y Tareas'!$E$16:$E$65,0)),0)</f>
        <v>0</v>
      </c>
      <c r="F134" s="48"/>
      <c r="G134" s="87" t="str">
        <f>IFERROR(INDEX('3. Presupuesto Total '!$G$25:$G$34,MATCH(F134,'3. Presupuesto Total '!$B$25:$B$34,0)),"")</f>
        <v/>
      </c>
      <c r="H134" s="38"/>
      <c r="I134" s="38"/>
      <c r="J134" s="38"/>
      <c r="K134" s="38"/>
      <c r="L134" s="38"/>
      <c r="M134" s="38"/>
      <c r="N134" s="41"/>
      <c r="O134" s="41"/>
      <c r="P134" s="41"/>
      <c r="Q134" s="42"/>
      <c r="R134" s="42"/>
      <c r="S134" s="86">
        <f t="shared" si="21"/>
        <v>0</v>
      </c>
      <c r="T134" s="86">
        <f t="shared" si="16"/>
        <v>0</v>
      </c>
      <c r="U134" s="86">
        <f t="shared" si="22"/>
        <v>0</v>
      </c>
      <c r="V134" s="42"/>
      <c r="W134" s="42"/>
      <c r="X134" s="51"/>
      <c r="Y134" s="51"/>
      <c r="Z134" s="86">
        <f t="shared" si="23"/>
        <v>0</v>
      </c>
      <c r="AA134" s="42"/>
      <c r="AB134" s="43"/>
      <c r="AC134" s="52"/>
      <c r="AD134" s="51"/>
      <c r="AE134" s="86">
        <f t="shared" si="24"/>
        <v>0</v>
      </c>
      <c r="AF134" s="42"/>
      <c r="AG134" s="43"/>
      <c r="AH134" s="52"/>
      <c r="AI134" s="51"/>
      <c r="AJ134" s="86">
        <f t="shared" si="25"/>
        <v>0</v>
      </c>
      <c r="AK134" s="86">
        <f t="shared" si="17"/>
        <v>0</v>
      </c>
      <c r="AL134" s="86">
        <f t="shared" si="18"/>
        <v>0</v>
      </c>
      <c r="AM134" s="86">
        <f t="shared" si="19"/>
        <v>0</v>
      </c>
      <c r="AN134" s="42"/>
      <c r="AO134" s="43"/>
      <c r="AP134" s="43"/>
      <c r="AQ134" s="86">
        <f t="shared" si="26"/>
        <v>0</v>
      </c>
      <c r="AT134" s="83" t="str">
        <f t="shared" si="20"/>
        <v/>
      </c>
      <c r="AU134" s="84">
        <f>IF(N134&gt;'Costes máximos'!$D$22,'Costes máximos'!$D$22,N134)</f>
        <v>0</v>
      </c>
      <c r="AV134" s="84">
        <f>IF(O134&gt;'Costes máximos'!$D$22,'Costes máximos'!$D$22,O134)</f>
        <v>0</v>
      </c>
      <c r="AW134" s="84">
        <f>IF(P134&gt;'Costes máximos'!$D$22,'Costes máximos'!$D$22,P134)</f>
        <v>0</v>
      </c>
      <c r="AX134" s="84">
        <f>IF(Q134&gt;'Costes máximos'!$D$22,'Costes máximos'!$D$22,Q134)</f>
        <v>0</v>
      </c>
      <c r="AY134" s="84">
        <f>IF(R134&gt;'Costes máximos'!$D$22,'Costes máximos'!$D$22,R134)</f>
        <v>0</v>
      </c>
    </row>
    <row r="135" spans="2:51" hidden="1" outlineLevel="1" x14ac:dyDescent="0.25">
      <c r="B135" s="60"/>
      <c r="C135" s="61"/>
      <c r="D135" s="61"/>
      <c r="E135" s="87">
        <f>IFERROR(INDEX('1. Paquetes y Tareas'!$F$16:$F$65,MATCH(AT135,'1. Paquetes y Tareas'!$E$16:$E$65,0)),0)</f>
        <v>0</v>
      </c>
      <c r="F135" s="48"/>
      <c r="G135" s="87" t="str">
        <f>IFERROR(INDEX('3. Presupuesto Total '!$G$25:$G$34,MATCH(F135,'3. Presupuesto Total '!$B$25:$B$34,0)),"")</f>
        <v/>
      </c>
      <c r="H135" s="38"/>
      <c r="I135" s="38"/>
      <c r="J135" s="38"/>
      <c r="K135" s="38"/>
      <c r="L135" s="38"/>
      <c r="M135" s="38"/>
      <c r="N135" s="41"/>
      <c r="O135" s="41"/>
      <c r="P135" s="41"/>
      <c r="Q135" s="42"/>
      <c r="R135" s="42"/>
      <c r="S135" s="86">
        <f t="shared" si="21"/>
        <v>0</v>
      </c>
      <c r="T135" s="86">
        <f t="shared" si="16"/>
        <v>0</v>
      </c>
      <c r="U135" s="86">
        <f t="shared" si="22"/>
        <v>0</v>
      </c>
      <c r="V135" s="42"/>
      <c r="W135" s="42"/>
      <c r="X135" s="51"/>
      <c r="Y135" s="51"/>
      <c r="Z135" s="86">
        <f t="shared" si="23"/>
        <v>0</v>
      </c>
      <c r="AA135" s="42"/>
      <c r="AB135" s="43"/>
      <c r="AC135" s="52"/>
      <c r="AD135" s="51"/>
      <c r="AE135" s="86">
        <f t="shared" si="24"/>
        <v>0</v>
      </c>
      <c r="AF135" s="42"/>
      <c r="AG135" s="43"/>
      <c r="AH135" s="52"/>
      <c r="AI135" s="51"/>
      <c r="AJ135" s="86">
        <f t="shared" si="25"/>
        <v>0</v>
      </c>
      <c r="AK135" s="86">
        <f t="shared" si="17"/>
        <v>0</v>
      </c>
      <c r="AL135" s="86">
        <f t="shared" si="18"/>
        <v>0</v>
      </c>
      <c r="AM135" s="86">
        <f t="shared" si="19"/>
        <v>0</v>
      </c>
      <c r="AN135" s="42"/>
      <c r="AO135" s="43"/>
      <c r="AP135" s="43"/>
      <c r="AQ135" s="86">
        <f t="shared" si="26"/>
        <v>0</v>
      </c>
      <c r="AT135" s="83" t="str">
        <f t="shared" si="20"/>
        <v/>
      </c>
      <c r="AU135" s="84">
        <f>IF(N135&gt;'Costes máximos'!$D$22,'Costes máximos'!$D$22,N135)</f>
        <v>0</v>
      </c>
      <c r="AV135" s="84">
        <f>IF(O135&gt;'Costes máximos'!$D$22,'Costes máximos'!$D$22,O135)</f>
        <v>0</v>
      </c>
      <c r="AW135" s="84">
        <f>IF(P135&gt;'Costes máximos'!$D$22,'Costes máximos'!$D$22,P135)</f>
        <v>0</v>
      </c>
      <c r="AX135" s="84">
        <f>IF(Q135&gt;'Costes máximos'!$D$22,'Costes máximos'!$D$22,Q135)</f>
        <v>0</v>
      </c>
      <c r="AY135" s="84">
        <f>IF(R135&gt;'Costes máximos'!$D$22,'Costes máximos'!$D$22,R135)</f>
        <v>0</v>
      </c>
    </row>
    <row r="136" spans="2:51" hidden="1" outlineLevel="1" x14ac:dyDescent="0.25">
      <c r="B136" s="60"/>
      <c r="C136" s="61"/>
      <c r="D136" s="61"/>
      <c r="E136" s="87">
        <f>IFERROR(INDEX('1. Paquetes y Tareas'!$F$16:$F$65,MATCH(AT136,'1. Paquetes y Tareas'!$E$16:$E$65,0)),0)</f>
        <v>0</v>
      </c>
      <c r="F136" s="48"/>
      <c r="G136" s="87" t="str">
        <f>IFERROR(INDEX('3. Presupuesto Total '!$G$25:$G$34,MATCH(F136,'3. Presupuesto Total '!$B$25:$B$34,0)),"")</f>
        <v/>
      </c>
      <c r="H136" s="38"/>
      <c r="I136" s="38"/>
      <c r="J136" s="38"/>
      <c r="K136" s="38"/>
      <c r="L136" s="38"/>
      <c r="M136" s="38"/>
      <c r="N136" s="41"/>
      <c r="O136" s="41"/>
      <c r="P136" s="41"/>
      <c r="Q136" s="42"/>
      <c r="R136" s="42"/>
      <c r="S136" s="86">
        <f t="shared" si="21"/>
        <v>0</v>
      </c>
      <c r="T136" s="86">
        <f t="shared" si="16"/>
        <v>0</v>
      </c>
      <c r="U136" s="86">
        <f t="shared" si="22"/>
        <v>0</v>
      </c>
      <c r="V136" s="42"/>
      <c r="W136" s="42"/>
      <c r="X136" s="51"/>
      <c r="Y136" s="51"/>
      <c r="Z136" s="86">
        <f t="shared" si="23"/>
        <v>0</v>
      </c>
      <c r="AA136" s="42"/>
      <c r="AB136" s="43"/>
      <c r="AC136" s="52"/>
      <c r="AD136" s="51"/>
      <c r="AE136" s="86">
        <f t="shared" si="24"/>
        <v>0</v>
      </c>
      <c r="AF136" s="42"/>
      <c r="AG136" s="43"/>
      <c r="AH136" s="52"/>
      <c r="AI136" s="51"/>
      <c r="AJ136" s="86">
        <f t="shared" si="25"/>
        <v>0</v>
      </c>
      <c r="AK136" s="86">
        <f t="shared" si="17"/>
        <v>0</v>
      </c>
      <c r="AL136" s="86">
        <f t="shared" si="18"/>
        <v>0</v>
      </c>
      <c r="AM136" s="86">
        <f t="shared" si="19"/>
        <v>0</v>
      </c>
      <c r="AN136" s="42"/>
      <c r="AO136" s="43"/>
      <c r="AP136" s="43"/>
      <c r="AQ136" s="86">
        <f t="shared" si="26"/>
        <v>0</v>
      </c>
      <c r="AT136" s="83" t="str">
        <f t="shared" si="20"/>
        <v/>
      </c>
      <c r="AU136" s="84">
        <f>IF(N136&gt;'Costes máximos'!$D$22,'Costes máximos'!$D$22,N136)</f>
        <v>0</v>
      </c>
      <c r="AV136" s="84">
        <f>IF(O136&gt;'Costes máximos'!$D$22,'Costes máximos'!$D$22,O136)</f>
        <v>0</v>
      </c>
      <c r="AW136" s="84">
        <f>IF(P136&gt;'Costes máximos'!$D$22,'Costes máximos'!$D$22,P136)</f>
        <v>0</v>
      </c>
      <c r="AX136" s="84">
        <f>IF(Q136&gt;'Costes máximos'!$D$22,'Costes máximos'!$D$22,Q136)</f>
        <v>0</v>
      </c>
      <c r="AY136" s="84">
        <f>IF(R136&gt;'Costes máximos'!$D$22,'Costes máximos'!$D$22,R136)</f>
        <v>0</v>
      </c>
    </row>
    <row r="137" spans="2:51" hidden="1" outlineLevel="1" x14ac:dyDescent="0.25">
      <c r="B137" s="60"/>
      <c r="C137" s="61"/>
      <c r="D137" s="61"/>
      <c r="E137" s="87">
        <f>IFERROR(INDEX('1. Paquetes y Tareas'!$F$16:$F$65,MATCH(AT137,'1. Paquetes y Tareas'!$E$16:$E$65,0)),0)</f>
        <v>0</v>
      </c>
      <c r="F137" s="48"/>
      <c r="G137" s="87" t="str">
        <f>IFERROR(INDEX('3. Presupuesto Total '!$G$25:$G$34,MATCH(F137,'3. Presupuesto Total '!$B$25:$B$34,0)),"")</f>
        <v/>
      </c>
      <c r="H137" s="38"/>
      <c r="I137" s="38"/>
      <c r="J137" s="38"/>
      <c r="K137" s="38"/>
      <c r="L137" s="38"/>
      <c r="M137" s="38"/>
      <c r="N137" s="41"/>
      <c r="O137" s="41"/>
      <c r="P137" s="41"/>
      <c r="Q137" s="42"/>
      <c r="R137" s="42"/>
      <c r="S137" s="86">
        <f t="shared" si="21"/>
        <v>0</v>
      </c>
      <c r="T137" s="86">
        <f t="shared" si="16"/>
        <v>0</v>
      </c>
      <c r="U137" s="86">
        <f t="shared" si="22"/>
        <v>0</v>
      </c>
      <c r="V137" s="42"/>
      <c r="W137" s="42"/>
      <c r="X137" s="51"/>
      <c r="Y137" s="51"/>
      <c r="Z137" s="86">
        <f t="shared" si="23"/>
        <v>0</v>
      </c>
      <c r="AA137" s="42"/>
      <c r="AB137" s="43"/>
      <c r="AC137" s="52"/>
      <c r="AD137" s="51"/>
      <c r="AE137" s="86">
        <f t="shared" si="24"/>
        <v>0</v>
      </c>
      <c r="AF137" s="42"/>
      <c r="AG137" s="43"/>
      <c r="AH137" s="52"/>
      <c r="AI137" s="51"/>
      <c r="AJ137" s="86">
        <f t="shared" si="25"/>
        <v>0</v>
      </c>
      <c r="AK137" s="86">
        <f t="shared" si="17"/>
        <v>0</v>
      </c>
      <c r="AL137" s="86">
        <f t="shared" si="18"/>
        <v>0</v>
      </c>
      <c r="AM137" s="86">
        <f t="shared" si="19"/>
        <v>0</v>
      </c>
      <c r="AN137" s="42"/>
      <c r="AO137" s="43"/>
      <c r="AP137" s="43"/>
      <c r="AQ137" s="86">
        <f t="shared" si="26"/>
        <v>0</v>
      </c>
      <c r="AT137" s="83" t="str">
        <f t="shared" si="20"/>
        <v/>
      </c>
      <c r="AU137" s="84">
        <f>IF(N137&gt;'Costes máximos'!$D$22,'Costes máximos'!$D$22,N137)</f>
        <v>0</v>
      </c>
      <c r="AV137" s="84">
        <f>IF(O137&gt;'Costes máximos'!$D$22,'Costes máximos'!$D$22,O137)</f>
        <v>0</v>
      </c>
      <c r="AW137" s="84">
        <f>IF(P137&gt;'Costes máximos'!$D$22,'Costes máximos'!$D$22,P137)</f>
        <v>0</v>
      </c>
      <c r="AX137" s="84">
        <f>IF(Q137&gt;'Costes máximos'!$D$22,'Costes máximos'!$D$22,Q137)</f>
        <v>0</v>
      </c>
      <c r="AY137" s="84">
        <f>IF(R137&gt;'Costes máximos'!$D$22,'Costes máximos'!$D$22,R137)</f>
        <v>0</v>
      </c>
    </row>
    <row r="138" spans="2:51" hidden="1" outlineLevel="1" x14ac:dyDescent="0.25">
      <c r="B138" s="60"/>
      <c r="C138" s="61"/>
      <c r="D138" s="61"/>
      <c r="E138" s="87">
        <f>IFERROR(INDEX('1. Paquetes y Tareas'!$F$16:$F$65,MATCH(AT138,'1. Paquetes y Tareas'!$E$16:$E$65,0)),0)</f>
        <v>0</v>
      </c>
      <c r="F138" s="48"/>
      <c r="G138" s="87" t="str">
        <f>IFERROR(INDEX('3. Presupuesto Total '!$G$25:$G$34,MATCH(F138,'3. Presupuesto Total '!$B$25:$B$34,0)),"")</f>
        <v/>
      </c>
      <c r="H138" s="38"/>
      <c r="I138" s="38"/>
      <c r="J138" s="38"/>
      <c r="K138" s="38"/>
      <c r="L138" s="38"/>
      <c r="M138" s="38"/>
      <c r="N138" s="41"/>
      <c r="O138" s="41"/>
      <c r="P138" s="41"/>
      <c r="Q138" s="42"/>
      <c r="R138" s="42"/>
      <c r="S138" s="86">
        <f t="shared" si="21"/>
        <v>0</v>
      </c>
      <c r="T138" s="86">
        <f t="shared" si="16"/>
        <v>0</v>
      </c>
      <c r="U138" s="86">
        <f t="shared" si="22"/>
        <v>0</v>
      </c>
      <c r="V138" s="42"/>
      <c r="W138" s="42"/>
      <c r="X138" s="51"/>
      <c r="Y138" s="51"/>
      <c r="Z138" s="86">
        <f t="shared" si="23"/>
        <v>0</v>
      </c>
      <c r="AA138" s="42"/>
      <c r="AB138" s="43"/>
      <c r="AC138" s="52"/>
      <c r="AD138" s="51"/>
      <c r="AE138" s="86">
        <f t="shared" si="24"/>
        <v>0</v>
      </c>
      <c r="AF138" s="42"/>
      <c r="AG138" s="43"/>
      <c r="AH138" s="52"/>
      <c r="AI138" s="51"/>
      <c r="AJ138" s="86">
        <f t="shared" si="25"/>
        <v>0</v>
      </c>
      <c r="AK138" s="86">
        <f t="shared" si="17"/>
        <v>0</v>
      </c>
      <c r="AL138" s="86">
        <f t="shared" si="18"/>
        <v>0</v>
      </c>
      <c r="AM138" s="86">
        <f t="shared" si="19"/>
        <v>0</v>
      </c>
      <c r="AN138" s="42"/>
      <c r="AO138" s="43"/>
      <c r="AP138" s="43"/>
      <c r="AQ138" s="86">
        <f t="shared" si="26"/>
        <v>0</v>
      </c>
      <c r="AT138" s="83" t="str">
        <f t="shared" si="20"/>
        <v/>
      </c>
      <c r="AU138" s="84">
        <f>IF(N138&gt;'Costes máximos'!$D$22,'Costes máximos'!$D$22,N138)</f>
        <v>0</v>
      </c>
      <c r="AV138" s="84">
        <f>IF(O138&gt;'Costes máximos'!$D$22,'Costes máximos'!$D$22,O138)</f>
        <v>0</v>
      </c>
      <c r="AW138" s="84">
        <f>IF(P138&gt;'Costes máximos'!$D$22,'Costes máximos'!$D$22,P138)</f>
        <v>0</v>
      </c>
      <c r="AX138" s="84">
        <f>IF(Q138&gt;'Costes máximos'!$D$22,'Costes máximos'!$D$22,Q138)</f>
        <v>0</v>
      </c>
      <c r="AY138" s="84">
        <f>IF(R138&gt;'Costes máximos'!$D$22,'Costes máximos'!$D$22,R138)</f>
        <v>0</v>
      </c>
    </row>
    <row r="139" spans="2:51" hidden="1" outlineLevel="1" x14ac:dyDescent="0.25">
      <c r="B139" s="60"/>
      <c r="C139" s="61"/>
      <c r="D139" s="61"/>
      <c r="E139" s="87">
        <f>IFERROR(INDEX('1. Paquetes y Tareas'!$F$16:$F$65,MATCH(AT139,'1. Paquetes y Tareas'!$E$16:$E$65,0)),0)</f>
        <v>0</v>
      </c>
      <c r="F139" s="48"/>
      <c r="G139" s="87" t="str">
        <f>IFERROR(INDEX('3. Presupuesto Total '!$G$25:$G$34,MATCH(F139,'3. Presupuesto Total '!$B$25:$B$34,0)),"")</f>
        <v/>
      </c>
      <c r="H139" s="38"/>
      <c r="I139" s="38"/>
      <c r="J139" s="38"/>
      <c r="K139" s="38"/>
      <c r="L139" s="38"/>
      <c r="M139" s="38"/>
      <c r="N139" s="41"/>
      <c r="O139" s="41"/>
      <c r="P139" s="41"/>
      <c r="Q139" s="42"/>
      <c r="R139" s="42"/>
      <c r="S139" s="86">
        <f t="shared" si="21"/>
        <v>0</v>
      </c>
      <c r="T139" s="86">
        <f t="shared" si="16"/>
        <v>0</v>
      </c>
      <c r="U139" s="86">
        <f t="shared" si="22"/>
        <v>0</v>
      </c>
      <c r="V139" s="42"/>
      <c r="W139" s="42"/>
      <c r="X139" s="51"/>
      <c r="Y139" s="51"/>
      <c r="Z139" s="86">
        <f t="shared" si="23"/>
        <v>0</v>
      </c>
      <c r="AA139" s="42"/>
      <c r="AB139" s="43"/>
      <c r="AC139" s="52"/>
      <c r="AD139" s="51"/>
      <c r="AE139" s="86">
        <f t="shared" si="24"/>
        <v>0</v>
      </c>
      <c r="AF139" s="42"/>
      <c r="AG139" s="43"/>
      <c r="AH139" s="52"/>
      <c r="AI139" s="51"/>
      <c r="AJ139" s="86">
        <f t="shared" si="25"/>
        <v>0</v>
      </c>
      <c r="AK139" s="86">
        <f t="shared" si="17"/>
        <v>0</v>
      </c>
      <c r="AL139" s="86">
        <f t="shared" si="18"/>
        <v>0</v>
      </c>
      <c r="AM139" s="86">
        <f t="shared" si="19"/>
        <v>0</v>
      </c>
      <c r="AN139" s="42"/>
      <c r="AO139" s="43"/>
      <c r="AP139" s="43"/>
      <c r="AQ139" s="86">
        <f t="shared" si="26"/>
        <v>0</v>
      </c>
      <c r="AT139" s="83" t="str">
        <f t="shared" si="20"/>
        <v/>
      </c>
      <c r="AU139" s="84">
        <f>IF(N139&gt;'Costes máximos'!$D$22,'Costes máximos'!$D$22,N139)</f>
        <v>0</v>
      </c>
      <c r="AV139" s="84">
        <f>IF(O139&gt;'Costes máximos'!$D$22,'Costes máximos'!$D$22,O139)</f>
        <v>0</v>
      </c>
      <c r="AW139" s="84">
        <f>IF(P139&gt;'Costes máximos'!$D$22,'Costes máximos'!$D$22,P139)</f>
        <v>0</v>
      </c>
      <c r="AX139" s="84">
        <f>IF(Q139&gt;'Costes máximos'!$D$22,'Costes máximos'!$D$22,Q139)</f>
        <v>0</v>
      </c>
      <c r="AY139" s="84">
        <f>IF(R139&gt;'Costes máximos'!$D$22,'Costes máximos'!$D$22,R139)</f>
        <v>0</v>
      </c>
    </row>
    <row r="140" spans="2:51" hidden="1" outlineLevel="1" x14ac:dyDescent="0.25">
      <c r="B140" s="60"/>
      <c r="C140" s="61"/>
      <c r="D140" s="61"/>
      <c r="E140" s="87">
        <f>IFERROR(INDEX('1. Paquetes y Tareas'!$F$16:$F$65,MATCH(AT140,'1. Paquetes y Tareas'!$E$16:$E$65,0)),0)</f>
        <v>0</v>
      </c>
      <c r="F140" s="48"/>
      <c r="G140" s="87" t="str">
        <f>IFERROR(INDEX('3. Presupuesto Total '!$G$25:$G$34,MATCH(F140,'3. Presupuesto Total '!$B$25:$B$34,0)),"")</f>
        <v/>
      </c>
      <c r="H140" s="38"/>
      <c r="I140" s="38"/>
      <c r="J140" s="38"/>
      <c r="K140" s="38"/>
      <c r="L140" s="38"/>
      <c r="M140" s="38"/>
      <c r="N140" s="41"/>
      <c r="O140" s="41"/>
      <c r="P140" s="41"/>
      <c r="Q140" s="42"/>
      <c r="R140" s="42"/>
      <c r="S140" s="86">
        <f t="shared" si="21"/>
        <v>0</v>
      </c>
      <c r="T140" s="86">
        <f t="shared" si="16"/>
        <v>0</v>
      </c>
      <c r="U140" s="86">
        <f t="shared" si="22"/>
        <v>0</v>
      </c>
      <c r="V140" s="42"/>
      <c r="W140" s="42"/>
      <c r="X140" s="51"/>
      <c r="Y140" s="51"/>
      <c r="Z140" s="86">
        <f t="shared" si="23"/>
        <v>0</v>
      </c>
      <c r="AA140" s="42"/>
      <c r="AB140" s="43"/>
      <c r="AC140" s="52"/>
      <c r="AD140" s="51"/>
      <c r="AE140" s="86">
        <f t="shared" si="24"/>
        <v>0</v>
      </c>
      <c r="AF140" s="42"/>
      <c r="AG140" s="43"/>
      <c r="AH140" s="52"/>
      <c r="AI140" s="51"/>
      <c r="AJ140" s="86">
        <f t="shared" si="25"/>
        <v>0</v>
      </c>
      <c r="AK140" s="86">
        <f t="shared" si="17"/>
        <v>0</v>
      </c>
      <c r="AL140" s="86">
        <f t="shared" si="18"/>
        <v>0</v>
      </c>
      <c r="AM140" s="86">
        <f t="shared" si="19"/>
        <v>0</v>
      </c>
      <c r="AN140" s="42"/>
      <c r="AO140" s="43"/>
      <c r="AP140" s="43"/>
      <c r="AQ140" s="86">
        <f t="shared" si="26"/>
        <v>0</v>
      </c>
      <c r="AT140" s="83" t="str">
        <f t="shared" si="20"/>
        <v/>
      </c>
      <c r="AU140" s="84">
        <f>IF(N140&gt;'Costes máximos'!$D$22,'Costes máximos'!$D$22,N140)</f>
        <v>0</v>
      </c>
      <c r="AV140" s="84">
        <f>IF(O140&gt;'Costes máximos'!$D$22,'Costes máximos'!$D$22,O140)</f>
        <v>0</v>
      </c>
      <c r="AW140" s="84">
        <f>IF(P140&gt;'Costes máximos'!$D$22,'Costes máximos'!$D$22,P140)</f>
        <v>0</v>
      </c>
      <c r="AX140" s="84">
        <f>IF(Q140&gt;'Costes máximos'!$D$22,'Costes máximos'!$D$22,Q140)</f>
        <v>0</v>
      </c>
      <c r="AY140" s="84">
        <f>IF(R140&gt;'Costes máximos'!$D$22,'Costes máximos'!$D$22,R140)</f>
        <v>0</v>
      </c>
    </row>
    <row r="141" spans="2:51" hidden="1" outlineLevel="1" x14ac:dyDescent="0.25">
      <c r="B141" s="60"/>
      <c r="C141" s="61"/>
      <c r="D141" s="61"/>
      <c r="E141" s="87">
        <f>IFERROR(INDEX('1. Paquetes y Tareas'!$F$16:$F$65,MATCH(AT141,'1. Paquetes y Tareas'!$E$16:$E$65,0)),0)</f>
        <v>0</v>
      </c>
      <c r="F141" s="48"/>
      <c r="G141" s="87" t="str">
        <f>IFERROR(INDEX('3. Presupuesto Total '!$G$25:$G$34,MATCH(F141,'3. Presupuesto Total '!$B$25:$B$34,0)),"")</f>
        <v/>
      </c>
      <c r="H141" s="38"/>
      <c r="I141" s="38"/>
      <c r="J141" s="38"/>
      <c r="K141" s="38"/>
      <c r="L141" s="38"/>
      <c r="M141" s="38"/>
      <c r="N141" s="41"/>
      <c r="O141" s="41"/>
      <c r="P141" s="41"/>
      <c r="Q141" s="42"/>
      <c r="R141" s="42"/>
      <c r="S141" s="86">
        <f t="shared" si="21"/>
        <v>0</v>
      </c>
      <c r="T141" s="86">
        <f t="shared" si="16"/>
        <v>0</v>
      </c>
      <c r="U141" s="86">
        <f t="shared" si="22"/>
        <v>0</v>
      </c>
      <c r="V141" s="42"/>
      <c r="W141" s="42"/>
      <c r="X141" s="51"/>
      <c r="Y141" s="51"/>
      <c r="Z141" s="86">
        <f t="shared" si="23"/>
        <v>0</v>
      </c>
      <c r="AA141" s="42"/>
      <c r="AB141" s="43"/>
      <c r="AC141" s="52"/>
      <c r="AD141" s="51"/>
      <c r="AE141" s="86">
        <f t="shared" si="24"/>
        <v>0</v>
      </c>
      <c r="AF141" s="42"/>
      <c r="AG141" s="43"/>
      <c r="AH141" s="52"/>
      <c r="AI141" s="51"/>
      <c r="AJ141" s="86">
        <f t="shared" si="25"/>
        <v>0</v>
      </c>
      <c r="AK141" s="86">
        <f t="shared" si="17"/>
        <v>0</v>
      </c>
      <c r="AL141" s="86">
        <f t="shared" si="18"/>
        <v>0</v>
      </c>
      <c r="AM141" s="86">
        <f t="shared" si="19"/>
        <v>0</v>
      </c>
      <c r="AN141" s="42"/>
      <c r="AO141" s="43"/>
      <c r="AP141" s="43"/>
      <c r="AQ141" s="86">
        <f t="shared" si="26"/>
        <v>0</v>
      </c>
      <c r="AT141" s="83" t="str">
        <f t="shared" si="20"/>
        <v/>
      </c>
      <c r="AU141" s="84">
        <f>IF(N141&gt;'Costes máximos'!$D$22,'Costes máximos'!$D$22,N141)</f>
        <v>0</v>
      </c>
      <c r="AV141" s="84">
        <f>IF(O141&gt;'Costes máximos'!$D$22,'Costes máximos'!$D$22,O141)</f>
        <v>0</v>
      </c>
      <c r="AW141" s="84">
        <f>IF(P141&gt;'Costes máximos'!$D$22,'Costes máximos'!$D$22,P141)</f>
        <v>0</v>
      </c>
      <c r="AX141" s="84">
        <f>IF(Q141&gt;'Costes máximos'!$D$22,'Costes máximos'!$D$22,Q141)</f>
        <v>0</v>
      </c>
      <c r="AY141" s="84">
        <f>IF(R141&gt;'Costes máximos'!$D$22,'Costes máximos'!$D$22,R141)</f>
        <v>0</v>
      </c>
    </row>
    <row r="142" spans="2:51" hidden="1" outlineLevel="1" x14ac:dyDescent="0.25">
      <c r="B142" s="60"/>
      <c r="C142" s="61"/>
      <c r="D142" s="61"/>
      <c r="E142" s="87">
        <f>IFERROR(INDEX('1. Paquetes y Tareas'!$F$16:$F$65,MATCH(AT142,'1. Paquetes y Tareas'!$E$16:$E$65,0)),0)</f>
        <v>0</v>
      </c>
      <c r="F142" s="48"/>
      <c r="G142" s="87" t="str">
        <f>IFERROR(INDEX('3. Presupuesto Total '!$G$25:$G$34,MATCH(F142,'3. Presupuesto Total '!$B$25:$B$34,0)),"")</f>
        <v/>
      </c>
      <c r="H142" s="38"/>
      <c r="I142" s="38"/>
      <c r="J142" s="38"/>
      <c r="K142" s="38"/>
      <c r="L142" s="38"/>
      <c r="M142" s="38"/>
      <c r="N142" s="41"/>
      <c r="O142" s="41"/>
      <c r="P142" s="41"/>
      <c r="Q142" s="42"/>
      <c r="R142" s="42"/>
      <c r="S142" s="86">
        <f t="shared" si="21"/>
        <v>0</v>
      </c>
      <c r="T142" s="86">
        <f t="shared" si="16"/>
        <v>0</v>
      </c>
      <c r="U142" s="86">
        <f t="shared" si="22"/>
        <v>0</v>
      </c>
      <c r="V142" s="42"/>
      <c r="W142" s="42"/>
      <c r="X142" s="51"/>
      <c r="Y142" s="51"/>
      <c r="Z142" s="86">
        <f t="shared" si="23"/>
        <v>0</v>
      </c>
      <c r="AA142" s="42"/>
      <c r="AB142" s="43"/>
      <c r="AC142" s="52"/>
      <c r="AD142" s="51"/>
      <c r="AE142" s="86">
        <f t="shared" si="24"/>
        <v>0</v>
      </c>
      <c r="AF142" s="42"/>
      <c r="AG142" s="43"/>
      <c r="AH142" s="52"/>
      <c r="AI142" s="51"/>
      <c r="AJ142" s="86">
        <f t="shared" si="25"/>
        <v>0</v>
      </c>
      <c r="AK142" s="86">
        <f t="shared" si="17"/>
        <v>0</v>
      </c>
      <c r="AL142" s="86">
        <f t="shared" si="18"/>
        <v>0</v>
      </c>
      <c r="AM142" s="86">
        <f t="shared" si="19"/>
        <v>0</v>
      </c>
      <c r="AN142" s="42"/>
      <c r="AO142" s="43"/>
      <c r="AP142" s="43"/>
      <c r="AQ142" s="86">
        <f t="shared" si="26"/>
        <v>0</v>
      </c>
      <c r="AT142" s="83" t="str">
        <f t="shared" si="20"/>
        <v/>
      </c>
      <c r="AU142" s="84">
        <f>IF(N142&gt;'Costes máximos'!$D$22,'Costes máximos'!$D$22,N142)</f>
        <v>0</v>
      </c>
      <c r="AV142" s="84">
        <f>IF(O142&gt;'Costes máximos'!$D$22,'Costes máximos'!$D$22,O142)</f>
        <v>0</v>
      </c>
      <c r="AW142" s="84">
        <f>IF(P142&gt;'Costes máximos'!$D$22,'Costes máximos'!$D$22,P142)</f>
        <v>0</v>
      </c>
      <c r="AX142" s="84">
        <f>IF(Q142&gt;'Costes máximos'!$D$22,'Costes máximos'!$D$22,Q142)</f>
        <v>0</v>
      </c>
      <c r="AY142" s="84">
        <f>IF(R142&gt;'Costes máximos'!$D$22,'Costes máximos'!$D$22,R142)</f>
        <v>0</v>
      </c>
    </row>
    <row r="143" spans="2:51" hidden="1" outlineLevel="1" x14ac:dyDescent="0.25">
      <c r="B143" s="60"/>
      <c r="C143" s="61"/>
      <c r="D143" s="61"/>
      <c r="E143" s="87">
        <f>IFERROR(INDEX('1. Paquetes y Tareas'!$F$16:$F$65,MATCH(AT143,'1. Paquetes y Tareas'!$E$16:$E$65,0)),0)</f>
        <v>0</v>
      </c>
      <c r="F143" s="48"/>
      <c r="G143" s="87" t="str">
        <f>IFERROR(INDEX('3. Presupuesto Total '!$G$25:$G$34,MATCH(F143,'3. Presupuesto Total '!$B$25:$B$34,0)),"")</f>
        <v/>
      </c>
      <c r="H143" s="38"/>
      <c r="I143" s="38"/>
      <c r="J143" s="38"/>
      <c r="K143" s="38"/>
      <c r="L143" s="38"/>
      <c r="M143" s="38"/>
      <c r="N143" s="41"/>
      <c r="O143" s="41"/>
      <c r="P143" s="41"/>
      <c r="Q143" s="42"/>
      <c r="R143" s="42"/>
      <c r="S143" s="86">
        <f t="shared" si="21"/>
        <v>0</v>
      </c>
      <c r="T143" s="86">
        <f t="shared" si="16"/>
        <v>0</v>
      </c>
      <c r="U143" s="86">
        <f t="shared" si="22"/>
        <v>0</v>
      </c>
      <c r="V143" s="42"/>
      <c r="W143" s="42"/>
      <c r="X143" s="51"/>
      <c r="Y143" s="51"/>
      <c r="Z143" s="86">
        <f t="shared" si="23"/>
        <v>0</v>
      </c>
      <c r="AA143" s="42"/>
      <c r="AB143" s="43"/>
      <c r="AC143" s="52"/>
      <c r="AD143" s="51"/>
      <c r="AE143" s="86">
        <f t="shared" si="24"/>
        <v>0</v>
      </c>
      <c r="AF143" s="42"/>
      <c r="AG143" s="43"/>
      <c r="AH143" s="52"/>
      <c r="AI143" s="51"/>
      <c r="AJ143" s="86">
        <f t="shared" si="25"/>
        <v>0</v>
      </c>
      <c r="AK143" s="86">
        <f t="shared" si="17"/>
        <v>0</v>
      </c>
      <c r="AL143" s="86">
        <f t="shared" si="18"/>
        <v>0</v>
      </c>
      <c r="AM143" s="86">
        <f t="shared" si="19"/>
        <v>0</v>
      </c>
      <c r="AN143" s="42"/>
      <c r="AO143" s="43"/>
      <c r="AP143" s="43"/>
      <c r="AQ143" s="86">
        <f t="shared" si="26"/>
        <v>0</v>
      </c>
      <c r="AT143" s="83" t="str">
        <f t="shared" si="20"/>
        <v/>
      </c>
      <c r="AU143" s="84">
        <f>IF(N143&gt;'Costes máximos'!$D$22,'Costes máximos'!$D$22,N143)</f>
        <v>0</v>
      </c>
      <c r="AV143" s="84">
        <f>IF(O143&gt;'Costes máximos'!$D$22,'Costes máximos'!$D$22,O143)</f>
        <v>0</v>
      </c>
      <c r="AW143" s="84">
        <f>IF(P143&gt;'Costes máximos'!$D$22,'Costes máximos'!$D$22,P143)</f>
        <v>0</v>
      </c>
      <c r="AX143" s="84">
        <f>IF(Q143&gt;'Costes máximos'!$D$22,'Costes máximos'!$D$22,Q143)</f>
        <v>0</v>
      </c>
      <c r="AY143" s="84">
        <f>IF(R143&gt;'Costes máximos'!$D$22,'Costes máximos'!$D$22,R143)</f>
        <v>0</v>
      </c>
    </row>
    <row r="144" spans="2:51" hidden="1" outlineLevel="1" x14ac:dyDescent="0.25">
      <c r="B144" s="60"/>
      <c r="C144" s="61"/>
      <c r="D144" s="61"/>
      <c r="E144" s="87">
        <f>IFERROR(INDEX('1. Paquetes y Tareas'!$F$16:$F$65,MATCH(AT144,'1. Paquetes y Tareas'!$E$16:$E$65,0)),0)</f>
        <v>0</v>
      </c>
      <c r="F144" s="48"/>
      <c r="G144" s="87" t="str">
        <f>IFERROR(INDEX('3. Presupuesto Total '!$G$25:$G$34,MATCH(F144,'3. Presupuesto Total '!$B$25:$B$34,0)),"")</f>
        <v/>
      </c>
      <c r="H144" s="38"/>
      <c r="I144" s="38"/>
      <c r="J144" s="38"/>
      <c r="K144" s="38"/>
      <c r="L144" s="38"/>
      <c r="M144" s="38"/>
      <c r="N144" s="41"/>
      <c r="O144" s="41"/>
      <c r="P144" s="41"/>
      <c r="Q144" s="42"/>
      <c r="R144" s="42"/>
      <c r="S144" s="86">
        <f t="shared" si="21"/>
        <v>0</v>
      </c>
      <c r="T144" s="86">
        <f t="shared" si="16"/>
        <v>0</v>
      </c>
      <c r="U144" s="86">
        <f t="shared" si="22"/>
        <v>0</v>
      </c>
      <c r="V144" s="42"/>
      <c r="W144" s="42"/>
      <c r="X144" s="51"/>
      <c r="Y144" s="51"/>
      <c r="Z144" s="86">
        <f t="shared" si="23"/>
        <v>0</v>
      </c>
      <c r="AA144" s="42"/>
      <c r="AB144" s="43"/>
      <c r="AC144" s="52"/>
      <c r="AD144" s="51"/>
      <c r="AE144" s="86">
        <f t="shared" si="24"/>
        <v>0</v>
      </c>
      <c r="AF144" s="42"/>
      <c r="AG144" s="43"/>
      <c r="AH144" s="52"/>
      <c r="AI144" s="51"/>
      <c r="AJ144" s="86">
        <f t="shared" si="25"/>
        <v>0</v>
      </c>
      <c r="AK144" s="86">
        <f t="shared" si="17"/>
        <v>0</v>
      </c>
      <c r="AL144" s="86">
        <f t="shared" si="18"/>
        <v>0</v>
      </c>
      <c r="AM144" s="86">
        <f t="shared" si="19"/>
        <v>0</v>
      </c>
      <c r="AN144" s="42"/>
      <c r="AO144" s="43"/>
      <c r="AP144" s="43"/>
      <c r="AQ144" s="86">
        <f t="shared" si="26"/>
        <v>0</v>
      </c>
      <c r="AT144" s="83" t="str">
        <f t="shared" si="20"/>
        <v/>
      </c>
      <c r="AU144" s="84">
        <f>IF(N144&gt;'Costes máximos'!$D$22,'Costes máximos'!$D$22,N144)</f>
        <v>0</v>
      </c>
      <c r="AV144" s="84">
        <f>IF(O144&gt;'Costes máximos'!$D$22,'Costes máximos'!$D$22,O144)</f>
        <v>0</v>
      </c>
      <c r="AW144" s="84">
        <f>IF(P144&gt;'Costes máximos'!$D$22,'Costes máximos'!$D$22,P144)</f>
        <v>0</v>
      </c>
      <c r="AX144" s="84">
        <f>IF(Q144&gt;'Costes máximos'!$D$22,'Costes máximos'!$D$22,Q144)</f>
        <v>0</v>
      </c>
      <c r="AY144" s="84">
        <f>IF(R144&gt;'Costes máximos'!$D$22,'Costes máximos'!$D$22,R144)</f>
        <v>0</v>
      </c>
    </row>
    <row r="145" spans="2:51" hidden="1" outlineLevel="1" x14ac:dyDescent="0.25">
      <c r="B145" s="60"/>
      <c r="C145" s="61"/>
      <c r="D145" s="61"/>
      <c r="E145" s="87">
        <f>IFERROR(INDEX('1. Paquetes y Tareas'!$F$16:$F$65,MATCH(AT145,'1. Paquetes y Tareas'!$E$16:$E$65,0)),0)</f>
        <v>0</v>
      </c>
      <c r="F145" s="48"/>
      <c r="G145" s="87" t="str">
        <f>IFERROR(INDEX('3. Presupuesto Total '!$G$25:$G$34,MATCH(F145,'3. Presupuesto Total '!$B$25:$B$34,0)),"")</f>
        <v/>
      </c>
      <c r="H145" s="38"/>
      <c r="I145" s="38"/>
      <c r="J145" s="38"/>
      <c r="K145" s="38"/>
      <c r="L145" s="38"/>
      <c r="M145" s="38"/>
      <c r="N145" s="41"/>
      <c r="O145" s="41"/>
      <c r="P145" s="41"/>
      <c r="Q145" s="42"/>
      <c r="R145" s="42"/>
      <c r="S145" s="86">
        <f t="shared" si="21"/>
        <v>0</v>
      </c>
      <c r="T145" s="86">
        <f t="shared" si="16"/>
        <v>0</v>
      </c>
      <c r="U145" s="86">
        <f t="shared" si="22"/>
        <v>0</v>
      </c>
      <c r="V145" s="42"/>
      <c r="W145" s="42"/>
      <c r="X145" s="51"/>
      <c r="Y145" s="51"/>
      <c r="Z145" s="86">
        <f t="shared" si="23"/>
        <v>0</v>
      </c>
      <c r="AA145" s="42"/>
      <c r="AB145" s="43"/>
      <c r="AC145" s="52"/>
      <c r="AD145" s="51"/>
      <c r="AE145" s="86">
        <f t="shared" si="24"/>
        <v>0</v>
      </c>
      <c r="AF145" s="42"/>
      <c r="AG145" s="43"/>
      <c r="AH145" s="52"/>
      <c r="AI145" s="51"/>
      <c r="AJ145" s="86">
        <f t="shared" si="25"/>
        <v>0</v>
      </c>
      <c r="AK145" s="86">
        <f t="shared" si="17"/>
        <v>0</v>
      </c>
      <c r="AL145" s="86">
        <f t="shared" si="18"/>
        <v>0</v>
      </c>
      <c r="AM145" s="86">
        <f t="shared" si="19"/>
        <v>0</v>
      </c>
      <c r="AN145" s="42"/>
      <c r="AO145" s="43"/>
      <c r="AP145" s="43"/>
      <c r="AQ145" s="86">
        <f t="shared" si="26"/>
        <v>0</v>
      </c>
      <c r="AT145" s="83" t="str">
        <f t="shared" si="20"/>
        <v/>
      </c>
      <c r="AU145" s="84">
        <f>IF(N145&gt;'Costes máximos'!$D$22,'Costes máximos'!$D$22,N145)</f>
        <v>0</v>
      </c>
      <c r="AV145" s="84">
        <f>IF(O145&gt;'Costes máximos'!$D$22,'Costes máximos'!$D$22,O145)</f>
        <v>0</v>
      </c>
      <c r="AW145" s="84">
        <f>IF(P145&gt;'Costes máximos'!$D$22,'Costes máximos'!$D$22,P145)</f>
        <v>0</v>
      </c>
      <c r="AX145" s="84">
        <f>IF(Q145&gt;'Costes máximos'!$D$22,'Costes máximos'!$D$22,Q145)</f>
        <v>0</v>
      </c>
      <c r="AY145" s="84">
        <f>IF(R145&gt;'Costes máximos'!$D$22,'Costes máximos'!$D$22,R145)</f>
        <v>0</v>
      </c>
    </row>
    <row r="146" spans="2:51" hidden="1" outlineLevel="1" x14ac:dyDescent="0.25">
      <c r="B146" s="60"/>
      <c r="C146" s="61"/>
      <c r="D146" s="61"/>
      <c r="E146" s="87">
        <f>IFERROR(INDEX('1. Paquetes y Tareas'!$F$16:$F$65,MATCH(AT146,'1. Paquetes y Tareas'!$E$16:$E$65,0)),0)</f>
        <v>0</v>
      </c>
      <c r="F146" s="48"/>
      <c r="G146" s="87" t="str">
        <f>IFERROR(INDEX('3. Presupuesto Total '!$G$25:$G$34,MATCH(F146,'3. Presupuesto Total '!$B$25:$B$34,0)),"")</f>
        <v/>
      </c>
      <c r="H146" s="38"/>
      <c r="I146" s="38"/>
      <c r="J146" s="38"/>
      <c r="K146" s="38"/>
      <c r="L146" s="38"/>
      <c r="M146" s="38"/>
      <c r="N146" s="41"/>
      <c r="O146" s="41"/>
      <c r="P146" s="41"/>
      <c r="Q146" s="42"/>
      <c r="R146" s="42"/>
      <c r="S146" s="86">
        <f t="shared" si="21"/>
        <v>0</v>
      </c>
      <c r="T146" s="86">
        <f t="shared" si="16"/>
        <v>0</v>
      </c>
      <c r="U146" s="86">
        <f t="shared" si="22"/>
        <v>0</v>
      </c>
      <c r="V146" s="42"/>
      <c r="W146" s="42"/>
      <c r="X146" s="51"/>
      <c r="Y146" s="51"/>
      <c r="Z146" s="86">
        <f t="shared" si="23"/>
        <v>0</v>
      </c>
      <c r="AA146" s="42"/>
      <c r="AB146" s="43"/>
      <c r="AC146" s="52"/>
      <c r="AD146" s="51"/>
      <c r="AE146" s="86">
        <f t="shared" si="24"/>
        <v>0</v>
      </c>
      <c r="AF146" s="42"/>
      <c r="AG146" s="43"/>
      <c r="AH146" s="52"/>
      <c r="AI146" s="51"/>
      <c r="AJ146" s="86">
        <f t="shared" si="25"/>
        <v>0</v>
      </c>
      <c r="AK146" s="86">
        <f t="shared" si="17"/>
        <v>0</v>
      </c>
      <c r="AL146" s="86">
        <f t="shared" si="18"/>
        <v>0</v>
      </c>
      <c r="AM146" s="86">
        <f t="shared" si="19"/>
        <v>0</v>
      </c>
      <c r="AN146" s="42"/>
      <c r="AO146" s="43"/>
      <c r="AP146" s="43"/>
      <c r="AQ146" s="86">
        <f t="shared" si="26"/>
        <v>0</v>
      </c>
      <c r="AT146" s="83" t="str">
        <f t="shared" si="20"/>
        <v/>
      </c>
      <c r="AU146" s="84">
        <f>IF(N146&gt;'Costes máximos'!$D$22,'Costes máximos'!$D$22,N146)</f>
        <v>0</v>
      </c>
      <c r="AV146" s="84">
        <f>IF(O146&gt;'Costes máximos'!$D$22,'Costes máximos'!$D$22,O146)</f>
        <v>0</v>
      </c>
      <c r="AW146" s="84">
        <f>IF(P146&gt;'Costes máximos'!$D$22,'Costes máximos'!$D$22,P146)</f>
        <v>0</v>
      </c>
      <c r="AX146" s="84">
        <f>IF(Q146&gt;'Costes máximos'!$D$22,'Costes máximos'!$D$22,Q146)</f>
        <v>0</v>
      </c>
      <c r="AY146" s="84">
        <f>IF(R146&gt;'Costes máximos'!$D$22,'Costes máximos'!$D$22,R146)</f>
        <v>0</v>
      </c>
    </row>
    <row r="147" spans="2:51" hidden="1" outlineLevel="1" x14ac:dyDescent="0.25">
      <c r="B147" s="60"/>
      <c r="C147" s="61"/>
      <c r="D147" s="61"/>
      <c r="E147" s="87">
        <f>IFERROR(INDEX('1. Paquetes y Tareas'!$F$16:$F$65,MATCH(AT147,'1. Paquetes y Tareas'!$E$16:$E$65,0)),0)</f>
        <v>0</v>
      </c>
      <c r="F147" s="48"/>
      <c r="G147" s="87" t="str">
        <f>IFERROR(INDEX('3. Presupuesto Total '!$G$25:$G$34,MATCH(F147,'3. Presupuesto Total '!$B$25:$B$34,0)),"")</f>
        <v/>
      </c>
      <c r="H147" s="38"/>
      <c r="I147" s="38"/>
      <c r="J147" s="38"/>
      <c r="K147" s="38"/>
      <c r="L147" s="38"/>
      <c r="M147" s="38"/>
      <c r="N147" s="41"/>
      <c r="O147" s="41"/>
      <c r="P147" s="41"/>
      <c r="Q147" s="42"/>
      <c r="R147" s="42"/>
      <c r="S147" s="86">
        <f t="shared" si="21"/>
        <v>0</v>
      </c>
      <c r="T147" s="86">
        <f t="shared" si="16"/>
        <v>0</v>
      </c>
      <c r="U147" s="86">
        <f t="shared" si="22"/>
        <v>0</v>
      </c>
      <c r="V147" s="42"/>
      <c r="W147" s="42"/>
      <c r="X147" s="51"/>
      <c r="Y147" s="51"/>
      <c r="Z147" s="86">
        <f t="shared" si="23"/>
        <v>0</v>
      </c>
      <c r="AA147" s="42"/>
      <c r="AB147" s="43"/>
      <c r="AC147" s="52"/>
      <c r="AD147" s="51"/>
      <c r="AE147" s="86">
        <f t="shared" si="24"/>
        <v>0</v>
      </c>
      <c r="AF147" s="42"/>
      <c r="AG147" s="43"/>
      <c r="AH147" s="52"/>
      <c r="AI147" s="51"/>
      <c r="AJ147" s="86">
        <f t="shared" si="25"/>
        <v>0</v>
      </c>
      <c r="AK147" s="86">
        <f t="shared" si="17"/>
        <v>0</v>
      </c>
      <c r="AL147" s="86">
        <f t="shared" si="18"/>
        <v>0</v>
      </c>
      <c r="AM147" s="86">
        <f t="shared" si="19"/>
        <v>0</v>
      </c>
      <c r="AN147" s="42"/>
      <c r="AO147" s="43"/>
      <c r="AP147" s="43"/>
      <c r="AQ147" s="86">
        <f t="shared" si="26"/>
        <v>0</v>
      </c>
      <c r="AT147" s="83" t="str">
        <f t="shared" si="20"/>
        <v/>
      </c>
      <c r="AU147" s="84">
        <f>IF(N147&gt;'Costes máximos'!$D$22,'Costes máximos'!$D$22,N147)</f>
        <v>0</v>
      </c>
      <c r="AV147" s="84">
        <f>IF(O147&gt;'Costes máximos'!$D$22,'Costes máximos'!$D$22,O147)</f>
        <v>0</v>
      </c>
      <c r="AW147" s="84">
        <f>IF(P147&gt;'Costes máximos'!$D$22,'Costes máximos'!$D$22,P147)</f>
        <v>0</v>
      </c>
      <c r="AX147" s="84">
        <f>IF(Q147&gt;'Costes máximos'!$D$22,'Costes máximos'!$D$22,Q147)</f>
        <v>0</v>
      </c>
      <c r="AY147" s="84">
        <f>IF(R147&gt;'Costes máximos'!$D$22,'Costes máximos'!$D$22,R147)</f>
        <v>0</v>
      </c>
    </row>
    <row r="148" spans="2:51" hidden="1" outlineLevel="1" x14ac:dyDescent="0.25">
      <c r="B148" s="60"/>
      <c r="C148" s="61"/>
      <c r="D148" s="61"/>
      <c r="E148" s="87">
        <f>IFERROR(INDEX('1. Paquetes y Tareas'!$F$16:$F$65,MATCH(AT148,'1. Paquetes y Tareas'!$E$16:$E$65,0)),0)</f>
        <v>0</v>
      </c>
      <c r="F148" s="48"/>
      <c r="G148" s="87" t="str">
        <f>IFERROR(INDEX('3. Presupuesto Total '!$G$25:$G$34,MATCH(F148,'3. Presupuesto Total '!$B$25:$B$34,0)),"")</f>
        <v/>
      </c>
      <c r="H148" s="38"/>
      <c r="I148" s="38"/>
      <c r="J148" s="38"/>
      <c r="K148" s="38"/>
      <c r="L148" s="38"/>
      <c r="M148" s="38"/>
      <c r="N148" s="41"/>
      <c r="O148" s="41"/>
      <c r="P148" s="41"/>
      <c r="Q148" s="42"/>
      <c r="R148" s="42"/>
      <c r="S148" s="86">
        <f t="shared" si="21"/>
        <v>0</v>
      </c>
      <c r="T148" s="86">
        <f t="shared" si="16"/>
        <v>0</v>
      </c>
      <c r="U148" s="86">
        <f t="shared" si="22"/>
        <v>0</v>
      </c>
      <c r="V148" s="42"/>
      <c r="W148" s="42"/>
      <c r="X148" s="51"/>
      <c r="Y148" s="51"/>
      <c r="Z148" s="86">
        <f t="shared" si="23"/>
        <v>0</v>
      </c>
      <c r="AA148" s="42"/>
      <c r="AB148" s="43"/>
      <c r="AC148" s="52"/>
      <c r="AD148" s="51"/>
      <c r="AE148" s="86">
        <f t="shared" si="24"/>
        <v>0</v>
      </c>
      <c r="AF148" s="42"/>
      <c r="AG148" s="43"/>
      <c r="AH148" s="52"/>
      <c r="AI148" s="51"/>
      <c r="AJ148" s="86">
        <f t="shared" si="25"/>
        <v>0</v>
      </c>
      <c r="AK148" s="86">
        <f t="shared" si="17"/>
        <v>0</v>
      </c>
      <c r="AL148" s="86">
        <f t="shared" si="18"/>
        <v>0</v>
      </c>
      <c r="AM148" s="86">
        <f t="shared" si="19"/>
        <v>0</v>
      </c>
      <c r="AN148" s="42"/>
      <c r="AO148" s="43"/>
      <c r="AP148" s="43"/>
      <c r="AQ148" s="86">
        <f t="shared" si="26"/>
        <v>0</v>
      </c>
      <c r="AT148" s="83" t="str">
        <f t="shared" si="20"/>
        <v/>
      </c>
      <c r="AU148" s="84">
        <f>IF(N148&gt;'Costes máximos'!$D$22,'Costes máximos'!$D$22,N148)</f>
        <v>0</v>
      </c>
      <c r="AV148" s="84">
        <f>IF(O148&gt;'Costes máximos'!$D$22,'Costes máximos'!$D$22,O148)</f>
        <v>0</v>
      </c>
      <c r="AW148" s="84">
        <f>IF(P148&gt;'Costes máximos'!$D$22,'Costes máximos'!$D$22,P148)</f>
        <v>0</v>
      </c>
      <c r="AX148" s="84">
        <f>IF(Q148&gt;'Costes máximos'!$D$22,'Costes máximos'!$D$22,Q148)</f>
        <v>0</v>
      </c>
      <c r="AY148" s="84">
        <f>IF(R148&gt;'Costes máximos'!$D$22,'Costes máximos'!$D$22,R148)</f>
        <v>0</v>
      </c>
    </row>
    <row r="149" spans="2:51" hidden="1" outlineLevel="1" x14ac:dyDescent="0.25">
      <c r="B149" s="60"/>
      <c r="C149" s="61"/>
      <c r="D149" s="61"/>
      <c r="E149" s="87">
        <f>IFERROR(INDEX('1. Paquetes y Tareas'!$F$16:$F$65,MATCH(AT149,'1. Paquetes y Tareas'!$E$16:$E$65,0)),0)</f>
        <v>0</v>
      </c>
      <c r="F149" s="48"/>
      <c r="G149" s="87" t="str">
        <f>IFERROR(INDEX('3. Presupuesto Total '!$G$25:$G$34,MATCH(F149,'3. Presupuesto Total '!$B$25:$B$34,0)),"")</f>
        <v/>
      </c>
      <c r="H149" s="38"/>
      <c r="I149" s="38"/>
      <c r="J149" s="38"/>
      <c r="K149" s="38"/>
      <c r="L149" s="38"/>
      <c r="M149" s="38"/>
      <c r="N149" s="41"/>
      <c r="O149" s="41"/>
      <c r="P149" s="41"/>
      <c r="Q149" s="42"/>
      <c r="R149" s="42"/>
      <c r="S149" s="86">
        <f t="shared" si="21"/>
        <v>0</v>
      </c>
      <c r="T149" s="86">
        <f t="shared" si="16"/>
        <v>0</v>
      </c>
      <c r="U149" s="86">
        <f t="shared" si="22"/>
        <v>0</v>
      </c>
      <c r="V149" s="42"/>
      <c r="W149" s="42"/>
      <c r="X149" s="51"/>
      <c r="Y149" s="51"/>
      <c r="Z149" s="86">
        <f t="shared" si="23"/>
        <v>0</v>
      </c>
      <c r="AA149" s="42"/>
      <c r="AB149" s="43"/>
      <c r="AC149" s="52"/>
      <c r="AD149" s="51"/>
      <c r="AE149" s="86">
        <f t="shared" si="24"/>
        <v>0</v>
      </c>
      <c r="AF149" s="42"/>
      <c r="AG149" s="43"/>
      <c r="AH149" s="52"/>
      <c r="AI149" s="51"/>
      <c r="AJ149" s="86">
        <f t="shared" si="25"/>
        <v>0</v>
      </c>
      <c r="AK149" s="86">
        <f t="shared" si="17"/>
        <v>0</v>
      </c>
      <c r="AL149" s="86">
        <f t="shared" si="18"/>
        <v>0</v>
      </c>
      <c r="AM149" s="86">
        <f t="shared" si="19"/>
        <v>0</v>
      </c>
      <c r="AN149" s="42"/>
      <c r="AO149" s="43"/>
      <c r="AP149" s="43"/>
      <c r="AQ149" s="86">
        <f t="shared" si="26"/>
        <v>0</v>
      </c>
      <c r="AT149" s="83" t="str">
        <f t="shared" si="20"/>
        <v/>
      </c>
      <c r="AU149" s="84">
        <f>IF(N149&gt;'Costes máximos'!$D$22,'Costes máximos'!$D$22,N149)</f>
        <v>0</v>
      </c>
      <c r="AV149" s="84">
        <f>IF(O149&gt;'Costes máximos'!$D$22,'Costes máximos'!$D$22,O149)</f>
        <v>0</v>
      </c>
      <c r="AW149" s="84">
        <f>IF(P149&gt;'Costes máximos'!$D$22,'Costes máximos'!$D$22,P149)</f>
        <v>0</v>
      </c>
      <c r="AX149" s="84">
        <f>IF(Q149&gt;'Costes máximos'!$D$22,'Costes máximos'!$D$22,Q149)</f>
        <v>0</v>
      </c>
      <c r="AY149" s="84">
        <f>IF(R149&gt;'Costes máximos'!$D$22,'Costes máximos'!$D$22,R149)</f>
        <v>0</v>
      </c>
    </row>
    <row r="150" spans="2:51" collapsed="1" x14ac:dyDescent="0.25">
      <c r="B150" s="60"/>
      <c r="C150" s="61"/>
      <c r="D150" s="61"/>
      <c r="E150" s="87">
        <f>IFERROR(INDEX('1. Paquetes y Tareas'!$F$16:$F$65,MATCH(AT150,'1. Paquetes y Tareas'!$E$16:$E$65,0)),0)</f>
        <v>0</v>
      </c>
      <c r="F150" s="48"/>
      <c r="G150" s="87" t="str">
        <f>IFERROR(INDEX('3. Presupuesto Total '!$G$25:$G$34,MATCH(F150,'3. Presupuesto Total '!$B$25:$B$34,0)),"")</f>
        <v/>
      </c>
      <c r="H150" s="38"/>
      <c r="I150" s="38"/>
      <c r="J150" s="38"/>
      <c r="K150" s="38"/>
      <c r="L150" s="38"/>
      <c r="M150" s="38"/>
      <c r="N150" s="41"/>
      <c r="O150" s="41"/>
      <c r="P150" s="41"/>
      <c r="Q150" s="42"/>
      <c r="R150" s="42"/>
      <c r="S150" s="86">
        <f t="shared" si="21"/>
        <v>0</v>
      </c>
      <c r="T150" s="86">
        <f t="shared" si="16"/>
        <v>0</v>
      </c>
      <c r="U150" s="86">
        <f t="shared" si="22"/>
        <v>0</v>
      </c>
      <c r="V150" s="42"/>
      <c r="W150" s="42"/>
      <c r="X150" s="51"/>
      <c r="Y150" s="51"/>
      <c r="Z150" s="86">
        <f t="shared" si="23"/>
        <v>0</v>
      </c>
      <c r="AA150" s="42"/>
      <c r="AB150" s="43"/>
      <c r="AC150" s="52"/>
      <c r="AD150" s="51"/>
      <c r="AE150" s="86">
        <f t="shared" si="24"/>
        <v>0</v>
      </c>
      <c r="AF150" s="42"/>
      <c r="AG150" s="43"/>
      <c r="AH150" s="52"/>
      <c r="AI150" s="51"/>
      <c r="AJ150" s="86">
        <f t="shared" si="25"/>
        <v>0</v>
      </c>
      <c r="AK150" s="86">
        <f t="shared" si="17"/>
        <v>0</v>
      </c>
      <c r="AL150" s="86">
        <f t="shared" si="18"/>
        <v>0</v>
      </c>
      <c r="AM150" s="86">
        <f t="shared" si="19"/>
        <v>0</v>
      </c>
      <c r="AN150" s="42"/>
      <c r="AO150" s="43"/>
      <c r="AP150" s="43"/>
      <c r="AQ150" s="86">
        <f t="shared" si="26"/>
        <v>0</v>
      </c>
      <c r="AT150" s="83" t="str">
        <f t="shared" si="20"/>
        <v/>
      </c>
      <c r="AU150" s="84">
        <f>IF(N150&gt;'Costes máximos'!$D$22,'Costes máximos'!$D$22,N150)</f>
        <v>0</v>
      </c>
      <c r="AV150" s="84">
        <f>IF(O150&gt;'Costes máximos'!$D$22,'Costes máximos'!$D$22,O150)</f>
        <v>0</v>
      </c>
      <c r="AW150" s="84">
        <f>IF(P150&gt;'Costes máximos'!$D$22,'Costes máximos'!$D$22,P150)</f>
        <v>0</v>
      </c>
      <c r="AX150" s="84">
        <f>IF(Q150&gt;'Costes máximos'!$D$22,'Costes máximos'!$D$22,Q150)</f>
        <v>0</v>
      </c>
      <c r="AY150" s="84">
        <f>IF(R150&gt;'Costes máximos'!$D$22,'Costes máximos'!$D$22,R150)</f>
        <v>0</v>
      </c>
    </row>
    <row r="151" spans="2:51" hidden="1" outlineLevel="1" x14ac:dyDescent="0.25">
      <c r="B151" s="60"/>
      <c r="C151" s="61"/>
      <c r="D151" s="61"/>
      <c r="E151" s="87">
        <f>IFERROR(INDEX('1. Paquetes y Tareas'!$F$16:$F$65,MATCH(AT151,'1. Paquetes y Tareas'!$E$16:$E$65,0)),0)</f>
        <v>0</v>
      </c>
      <c r="F151" s="48"/>
      <c r="G151" s="87" t="str">
        <f>IFERROR(INDEX('3. Presupuesto Total '!$G$25:$G$34,MATCH(F151,'3. Presupuesto Total '!$B$25:$B$34,0)),"")</f>
        <v/>
      </c>
      <c r="H151" s="38"/>
      <c r="I151" s="38"/>
      <c r="J151" s="38"/>
      <c r="K151" s="38"/>
      <c r="L151" s="38"/>
      <c r="M151" s="38"/>
      <c r="N151" s="41"/>
      <c r="O151" s="41"/>
      <c r="P151" s="41"/>
      <c r="Q151" s="42"/>
      <c r="R151" s="42"/>
      <c r="S151" s="86">
        <f t="shared" si="21"/>
        <v>0</v>
      </c>
      <c r="T151" s="86">
        <f t="shared" si="16"/>
        <v>0</v>
      </c>
      <c r="U151" s="86">
        <f t="shared" si="22"/>
        <v>0</v>
      </c>
      <c r="V151" s="42"/>
      <c r="W151" s="42"/>
      <c r="X151" s="51"/>
      <c r="Y151" s="51"/>
      <c r="Z151" s="86">
        <f t="shared" si="23"/>
        <v>0</v>
      </c>
      <c r="AA151" s="42"/>
      <c r="AB151" s="43"/>
      <c r="AC151" s="52"/>
      <c r="AD151" s="51"/>
      <c r="AE151" s="86">
        <f t="shared" si="24"/>
        <v>0</v>
      </c>
      <c r="AF151" s="42"/>
      <c r="AG151" s="43"/>
      <c r="AH151" s="52"/>
      <c r="AI151" s="51"/>
      <c r="AJ151" s="86">
        <f t="shared" si="25"/>
        <v>0</v>
      </c>
      <c r="AK151" s="86">
        <f t="shared" si="17"/>
        <v>0</v>
      </c>
      <c r="AL151" s="86">
        <f t="shared" si="18"/>
        <v>0</v>
      </c>
      <c r="AM151" s="86">
        <f t="shared" si="19"/>
        <v>0</v>
      </c>
      <c r="AN151" s="42"/>
      <c r="AO151" s="43"/>
      <c r="AP151" s="43"/>
      <c r="AQ151" s="86">
        <f t="shared" si="26"/>
        <v>0</v>
      </c>
      <c r="AT151" s="83" t="str">
        <f t="shared" si="20"/>
        <v/>
      </c>
      <c r="AU151" s="84">
        <f>IF(N151&gt;'Costes máximos'!$D$22,'Costes máximos'!$D$22,N151)</f>
        <v>0</v>
      </c>
      <c r="AV151" s="84">
        <f>IF(O151&gt;'Costes máximos'!$D$22,'Costes máximos'!$D$22,O151)</f>
        <v>0</v>
      </c>
      <c r="AW151" s="84">
        <f>IF(P151&gt;'Costes máximos'!$D$22,'Costes máximos'!$D$22,P151)</f>
        <v>0</v>
      </c>
      <c r="AX151" s="84">
        <f>IF(Q151&gt;'Costes máximos'!$D$22,'Costes máximos'!$D$22,Q151)</f>
        <v>0</v>
      </c>
      <c r="AY151" s="84">
        <f>IF(R151&gt;'Costes máximos'!$D$22,'Costes máximos'!$D$22,R151)</f>
        <v>0</v>
      </c>
    </row>
    <row r="152" spans="2:51" hidden="1" outlineLevel="1" x14ac:dyDescent="0.25">
      <c r="B152" s="60"/>
      <c r="C152" s="61"/>
      <c r="D152" s="61"/>
      <c r="E152" s="87">
        <f>IFERROR(INDEX('1. Paquetes y Tareas'!$F$16:$F$65,MATCH(AT152,'1. Paquetes y Tareas'!$E$16:$E$65,0)),0)</f>
        <v>0</v>
      </c>
      <c r="F152" s="48"/>
      <c r="G152" s="87" t="str">
        <f>IFERROR(INDEX('3. Presupuesto Total '!$G$25:$G$34,MATCH(F152,'3. Presupuesto Total '!$B$25:$B$34,0)),"")</f>
        <v/>
      </c>
      <c r="H152" s="38"/>
      <c r="I152" s="38"/>
      <c r="J152" s="38"/>
      <c r="K152" s="38"/>
      <c r="L152" s="38"/>
      <c r="M152" s="38"/>
      <c r="N152" s="41"/>
      <c r="O152" s="41"/>
      <c r="P152" s="41"/>
      <c r="Q152" s="42"/>
      <c r="R152" s="42"/>
      <c r="S152" s="86">
        <f t="shared" si="21"/>
        <v>0</v>
      </c>
      <c r="T152" s="86">
        <f t="shared" si="16"/>
        <v>0</v>
      </c>
      <c r="U152" s="86">
        <f t="shared" si="22"/>
        <v>0</v>
      </c>
      <c r="V152" s="42"/>
      <c r="W152" s="42"/>
      <c r="X152" s="51"/>
      <c r="Y152" s="51"/>
      <c r="Z152" s="86">
        <f t="shared" si="23"/>
        <v>0</v>
      </c>
      <c r="AA152" s="42"/>
      <c r="AB152" s="43"/>
      <c r="AC152" s="52"/>
      <c r="AD152" s="51"/>
      <c r="AE152" s="86">
        <f t="shared" si="24"/>
        <v>0</v>
      </c>
      <c r="AF152" s="42"/>
      <c r="AG152" s="43"/>
      <c r="AH152" s="52"/>
      <c r="AI152" s="51"/>
      <c r="AJ152" s="86">
        <f t="shared" si="25"/>
        <v>0</v>
      </c>
      <c r="AK152" s="86">
        <f t="shared" si="17"/>
        <v>0</v>
      </c>
      <c r="AL152" s="86">
        <f t="shared" si="18"/>
        <v>0</v>
      </c>
      <c r="AM152" s="86">
        <f t="shared" si="19"/>
        <v>0</v>
      </c>
      <c r="AN152" s="42"/>
      <c r="AO152" s="43"/>
      <c r="AP152" s="43"/>
      <c r="AQ152" s="86">
        <f t="shared" si="26"/>
        <v>0</v>
      </c>
      <c r="AT152" s="83" t="str">
        <f t="shared" si="20"/>
        <v/>
      </c>
      <c r="AU152" s="84">
        <f>IF(N152&gt;'Costes máximos'!$D$22,'Costes máximos'!$D$22,N152)</f>
        <v>0</v>
      </c>
      <c r="AV152" s="84">
        <f>IF(O152&gt;'Costes máximos'!$D$22,'Costes máximos'!$D$22,O152)</f>
        <v>0</v>
      </c>
      <c r="AW152" s="84">
        <f>IF(P152&gt;'Costes máximos'!$D$22,'Costes máximos'!$D$22,P152)</f>
        <v>0</v>
      </c>
      <c r="AX152" s="84">
        <f>IF(Q152&gt;'Costes máximos'!$D$22,'Costes máximos'!$D$22,Q152)</f>
        <v>0</v>
      </c>
      <c r="AY152" s="84">
        <f>IF(R152&gt;'Costes máximos'!$D$22,'Costes máximos'!$D$22,R152)</f>
        <v>0</v>
      </c>
    </row>
    <row r="153" spans="2:51" hidden="1" outlineLevel="1" x14ac:dyDescent="0.25">
      <c r="B153" s="60"/>
      <c r="C153" s="61"/>
      <c r="D153" s="61"/>
      <c r="E153" s="87">
        <f>IFERROR(INDEX('1. Paquetes y Tareas'!$F$16:$F$65,MATCH(AT153,'1. Paquetes y Tareas'!$E$16:$E$65,0)),0)</f>
        <v>0</v>
      </c>
      <c r="F153" s="48"/>
      <c r="G153" s="87" t="str">
        <f>IFERROR(INDEX('3. Presupuesto Total '!$G$25:$G$34,MATCH(F153,'3. Presupuesto Total '!$B$25:$B$34,0)),"")</f>
        <v/>
      </c>
      <c r="H153" s="38"/>
      <c r="I153" s="38"/>
      <c r="J153" s="38"/>
      <c r="K153" s="38"/>
      <c r="L153" s="38"/>
      <c r="M153" s="38"/>
      <c r="N153" s="41"/>
      <c r="O153" s="41"/>
      <c r="P153" s="41"/>
      <c r="Q153" s="42"/>
      <c r="R153" s="42"/>
      <c r="S153" s="86">
        <f t="shared" si="21"/>
        <v>0</v>
      </c>
      <c r="T153" s="86">
        <f t="shared" si="16"/>
        <v>0</v>
      </c>
      <c r="U153" s="86">
        <f t="shared" si="22"/>
        <v>0</v>
      </c>
      <c r="V153" s="42"/>
      <c r="W153" s="42"/>
      <c r="X153" s="51"/>
      <c r="Y153" s="51"/>
      <c r="Z153" s="86">
        <f t="shared" si="23"/>
        <v>0</v>
      </c>
      <c r="AA153" s="42"/>
      <c r="AB153" s="43"/>
      <c r="AC153" s="52"/>
      <c r="AD153" s="51"/>
      <c r="AE153" s="86">
        <f t="shared" si="24"/>
        <v>0</v>
      </c>
      <c r="AF153" s="42"/>
      <c r="AG153" s="43"/>
      <c r="AH153" s="52"/>
      <c r="AI153" s="51"/>
      <c r="AJ153" s="86">
        <f t="shared" si="25"/>
        <v>0</v>
      </c>
      <c r="AK153" s="86">
        <f t="shared" si="17"/>
        <v>0</v>
      </c>
      <c r="AL153" s="86">
        <f t="shared" si="18"/>
        <v>0</v>
      </c>
      <c r="AM153" s="86">
        <f t="shared" si="19"/>
        <v>0</v>
      </c>
      <c r="AN153" s="42"/>
      <c r="AO153" s="43"/>
      <c r="AP153" s="43"/>
      <c r="AQ153" s="86">
        <f t="shared" si="26"/>
        <v>0</v>
      </c>
      <c r="AT153" s="83" t="str">
        <f t="shared" si="20"/>
        <v/>
      </c>
      <c r="AU153" s="84">
        <f>IF(N153&gt;'Costes máximos'!$D$22,'Costes máximos'!$D$22,N153)</f>
        <v>0</v>
      </c>
      <c r="AV153" s="84">
        <f>IF(O153&gt;'Costes máximos'!$D$22,'Costes máximos'!$D$22,O153)</f>
        <v>0</v>
      </c>
      <c r="AW153" s="84">
        <f>IF(P153&gt;'Costes máximos'!$D$22,'Costes máximos'!$D$22,P153)</f>
        <v>0</v>
      </c>
      <c r="AX153" s="84">
        <f>IF(Q153&gt;'Costes máximos'!$D$22,'Costes máximos'!$D$22,Q153)</f>
        <v>0</v>
      </c>
      <c r="AY153" s="84">
        <f>IF(R153&gt;'Costes máximos'!$D$22,'Costes máximos'!$D$22,R153)</f>
        <v>0</v>
      </c>
    </row>
    <row r="154" spans="2:51" hidden="1" outlineLevel="1" x14ac:dyDescent="0.25">
      <c r="B154" s="60"/>
      <c r="C154" s="61"/>
      <c r="D154" s="61"/>
      <c r="E154" s="87">
        <f>IFERROR(INDEX('1. Paquetes y Tareas'!$F$16:$F$65,MATCH(AT154,'1. Paquetes y Tareas'!$E$16:$E$65,0)),0)</f>
        <v>0</v>
      </c>
      <c r="F154" s="48"/>
      <c r="G154" s="87" t="str">
        <f>IFERROR(INDEX('3. Presupuesto Total '!$G$25:$G$34,MATCH(F154,'3. Presupuesto Total '!$B$25:$B$34,0)),"")</f>
        <v/>
      </c>
      <c r="H154" s="38"/>
      <c r="I154" s="38"/>
      <c r="J154" s="38"/>
      <c r="K154" s="38"/>
      <c r="L154" s="38"/>
      <c r="M154" s="38"/>
      <c r="N154" s="41"/>
      <c r="O154" s="41"/>
      <c r="P154" s="41"/>
      <c r="Q154" s="42"/>
      <c r="R154" s="42"/>
      <c r="S154" s="86">
        <f t="shared" si="21"/>
        <v>0</v>
      </c>
      <c r="T154" s="86">
        <f t="shared" si="16"/>
        <v>0</v>
      </c>
      <c r="U154" s="86">
        <f t="shared" si="22"/>
        <v>0</v>
      </c>
      <c r="V154" s="42"/>
      <c r="W154" s="42"/>
      <c r="X154" s="51"/>
      <c r="Y154" s="51"/>
      <c r="Z154" s="86">
        <f t="shared" si="23"/>
        <v>0</v>
      </c>
      <c r="AA154" s="42"/>
      <c r="AB154" s="43"/>
      <c r="AC154" s="52"/>
      <c r="AD154" s="51"/>
      <c r="AE154" s="86">
        <f t="shared" si="24"/>
        <v>0</v>
      </c>
      <c r="AF154" s="42"/>
      <c r="AG154" s="43"/>
      <c r="AH154" s="52"/>
      <c r="AI154" s="51"/>
      <c r="AJ154" s="86">
        <f t="shared" si="25"/>
        <v>0</v>
      </c>
      <c r="AK154" s="86">
        <f t="shared" si="17"/>
        <v>0</v>
      </c>
      <c r="AL154" s="86">
        <f t="shared" si="18"/>
        <v>0</v>
      </c>
      <c r="AM154" s="86">
        <f t="shared" si="19"/>
        <v>0</v>
      </c>
      <c r="AN154" s="42"/>
      <c r="AO154" s="43"/>
      <c r="AP154" s="43"/>
      <c r="AQ154" s="86">
        <f t="shared" si="26"/>
        <v>0</v>
      </c>
      <c r="AT154" s="83" t="str">
        <f t="shared" si="20"/>
        <v/>
      </c>
      <c r="AU154" s="84">
        <f>IF(N154&gt;'Costes máximos'!$D$22,'Costes máximos'!$D$22,N154)</f>
        <v>0</v>
      </c>
      <c r="AV154" s="84">
        <f>IF(O154&gt;'Costes máximos'!$D$22,'Costes máximos'!$D$22,O154)</f>
        <v>0</v>
      </c>
      <c r="AW154" s="84">
        <f>IF(P154&gt;'Costes máximos'!$D$22,'Costes máximos'!$D$22,P154)</f>
        <v>0</v>
      </c>
      <c r="AX154" s="84">
        <f>IF(Q154&gt;'Costes máximos'!$D$22,'Costes máximos'!$D$22,Q154)</f>
        <v>0</v>
      </c>
      <c r="AY154" s="84">
        <f>IF(R154&gt;'Costes máximos'!$D$22,'Costes máximos'!$D$22,R154)</f>
        <v>0</v>
      </c>
    </row>
    <row r="155" spans="2:51" hidden="1" outlineLevel="1" x14ac:dyDescent="0.25">
      <c r="B155" s="60"/>
      <c r="C155" s="61"/>
      <c r="D155" s="61"/>
      <c r="E155" s="87">
        <f>IFERROR(INDEX('1. Paquetes y Tareas'!$F$16:$F$65,MATCH(AT155,'1. Paquetes y Tareas'!$E$16:$E$65,0)),0)</f>
        <v>0</v>
      </c>
      <c r="F155" s="48"/>
      <c r="G155" s="87" t="str">
        <f>IFERROR(INDEX('3. Presupuesto Total '!$G$25:$G$34,MATCH(F155,'3. Presupuesto Total '!$B$25:$B$34,0)),"")</f>
        <v/>
      </c>
      <c r="H155" s="38"/>
      <c r="I155" s="38"/>
      <c r="J155" s="38"/>
      <c r="K155" s="38"/>
      <c r="L155" s="38"/>
      <c r="M155" s="38"/>
      <c r="N155" s="41"/>
      <c r="O155" s="41"/>
      <c r="P155" s="41"/>
      <c r="Q155" s="42"/>
      <c r="R155" s="42"/>
      <c r="S155" s="86">
        <f t="shared" si="21"/>
        <v>0</v>
      </c>
      <c r="T155" s="86">
        <f t="shared" si="16"/>
        <v>0</v>
      </c>
      <c r="U155" s="86">
        <f t="shared" si="22"/>
        <v>0</v>
      </c>
      <c r="V155" s="42"/>
      <c r="W155" s="42"/>
      <c r="X155" s="51"/>
      <c r="Y155" s="51"/>
      <c r="Z155" s="86">
        <f t="shared" si="23"/>
        <v>0</v>
      </c>
      <c r="AA155" s="42"/>
      <c r="AB155" s="43"/>
      <c r="AC155" s="52"/>
      <c r="AD155" s="51"/>
      <c r="AE155" s="86">
        <f t="shared" si="24"/>
        <v>0</v>
      </c>
      <c r="AF155" s="42"/>
      <c r="AG155" s="43"/>
      <c r="AH155" s="52"/>
      <c r="AI155" s="51"/>
      <c r="AJ155" s="86">
        <f t="shared" si="25"/>
        <v>0</v>
      </c>
      <c r="AK155" s="86">
        <f t="shared" si="17"/>
        <v>0</v>
      </c>
      <c r="AL155" s="86">
        <f t="shared" si="18"/>
        <v>0</v>
      </c>
      <c r="AM155" s="86">
        <f t="shared" si="19"/>
        <v>0</v>
      </c>
      <c r="AN155" s="42"/>
      <c r="AO155" s="43"/>
      <c r="AP155" s="43"/>
      <c r="AQ155" s="86">
        <f t="shared" si="26"/>
        <v>0</v>
      </c>
      <c r="AT155" s="83" t="str">
        <f t="shared" si="20"/>
        <v/>
      </c>
      <c r="AU155" s="84">
        <f>IF(N155&gt;'Costes máximos'!$D$22,'Costes máximos'!$D$22,N155)</f>
        <v>0</v>
      </c>
      <c r="AV155" s="84">
        <f>IF(O155&gt;'Costes máximos'!$D$22,'Costes máximos'!$D$22,O155)</f>
        <v>0</v>
      </c>
      <c r="AW155" s="84">
        <f>IF(P155&gt;'Costes máximos'!$D$22,'Costes máximos'!$D$22,P155)</f>
        <v>0</v>
      </c>
      <c r="AX155" s="84">
        <f>IF(Q155&gt;'Costes máximos'!$D$22,'Costes máximos'!$D$22,Q155)</f>
        <v>0</v>
      </c>
      <c r="AY155" s="84">
        <f>IF(R155&gt;'Costes máximos'!$D$22,'Costes máximos'!$D$22,R155)</f>
        <v>0</v>
      </c>
    </row>
    <row r="156" spans="2:51" hidden="1" outlineLevel="1" x14ac:dyDescent="0.25">
      <c r="B156" s="60"/>
      <c r="C156" s="61"/>
      <c r="D156" s="61"/>
      <c r="E156" s="87">
        <f>IFERROR(INDEX('1. Paquetes y Tareas'!$F$16:$F$65,MATCH(AT156,'1. Paquetes y Tareas'!$E$16:$E$65,0)),0)</f>
        <v>0</v>
      </c>
      <c r="F156" s="48"/>
      <c r="G156" s="87" t="str">
        <f>IFERROR(INDEX('3. Presupuesto Total '!$G$25:$G$34,MATCH(F156,'3. Presupuesto Total '!$B$25:$B$34,0)),"")</f>
        <v/>
      </c>
      <c r="H156" s="38"/>
      <c r="I156" s="38"/>
      <c r="J156" s="38"/>
      <c r="K156" s="38"/>
      <c r="L156" s="38"/>
      <c r="M156" s="38"/>
      <c r="N156" s="41"/>
      <c r="O156" s="41"/>
      <c r="P156" s="41"/>
      <c r="Q156" s="42"/>
      <c r="R156" s="42"/>
      <c r="S156" s="86">
        <f t="shared" si="21"/>
        <v>0</v>
      </c>
      <c r="T156" s="86">
        <f t="shared" si="16"/>
        <v>0</v>
      </c>
      <c r="U156" s="86">
        <f t="shared" si="22"/>
        <v>0</v>
      </c>
      <c r="V156" s="42"/>
      <c r="W156" s="42"/>
      <c r="X156" s="51"/>
      <c r="Y156" s="51"/>
      <c r="Z156" s="86">
        <f t="shared" si="23"/>
        <v>0</v>
      </c>
      <c r="AA156" s="42"/>
      <c r="AB156" s="43"/>
      <c r="AC156" s="52"/>
      <c r="AD156" s="51"/>
      <c r="AE156" s="86">
        <f t="shared" si="24"/>
        <v>0</v>
      </c>
      <c r="AF156" s="42"/>
      <c r="AG156" s="43"/>
      <c r="AH156" s="52"/>
      <c r="AI156" s="51"/>
      <c r="AJ156" s="86">
        <f t="shared" si="25"/>
        <v>0</v>
      </c>
      <c r="AK156" s="86">
        <f t="shared" si="17"/>
        <v>0</v>
      </c>
      <c r="AL156" s="86">
        <f t="shared" si="18"/>
        <v>0</v>
      </c>
      <c r="AM156" s="86">
        <f t="shared" si="19"/>
        <v>0</v>
      </c>
      <c r="AN156" s="42"/>
      <c r="AO156" s="43"/>
      <c r="AP156" s="43"/>
      <c r="AQ156" s="86">
        <f t="shared" si="26"/>
        <v>0</v>
      </c>
      <c r="AT156" s="83" t="str">
        <f t="shared" si="20"/>
        <v/>
      </c>
      <c r="AU156" s="84">
        <f>IF(N156&gt;'Costes máximos'!$D$22,'Costes máximos'!$D$22,N156)</f>
        <v>0</v>
      </c>
      <c r="AV156" s="84">
        <f>IF(O156&gt;'Costes máximos'!$D$22,'Costes máximos'!$D$22,O156)</f>
        <v>0</v>
      </c>
      <c r="AW156" s="84">
        <f>IF(P156&gt;'Costes máximos'!$D$22,'Costes máximos'!$D$22,P156)</f>
        <v>0</v>
      </c>
      <c r="AX156" s="84">
        <f>IF(Q156&gt;'Costes máximos'!$D$22,'Costes máximos'!$D$22,Q156)</f>
        <v>0</v>
      </c>
      <c r="AY156" s="84">
        <f>IF(R156&gt;'Costes máximos'!$D$22,'Costes máximos'!$D$22,R156)</f>
        <v>0</v>
      </c>
    </row>
    <row r="157" spans="2:51" hidden="1" outlineLevel="1" x14ac:dyDescent="0.25">
      <c r="B157" s="60"/>
      <c r="C157" s="61"/>
      <c r="D157" s="61"/>
      <c r="E157" s="87">
        <f>IFERROR(INDEX('1. Paquetes y Tareas'!$F$16:$F$65,MATCH(AT157,'1. Paquetes y Tareas'!$E$16:$E$65,0)),0)</f>
        <v>0</v>
      </c>
      <c r="F157" s="48"/>
      <c r="G157" s="87" t="str">
        <f>IFERROR(INDEX('3. Presupuesto Total '!$G$25:$G$34,MATCH(F157,'3. Presupuesto Total '!$B$25:$B$34,0)),"")</f>
        <v/>
      </c>
      <c r="H157" s="38"/>
      <c r="I157" s="38"/>
      <c r="J157" s="38"/>
      <c r="K157" s="38"/>
      <c r="L157" s="38"/>
      <c r="M157" s="38"/>
      <c r="N157" s="41"/>
      <c r="O157" s="41"/>
      <c r="P157" s="41"/>
      <c r="Q157" s="42"/>
      <c r="R157" s="42"/>
      <c r="S157" s="86">
        <f t="shared" si="21"/>
        <v>0</v>
      </c>
      <c r="T157" s="86">
        <f t="shared" si="16"/>
        <v>0</v>
      </c>
      <c r="U157" s="86">
        <f t="shared" si="22"/>
        <v>0</v>
      </c>
      <c r="V157" s="42"/>
      <c r="W157" s="42"/>
      <c r="X157" s="51"/>
      <c r="Y157" s="51"/>
      <c r="Z157" s="86">
        <f t="shared" si="23"/>
        <v>0</v>
      </c>
      <c r="AA157" s="42"/>
      <c r="AB157" s="43"/>
      <c r="AC157" s="52"/>
      <c r="AD157" s="51"/>
      <c r="AE157" s="86">
        <f t="shared" si="24"/>
        <v>0</v>
      </c>
      <c r="AF157" s="42"/>
      <c r="AG157" s="43"/>
      <c r="AH157" s="52"/>
      <c r="AI157" s="51"/>
      <c r="AJ157" s="86">
        <f t="shared" si="25"/>
        <v>0</v>
      </c>
      <c r="AK157" s="86">
        <f t="shared" si="17"/>
        <v>0</v>
      </c>
      <c r="AL157" s="86">
        <f t="shared" si="18"/>
        <v>0</v>
      </c>
      <c r="AM157" s="86">
        <f t="shared" si="19"/>
        <v>0</v>
      </c>
      <c r="AN157" s="42"/>
      <c r="AO157" s="43"/>
      <c r="AP157" s="43"/>
      <c r="AQ157" s="86">
        <f t="shared" si="26"/>
        <v>0</v>
      </c>
      <c r="AT157" s="83" t="str">
        <f t="shared" si="20"/>
        <v/>
      </c>
      <c r="AU157" s="84">
        <f>IF(N157&gt;'Costes máximos'!$D$22,'Costes máximos'!$D$22,N157)</f>
        <v>0</v>
      </c>
      <c r="AV157" s="84">
        <f>IF(O157&gt;'Costes máximos'!$D$22,'Costes máximos'!$D$22,O157)</f>
        <v>0</v>
      </c>
      <c r="AW157" s="84">
        <f>IF(P157&gt;'Costes máximos'!$D$22,'Costes máximos'!$D$22,P157)</f>
        <v>0</v>
      </c>
      <c r="AX157" s="84">
        <f>IF(Q157&gt;'Costes máximos'!$D$22,'Costes máximos'!$D$22,Q157)</f>
        <v>0</v>
      </c>
      <c r="AY157" s="84">
        <f>IF(R157&gt;'Costes máximos'!$D$22,'Costes máximos'!$D$22,R157)</f>
        <v>0</v>
      </c>
    </row>
    <row r="158" spans="2:51" hidden="1" outlineLevel="1" x14ac:dyDescent="0.25">
      <c r="B158" s="60"/>
      <c r="C158" s="61"/>
      <c r="D158" s="61"/>
      <c r="E158" s="87">
        <f>IFERROR(INDEX('1. Paquetes y Tareas'!$F$16:$F$65,MATCH(AT158,'1. Paquetes y Tareas'!$E$16:$E$65,0)),0)</f>
        <v>0</v>
      </c>
      <c r="F158" s="48"/>
      <c r="G158" s="87" t="str">
        <f>IFERROR(INDEX('3. Presupuesto Total '!$G$25:$G$34,MATCH(F158,'3. Presupuesto Total '!$B$25:$B$34,0)),"")</f>
        <v/>
      </c>
      <c r="H158" s="38"/>
      <c r="I158" s="38"/>
      <c r="J158" s="38"/>
      <c r="K158" s="38"/>
      <c r="L158" s="38"/>
      <c r="M158" s="38"/>
      <c r="N158" s="41"/>
      <c r="O158" s="41"/>
      <c r="P158" s="41"/>
      <c r="Q158" s="42"/>
      <c r="R158" s="42"/>
      <c r="S158" s="86">
        <f t="shared" si="21"/>
        <v>0</v>
      </c>
      <c r="T158" s="86">
        <f t="shared" si="16"/>
        <v>0</v>
      </c>
      <c r="U158" s="86">
        <f t="shared" si="22"/>
        <v>0</v>
      </c>
      <c r="V158" s="42"/>
      <c r="W158" s="42"/>
      <c r="X158" s="51"/>
      <c r="Y158" s="51"/>
      <c r="Z158" s="86">
        <f t="shared" si="23"/>
        <v>0</v>
      </c>
      <c r="AA158" s="42"/>
      <c r="AB158" s="43"/>
      <c r="AC158" s="52"/>
      <c r="AD158" s="51"/>
      <c r="AE158" s="86">
        <f t="shared" si="24"/>
        <v>0</v>
      </c>
      <c r="AF158" s="42"/>
      <c r="AG158" s="43"/>
      <c r="AH158" s="52"/>
      <c r="AI158" s="51"/>
      <c r="AJ158" s="86">
        <f t="shared" si="25"/>
        <v>0</v>
      </c>
      <c r="AK158" s="86">
        <f t="shared" si="17"/>
        <v>0</v>
      </c>
      <c r="AL158" s="86">
        <f t="shared" si="18"/>
        <v>0</v>
      </c>
      <c r="AM158" s="86">
        <f t="shared" si="19"/>
        <v>0</v>
      </c>
      <c r="AN158" s="42"/>
      <c r="AO158" s="43"/>
      <c r="AP158" s="43"/>
      <c r="AQ158" s="86">
        <f t="shared" si="26"/>
        <v>0</v>
      </c>
      <c r="AT158" s="83" t="str">
        <f t="shared" si="20"/>
        <v/>
      </c>
      <c r="AU158" s="84">
        <f>IF(N158&gt;'Costes máximos'!$D$22,'Costes máximos'!$D$22,N158)</f>
        <v>0</v>
      </c>
      <c r="AV158" s="84">
        <f>IF(O158&gt;'Costes máximos'!$D$22,'Costes máximos'!$D$22,O158)</f>
        <v>0</v>
      </c>
      <c r="AW158" s="84">
        <f>IF(P158&gt;'Costes máximos'!$D$22,'Costes máximos'!$D$22,P158)</f>
        <v>0</v>
      </c>
      <c r="AX158" s="84">
        <f>IF(Q158&gt;'Costes máximos'!$D$22,'Costes máximos'!$D$22,Q158)</f>
        <v>0</v>
      </c>
      <c r="AY158" s="84">
        <f>IF(R158&gt;'Costes máximos'!$D$22,'Costes máximos'!$D$22,R158)</f>
        <v>0</v>
      </c>
    </row>
    <row r="159" spans="2:51" hidden="1" outlineLevel="1" x14ac:dyDescent="0.25">
      <c r="B159" s="60"/>
      <c r="C159" s="61"/>
      <c r="D159" s="61"/>
      <c r="E159" s="87">
        <f>IFERROR(INDEX('1. Paquetes y Tareas'!$F$16:$F$65,MATCH(AT159,'1. Paquetes y Tareas'!$E$16:$E$65,0)),0)</f>
        <v>0</v>
      </c>
      <c r="F159" s="48"/>
      <c r="G159" s="87" t="str">
        <f>IFERROR(INDEX('3. Presupuesto Total '!$G$25:$G$34,MATCH(F159,'3. Presupuesto Total '!$B$25:$B$34,0)),"")</f>
        <v/>
      </c>
      <c r="H159" s="38"/>
      <c r="I159" s="38"/>
      <c r="J159" s="38"/>
      <c r="K159" s="38"/>
      <c r="L159" s="38"/>
      <c r="M159" s="38"/>
      <c r="N159" s="41"/>
      <c r="O159" s="41"/>
      <c r="P159" s="41"/>
      <c r="Q159" s="42"/>
      <c r="R159" s="42"/>
      <c r="S159" s="86">
        <f t="shared" si="21"/>
        <v>0</v>
      </c>
      <c r="T159" s="86">
        <f t="shared" si="16"/>
        <v>0</v>
      </c>
      <c r="U159" s="86">
        <f t="shared" si="22"/>
        <v>0</v>
      </c>
      <c r="V159" s="42"/>
      <c r="W159" s="42"/>
      <c r="X159" s="51"/>
      <c r="Y159" s="51"/>
      <c r="Z159" s="86">
        <f t="shared" si="23"/>
        <v>0</v>
      </c>
      <c r="AA159" s="42"/>
      <c r="AB159" s="43"/>
      <c r="AC159" s="52"/>
      <c r="AD159" s="51"/>
      <c r="AE159" s="86">
        <f t="shared" si="24"/>
        <v>0</v>
      </c>
      <c r="AF159" s="42"/>
      <c r="AG159" s="43"/>
      <c r="AH159" s="52"/>
      <c r="AI159" s="51"/>
      <c r="AJ159" s="86">
        <f t="shared" si="25"/>
        <v>0</v>
      </c>
      <c r="AK159" s="86">
        <f t="shared" si="17"/>
        <v>0</v>
      </c>
      <c r="AL159" s="86">
        <f t="shared" si="18"/>
        <v>0</v>
      </c>
      <c r="AM159" s="86">
        <f t="shared" si="19"/>
        <v>0</v>
      </c>
      <c r="AN159" s="42"/>
      <c r="AO159" s="43"/>
      <c r="AP159" s="43"/>
      <c r="AQ159" s="86">
        <f t="shared" si="26"/>
        <v>0</v>
      </c>
      <c r="AT159" s="83" t="str">
        <f t="shared" si="20"/>
        <v/>
      </c>
      <c r="AU159" s="84">
        <f>IF(N159&gt;'Costes máximos'!$D$22,'Costes máximos'!$D$22,N159)</f>
        <v>0</v>
      </c>
      <c r="AV159" s="84">
        <f>IF(O159&gt;'Costes máximos'!$D$22,'Costes máximos'!$D$22,O159)</f>
        <v>0</v>
      </c>
      <c r="AW159" s="84">
        <f>IF(P159&gt;'Costes máximos'!$D$22,'Costes máximos'!$D$22,P159)</f>
        <v>0</v>
      </c>
      <c r="AX159" s="84">
        <f>IF(Q159&gt;'Costes máximos'!$D$22,'Costes máximos'!$D$22,Q159)</f>
        <v>0</v>
      </c>
      <c r="AY159" s="84">
        <f>IF(R159&gt;'Costes máximos'!$D$22,'Costes máximos'!$D$22,R159)</f>
        <v>0</v>
      </c>
    </row>
    <row r="160" spans="2:51" hidden="1" outlineLevel="1" x14ac:dyDescent="0.25">
      <c r="B160" s="60"/>
      <c r="C160" s="61"/>
      <c r="D160" s="61"/>
      <c r="E160" s="87">
        <f>IFERROR(INDEX('1. Paquetes y Tareas'!$F$16:$F$65,MATCH(AT160,'1. Paquetes y Tareas'!$E$16:$E$65,0)),0)</f>
        <v>0</v>
      </c>
      <c r="F160" s="48"/>
      <c r="G160" s="87" t="str">
        <f>IFERROR(INDEX('3. Presupuesto Total '!$G$25:$G$34,MATCH(F160,'3. Presupuesto Total '!$B$25:$B$34,0)),"")</f>
        <v/>
      </c>
      <c r="H160" s="38"/>
      <c r="I160" s="38"/>
      <c r="J160" s="38"/>
      <c r="K160" s="38"/>
      <c r="L160" s="38"/>
      <c r="M160" s="38"/>
      <c r="N160" s="41"/>
      <c r="O160" s="41"/>
      <c r="P160" s="41"/>
      <c r="Q160" s="42"/>
      <c r="R160" s="42"/>
      <c r="S160" s="86">
        <f t="shared" si="21"/>
        <v>0</v>
      </c>
      <c r="T160" s="86">
        <f t="shared" si="16"/>
        <v>0</v>
      </c>
      <c r="U160" s="86">
        <f t="shared" si="22"/>
        <v>0</v>
      </c>
      <c r="V160" s="42"/>
      <c r="W160" s="42"/>
      <c r="X160" s="51"/>
      <c r="Y160" s="51"/>
      <c r="Z160" s="86">
        <f t="shared" si="23"/>
        <v>0</v>
      </c>
      <c r="AA160" s="42"/>
      <c r="AB160" s="43"/>
      <c r="AC160" s="52"/>
      <c r="AD160" s="51"/>
      <c r="AE160" s="86">
        <f t="shared" si="24"/>
        <v>0</v>
      </c>
      <c r="AF160" s="42"/>
      <c r="AG160" s="43"/>
      <c r="AH160" s="52"/>
      <c r="AI160" s="51"/>
      <c r="AJ160" s="86">
        <f t="shared" si="25"/>
        <v>0</v>
      </c>
      <c r="AK160" s="86">
        <f t="shared" si="17"/>
        <v>0</v>
      </c>
      <c r="AL160" s="86">
        <f t="shared" si="18"/>
        <v>0</v>
      </c>
      <c r="AM160" s="86">
        <f t="shared" si="19"/>
        <v>0</v>
      </c>
      <c r="AN160" s="42"/>
      <c r="AO160" s="43"/>
      <c r="AP160" s="43"/>
      <c r="AQ160" s="86">
        <f t="shared" si="26"/>
        <v>0</v>
      </c>
      <c r="AT160" s="83" t="str">
        <f t="shared" si="20"/>
        <v/>
      </c>
      <c r="AU160" s="84">
        <f>IF(N160&gt;'Costes máximos'!$D$22,'Costes máximos'!$D$22,N160)</f>
        <v>0</v>
      </c>
      <c r="AV160" s="84">
        <f>IF(O160&gt;'Costes máximos'!$D$22,'Costes máximos'!$D$22,O160)</f>
        <v>0</v>
      </c>
      <c r="AW160" s="84">
        <f>IF(P160&gt;'Costes máximos'!$D$22,'Costes máximos'!$D$22,P160)</f>
        <v>0</v>
      </c>
      <c r="AX160" s="84">
        <f>IF(Q160&gt;'Costes máximos'!$D$22,'Costes máximos'!$D$22,Q160)</f>
        <v>0</v>
      </c>
      <c r="AY160" s="84">
        <f>IF(R160&gt;'Costes máximos'!$D$22,'Costes máximos'!$D$22,R160)</f>
        <v>0</v>
      </c>
    </row>
    <row r="161" spans="2:51" hidden="1" outlineLevel="1" x14ac:dyDescent="0.25">
      <c r="B161" s="60"/>
      <c r="C161" s="61"/>
      <c r="D161" s="61"/>
      <c r="E161" s="87">
        <f>IFERROR(INDEX('1. Paquetes y Tareas'!$F$16:$F$65,MATCH(AT161,'1. Paquetes y Tareas'!$E$16:$E$65,0)),0)</f>
        <v>0</v>
      </c>
      <c r="F161" s="48"/>
      <c r="G161" s="87" t="str">
        <f>IFERROR(INDEX('3. Presupuesto Total '!$G$25:$G$34,MATCH(F161,'3. Presupuesto Total '!$B$25:$B$34,0)),"")</f>
        <v/>
      </c>
      <c r="H161" s="38"/>
      <c r="I161" s="38"/>
      <c r="J161" s="38"/>
      <c r="K161" s="38"/>
      <c r="L161" s="38"/>
      <c r="M161" s="38"/>
      <c r="N161" s="41"/>
      <c r="O161" s="41"/>
      <c r="P161" s="41"/>
      <c r="Q161" s="42"/>
      <c r="R161" s="42"/>
      <c r="S161" s="86">
        <f t="shared" si="21"/>
        <v>0</v>
      </c>
      <c r="T161" s="86">
        <f t="shared" si="16"/>
        <v>0</v>
      </c>
      <c r="U161" s="86">
        <f t="shared" si="22"/>
        <v>0</v>
      </c>
      <c r="V161" s="42"/>
      <c r="W161" s="42"/>
      <c r="X161" s="51"/>
      <c r="Y161" s="51"/>
      <c r="Z161" s="86">
        <f t="shared" si="23"/>
        <v>0</v>
      </c>
      <c r="AA161" s="42"/>
      <c r="AB161" s="43"/>
      <c r="AC161" s="52"/>
      <c r="AD161" s="51"/>
      <c r="AE161" s="86">
        <f t="shared" si="24"/>
        <v>0</v>
      </c>
      <c r="AF161" s="42"/>
      <c r="AG161" s="43"/>
      <c r="AH161" s="52"/>
      <c r="AI161" s="51"/>
      <c r="AJ161" s="86">
        <f t="shared" si="25"/>
        <v>0</v>
      </c>
      <c r="AK161" s="86">
        <f t="shared" si="17"/>
        <v>0</v>
      </c>
      <c r="AL161" s="86">
        <f t="shared" si="18"/>
        <v>0</v>
      </c>
      <c r="AM161" s="86">
        <f t="shared" si="19"/>
        <v>0</v>
      </c>
      <c r="AN161" s="42"/>
      <c r="AO161" s="43"/>
      <c r="AP161" s="43"/>
      <c r="AQ161" s="86">
        <f t="shared" si="26"/>
        <v>0</v>
      </c>
      <c r="AT161" s="83" t="str">
        <f t="shared" si="20"/>
        <v/>
      </c>
      <c r="AU161" s="84">
        <f>IF(N161&gt;'Costes máximos'!$D$22,'Costes máximos'!$D$22,N161)</f>
        <v>0</v>
      </c>
      <c r="AV161" s="84">
        <f>IF(O161&gt;'Costes máximos'!$D$22,'Costes máximos'!$D$22,O161)</f>
        <v>0</v>
      </c>
      <c r="AW161" s="84">
        <f>IF(P161&gt;'Costes máximos'!$D$22,'Costes máximos'!$D$22,P161)</f>
        <v>0</v>
      </c>
      <c r="AX161" s="84">
        <f>IF(Q161&gt;'Costes máximos'!$D$22,'Costes máximos'!$D$22,Q161)</f>
        <v>0</v>
      </c>
      <c r="AY161" s="84">
        <f>IF(R161&gt;'Costes máximos'!$D$22,'Costes máximos'!$D$22,R161)</f>
        <v>0</v>
      </c>
    </row>
    <row r="162" spans="2:51" hidden="1" outlineLevel="1" x14ac:dyDescent="0.25">
      <c r="B162" s="60"/>
      <c r="C162" s="61"/>
      <c r="D162" s="61"/>
      <c r="E162" s="87">
        <f>IFERROR(INDEX('1. Paquetes y Tareas'!$F$16:$F$65,MATCH(AT162,'1. Paquetes y Tareas'!$E$16:$E$65,0)),0)</f>
        <v>0</v>
      </c>
      <c r="F162" s="48"/>
      <c r="G162" s="87" t="str">
        <f>IFERROR(INDEX('3. Presupuesto Total '!$G$25:$G$34,MATCH(F162,'3. Presupuesto Total '!$B$25:$B$34,0)),"")</f>
        <v/>
      </c>
      <c r="H162" s="38"/>
      <c r="I162" s="38"/>
      <c r="J162" s="38"/>
      <c r="K162" s="38"/>
      <c r="L162" s="38"/>
      <c r="M162" s="38"/>
      <c r="N162" s="41"/>
      <c r="O162" s="41"/>
      <c r="P162" s="41"/>
      <c r="Q162" s="42"/>
      <c r="R162" s="42"/>
      <c r="S162" s="86">
        <f t="shared" si="21"/>
        <v>0</v>
      </c>
      <c r="T162" s="86">
        <f t="shared" si="16"/>
        <v>0</v>
      </c>
      <c r="U162" s="86">
        <f t="shared" si="22"/>
        <v>0</v>
      </c>
      <c r="V162" s="42"/>
      <c r="W162" s="42"/>
      <c r="X162" s="51"/>
      <c r="Y162" s="51"/>
      <c r="Z162" s="86">
        <f t="shared" si="23"/>
        <v>0</v>
      </c>
      <c r="AA162" s="42"/>
      <c r="AB162" s="43"/>
      <c r="AC162" s="52"/>
      <c r="AD162" s="51"/>
      <c r="AE162" s="86">
        <f t="shared" si="24"/>
        <v>0</v>
      </c>
      <c r="AF162" s="42"/>
      <c r="AG162" s="43"/>
      <c r="AH162" s="52"/>
      <c r="AI162" s="51"/>
      <c r="AJ162" s="86">
        <f t="shared" si="25"/>
        <v>0</v>
      </c>
      <c r="AK162" s="86">
        <f t="shared" si="17"/>
        <v>0</v>
      </c>
      <c r="AL162" s="86">
        <f t="shared" si="18"/>
        <v>0</v>
      </c>
      <c r="AM162" s="86">
        <f t="shared" si="19"/>
        <v>0</v>
      </c>
      <c r="AN162" s="42"/>
      <c r="AO162" s="43"/>
      <c r="AP162" s="43"/>
      <c r="AQ162" s="86">
        <f t="shared" si="26"/>
        <v>0</v>
      </c>
      <c r="AT162" s="83" t="str">
        <f t="shared" si="20"/>
        <v/>
      </c>
      <c r="AU162" s="84">
        <f>IF(N162&gt;'Costes máximos'!$D$22,'Costes máximos'!$D$22,N162)</f>
        <v>0</v>
      </c>
      <c r="AV162" s="84">
        <f>IF(O162&gt;'Costes máximos'!$D$22,'Costes máximos'!$D$22,O162)</f>
        <v>0</v>
      </c>
      <c r="AW162" s="84">
        <f>IF(P162&gt;'Costes máximos'!$D$22,'Costes máximos'!$D$22,P162)</f>
        <v>0</v>
      </c>
      <c r="AX162" s="84">
        <f>IF(Q162&gt;'Costes máximos'!$D$22,'Costes máximos'!$D$22,Q162)</f>
        <v>0</v>
      </c>
      <c r="AY162" s="84">
        <f>IF(R162&gt;'Costes máximos'!$D$22,'Costes máximos'!$D$22,R162)</f>
        <v>0</v>
      </c>
    </row>
    <row r="163" spans="2:51" hidden="1" outlineLevel="1" x14ac:dyDescent="0.25">
      <c r="B163" s="60"/>
      <c r="C163" s="61"/>
      <c r="D163" s="61"/>
      <c r="E163" s="87">
        <f>IFERROR(INDEX('1. Paquetes y Tareas'!$F$16:$F$65,MATCH(AT163,'1. Paquetes y Tareas'!$E$16:$E$65,0)),0)</f>
        <v>0</v>
      </c>
      <c r="F163" s="48"/>
      <c r="G163" s="87" t="str">
        <f>IFERROR(INDEX('3. Presupuesto Total '!$G$25:$G$34,MATCH(F163,'3. Presupuesto Total '!$B$25:$B$34,0)),"")</f>
        <v/>
      </c>
      <c r="H163" s="38"/>
      <c r="I163" s="38"/>
      <c r="J163" s="38"/>
      <c r="K163" s="38"/>
      <c r="L163" s="38"/>
      <c r="M163" s="38"/>
      <c r="N163" s="41"/>
      <c r="O163" s="41"/>
      <c r="P163" s="41"/>
      <c r="Q163" s="42"/>
      <c r="R163" s="42"/>
      <c r="S163" s="86">
        <f t="shared" si="21"/>
        <v>0</v>
      </c>
      <c r="T163" s="86">
        <f t="shared" si="16"/>
        <v>0</v>
      </c>
      <c r="U163" s="86">
        <f t="shared" si="22"/>
        <v>0</v>
      </c>
      <c r="V163" s="42"/>
      <c r="W163" s="42"/>
      <c r="X163" s="51"/>
      <c r="Y163" s="51"/>
      <c r="Z163" s="86">
        <f t="shared" si="23"/>
        <v>0</v>
      </c>
      <c r="AA163" s="42"/>
      <c r="AB163" s="43"/>
      <c r="AC163" s="52"/>
      <c r="AD163" s="51"/>
      <c r="AE163" s="86">
        <f t="shared" si="24"/>
        <v>0</v>
      </c>
      <c r="AF163" s="42"/>
      <c r="AG163" s="43"/>
      <c r="AH163" s="52"/>
      <c r="AI163" s="51"/>
      <c r="AJ163" s="86">
        <f t="shared" si="25"/>
        <v>0</v>
      </c>
      <c r="AK163" s="86">
        <f t="shared" si="17"/>
        <v>0</v>
      </c>
      <c r="AL163" s="86">
        <f t="shared" si="18"/>
        <v>0</v>
      </c>
      <c r="AM163" s="86">
        <f t="shared" si="19"/>
        <v>0</v>
      </c>
      <c r="AN163" s="42"/>
      <c r="AO163" s="43"/>
      <c r="AP163" s="43"/>
      <c r="AQ163" s="86">
        <f t="shared" si="26"/>
        <v>0</v>
      </c>
      <c r="AT163" s="83" t="str">
        <f t="shared" si="20"/>
        <v/>
      </c>
      <c r="AU163" s="84">
        <f>IF(N163&gt;'Costes máximos'!$D$22,'Costes máximos'!$D$22,N163)</f>
        <v>0</v>
      </c>
      <c r="AV163" s="84">
        <f>IF(O163&gt;'Costes máximos'!$D$22,'Costes máximos'!$D$22,O163)</f>
        <v>0</v>
      </c>
      <c r="AW163" s="84">
        <f>IF(P163&gt;'Costes máximos'!$D$22,'Costes máximos'!$D$22,P163)</f>
        <v>0</v>
      </c>
      <c r="AX163" s="84">
        <f>IF(Q163&gt;'Costes máximos'!$D$22,'Costes máximos'!$D$22,Q163)</f>
        <v>0</v>
      </c>
      <c r="AY163" s="84">
        <f>IF(R163&gt;'Costes máximos'!$D$22,'Costes máximos'!$D$22,R163)</f>
        <v>0</v>
      </c>
    </row>
    <row r="164" spans="2:51" hidden="1" outlineLevel="1" x14ac:dyDescent="0.25">
      <c r="B164" s="60"/>
      <c r="C164" s="61"/>
      <c r="D164" s="61"/>
      <c r="E164" s="87">
        <f>IFERROR(INDEX('1. Paquetes y Tareas'!$F$16:$F$65,MATCH(AT164,'1. Paquetes y Tareas'!$E$16:$E$65,0)),0)</f>
        <v>0</v>
      </c>
      <c r="F164" s="48"/>
      <c r="G164" s="87" t="str">
        <f>IFERROR(INDEX('3. Presupuesto Total '!$G$25:$G$34,MATCH(F164,'3. Presupuesto Total '!$B$25:$B$34,0)),"")</f>
        <v/>
      </c>
      <c r="H164" s="38"/>
      <c r="I164" s="38"/>
      <c r="J164" s="38"/>
      <c r="K164" s="38"/>
      <c r="L164" s="38"/>
      <c r="M164" s="38"/>
      <c r="N164" s="41"/>
      <c r="O164" s="41"/>
      <c r="P164" s="41"/>
      <c r="Q164" s="42"/>
      <c r="R164" s="42"/>
      <c r="S164" s="86">
        <f t="shared" si="21"/>
        <v>0</v>
      </c>
      <c r="T164" s="86">
        <f t="shared" si="16"/>
        <v>0</v>
      </c>
      <c r="U164" s="86">
        <f t="shared" si="22"/>
        <v>0</v>
      </c>
      <c r="V164" s="42"/>
      <c r="W164" s="42"/>
      <c r="X164" s="51"/>
      <c r="Y164" s="51"/>
      <c r="Z164" s="86">
        <f t="shared" si="23"/>
        <v>0</v>
      </c>
      <c r="AA164" s="42"/>
      <c r="AB164" s="43"/>
      <c r="AC164" s="52"/>
      <c r="AD164" s="51"/>
      <c r="AE164" s="86">
        <f t="shared" si="24"/>
        <v>0</v>
      </c>
      <c r="AF164" s="42"/>
      <c r="AG164" s="43"/>
      <c r="AH164" s="52"/>
      <c r="AI164" s="51"/>
      <c r="AJ164" s="86">
        <f t="shared" si="25"/>
        <v>0</v>
      </c>
      <c r="AK164" s="86">
        <f t="shared" si="17"/>
        <v>0</v>
      </c>
      <c r="AL164" s="86">
        <f t="shared" si="18"/>
        <v>0</v>
      </c>
      <c r="AM164" s="86">
        <f t="shared" si="19"/>
        <v>0</v>
      </c>
      <c r="AN164" s="42"/>
      <c r="AO164" s="43"/>
      <c r="AP164" s="43"/>
      <c r="AQ164" s="86">
        <f t="shared" si="26"/>
        <v>0</v>
      </c>
      <c r="AT164" s="83" t="str">
        <f t="shared" si="20"/>
        <v/>
      </c>
      <c r="AU164" s="84">
        <f>IF(N164&gt;'Costes máximos'!$D$22,'Costes máximos'!$D$22,N164)</f>
        <v>0</v>
      </c>
      <c r="AV164" s="84">
        <f>IF(O164&gt;'Costes máximos'!$D$22,'Costes máximos'!$D$22,O164)</f>
        <v>0</v>
      </c>
      <c r="AW164" s="84">
        <f>IF(P164&gt;'Costes máximos'!$D$22,'Costes máximos'!$D$22,P164)</f>
        <v>0</v>
      </c>
      <c r="AX164" s="84">
        <f>IF(Q164&gt;'Costes máximos'!$D$22,'Costes máximos'!$D$22,Q164)</f>
        <v>0</v>
      </c>
      <c r="AY164" s="84">
        <f>IF(R164&gt;'Costes máximos'!$D$22,'Costes máximos'!$D$22,R164)</f>
        <v>0</v>
      </c>
    </row>
    <row r="165" spans="2:51" hidden="1" outlineLevel="1" x14ac:dyDescent="0.25">
      <c r="B165" s="60"/>
      <c r="C165" s="61"/>
      <c r="D165" s="61"/>
      <c r="E165" s="87">
        <f>IFERROR(INDEX('1. Paquetes y Tareas'!$F$16:$F$65,MATCH(AT165,'1. Paquetes y Tareas'!$E$16:$E$65,0)),0)</f>
        <v>0</v>
      </c>
      <c r="F165" s="48"/>
      <c r="G165" s="87" t="str">
        <f>IFERROR(INDEX('3. Presupuesto Total '!$G$25:$G$34,MATCH(F165,'3. Presupuesto Total '!$B$25:$B$34,0)),"")</f>
        <v/>
      </c>
      <c r="H165" s="38"/>
      <c r="I165" s="38"/>
      <c r="J165" s="38"/>
      <c r="K165" s="38"/>
      <c r="L165" s="38"/>
      <c r="M165" s="38"/>
      <c r="N165" s="41"/>
      <c r="O165" s="41"/>
      <c r="P165" s="41"/>
      <c r="Q165" s="42"/>
      <c r="R165" s="42"/>
      <c r="S165" s="86">
        <f t="shared" si="21"/>
        <v>0</v>
      </c>
      <c r="T165" s="86">
        <f t="shared" si="16"/>
        <v>0</v>
      </c>
      <c r="U165" s="86">
        <f t="shared" si="22"/>
        <v>0</v>
      </c>
      <c r="V165" s="42"/>
      <c r="W165" s="42"/>
      <c r="X165" s="51"/>
      <c r="Y165" s="51"/>
      <c r="Z165" s="86">
        <f t="shared" si="23"/>
        <v>0</v>
      </c>
      <c r="AA165" s="42"/>
      <c r="AB165" s="43"/>
      <c r="AC165" s="52"/>
      <c r="AD165" s="51"/>
      <c r="AE165" s="86">
        <f t="shared" si="24"/>
        <v>0</v>
      </c>
      <c r="AF165" s="42"/>
      <c r="AG165" s="43"/>
      <c r="AH165" s="52"/>
      <c r="AI165" s="51"/>
      <c r="AJ165" s="86">
        <f t="shared" si="25"/>
        <v>0</v>
      </c>
      <c r="AK165" s="86">
        <f t="shared" si="17"/>
        <v>0</v>
      </c>
      <c r="AL165" s="86">
        <f t="shared" si="18"/>
        <v>0</v>
      </c>
      <c r="AM165" s="86">
        <f t="shared" si="19"/>
        <v>0</v>
      </c>
      <c r="AN165" s="42"/>
      <c r="AO165" s="43"/>
      <c r="AP165" s="43"/>
      <c r="AQ165" s="86">
        <f t="shared" si="26"/>
        <v>0</v>
      </c>
      <c r="AT165" s="83" t="str">
        <f t="shared" si="20"/>
        <v/>
      </c>
      <c r="AU165" s="84">
        <f>IF(N165&gt;'Costes máximos'!$D$22,'Costes máximos'!$D$22,N165)</f>
        <v>0</v>
      </c>
      <c r="AV165" s="84">
        <f>IF(O165&gt;'Costes máximos'!$D$22,'Costes máximos'!$D$22,O165)</f>
        <v>0</v>
      </c>
      <c r="AW165" s="84">
        <f>IF(P165&gt;'Costes máximos'!$D$22,'Costes máximos'!$D$22,P165)</f>
        <v>0</v>
      </c>
      <c r="AX165" s="84">
        <f>IF(Q165&gt;'Costes máximos'!$D$22,'Costes máximos'!$D$22,Q165)</f>
        <v>0</v>
      </c>
      <c r="AY165" s="84">
        <f>IF(R165&gt;'Costes máximos'!$D$22,'Costes máximos'!$D$22,R165)</f>
        <v>0</v>
      </c>
    </row>
    <row r="166" spans="2:51" hidden="1" outlineLevel="1" x14ac:dyDescent="0.25">
      <c r="B166" s="60"/>
      <c r="C166" s="61"/>
      <c r="D166" s="61"/>
      <c r="E166" s="87">
        <f>IFERROR(INDEX('1. Paquetes y Tareas'!$F$16:$F$65,MATCH(AT166,'1. Paquetes y Tareas'!$E$16:$E$65,0)),0)</f>
        <v>0</v>
      </c>
      <c r="F166" s="48"/>
      <c r="G166" s="87" t="str">
        <f>IFERROR(INDEX('3. Presupuesto Total '!$G$25:$G$34,MATCH(F166,'3. Presupuesto Total '!$B$25:$B$34,0)),"")</f>
        <v/>
      </c>
      <c r="H166" s="38"/>
      <c r="I166" s="38"/>
      <c r="J166" s="38"/>
      <c r="K166" s="38"/>
      <c r="L166" s="38"/>
      <c r="M166" s="38"/>
      <c r="N166" s="41"/>
      <c r="O166" s="41"/>
      <c r="P166" s="41"/>
      <c r="Q166" s="42"/>
      <c r="R166" s="42"/>
      <c r="S166" s="86">
        <f t="shared" si="21"/>
        <v>0</v>
      </c>
      <c r="T166" s="86">
        <f t="shared" si="16"/>
        <v>0</v>
      </c>
      <c r="U166" s="86">
        <f t="shared" si="22"/>
        <v>0</v>
      </c>
      <c r="V166" s="42"/>
      <c r="W166" s="42"/>
      <c r="X166" s="51"/>
      <c r="Y166" s="51"/>
      <c r="Z166" s="86">
        <f t="shared" si="23"/>
        <v>0</v>
      </c>
      <c r="AA166" s="42"/>
      <c r="AB166" s="43"/>
      <c r="AC166" s="52"/>
      <c r="AD166" s="51"/>
      <c r="AE166" s="86">
        <f t="shared" si="24"/>
        <v>0</v>
      </c>
      <c r="AF166" s="42"/>
      <c r="AG166" s="43"/>
      <c r="AH166" s="52"/>
      <c r="AI166" s="51"/>
      <c r="AJ166" s="86">
        <f t="shared" si="25"/>
        <v>0</v>
      </c>
      <c r="AK166" s="86">
        <f t="shared" si="17"/>
        <v>0</v>
      </c>
      <c r="AL166" s="86">
        <f t="shared" si="18"/>
        <v>0</v>
      </c>
      <c r="AM166" s="86">
        <f t="shared" si="19"/>
        <v>0</v>
      </c>
      <c r="AN166" s="42"/>
      <c r="AO166" s="43"/>
      <c r="AP166" s="43"/>
      <c r="AQ166" s="86">
        <f t="shared" si="26"/>
        <v>0</v>
      </c>
      <c r="AT166" s="83" t="str">
        <f t="shared" si="20"/>
        <v/>
      </c>
      <c r="AU166" s="84">
        <f>IF(N166&gt;'Costes máximos'!$D$22,'Costes máximos'!$D$22,N166)</f>
        <v>0</v>
      </c>
      <c r="AV166" s="84">
        <f>IF(O166&gt;'Costes máximos'!$D$22,'Costes máximos'!$D$22,O166)</f>
        <v>0</v>
      </c>
      <c r="AW166" s="84">
        <f>IF(P166&gt;'Costes máximos'!$D$22,'Costes máximos'!$D$22,P166)</f>
        <v>0</v>
      </c>
      <c r="AX166" s="84">
        <f>IF(Q166&gt;'Costes máximos'!$D$22,'Costes máximos'!$D$22,Q166)</f>
        <v>0</v>
      </c>
      <c r="AY166" s="84">
        <f>IF(R166&gt;'Costes máximos'!$D$22,'Costes máximos'!$D$22,R166)</f>
        <v>0</v>
      </c>
    </row>
    <row r="167" spans="2:51" hidden="1" outlineLevel="1" x14ac:dyDescent="0.25">
      <c r="B167" s="60"/>
      <c r="C167" s="61"/>
      <c r="D167" s="61"/>
      <c r="E167" s="87">
        <f>IFERROR(INDEX('1. Paquetes y Tareas'!$F$16:$F$65,MATCH(AT167,'1. Paquetes y Tareas'!$E$16:$E$65,0)),0)</f>
        <v>0</v>
      </c>
      <c r="F167" s="48"/>
      <c r="G167" s="87" t="str">
        <f>IFERROR(INDEX('3. Presupuesto Total '!$G$25:$G$34,MATCH(F167,'3. Presupuesto Total '!$B$25:$B$34,0)),"")</f>
        <v/>
      </c>
      <c r="H167" s="38"/>
      <c r="I167" s="38"/>
      <c r="J167" s="38"/>
      <c r="K167" s="38"/>
      <c r="L167" s="38"/>
      <c r="M167" s="38"/>
      <c r="N167" s="41"/>
      <c r="O167" s="41"/>
      <c r="P167" s="41"/>
      <c r="Q167" s="42"/>
      <c r="R167" s="42"/>
      <c r="S167" s="86">
        <f t="shared" si="21"/>
        <v>0</v>
      </c>
      <c r="T167" s="86">
        <f t="shared" si="16"/>
        <v>0</v>
      </c>
      <c r="U167" s="86">
        <f t="shared" si="22"/>
        <v>0</v>
      </c>
      <c r="V167" s="42"/>
      <c r="W167" s="42"/>
      <c r="X167" s="51"/>
      <c r="Y167" s="51"/>
      <c r="Z167" s="86">
        <f t="shared" si="23"/>
        <v>0</v>
      </c>
      <c r="AA167" s="42"/>
      <c r="AB167" s="43"/>
      <c r="AC167" s="52"/>
      <c r="AD167" s="51"/>
      <c r="AE167" s="86">
        <f t="shared" si="24"/>
        <v>0</v>
      </c>
      <c r="AF167" s="42"/>
      <c r="AG167" s="43"/>
      <c r="AH167" s="52"/>
      <c r="AI167" s="51"/>
      <c r="AJ167" s="86">
        <f t="shared" si="25"/>
        <v>0</v>
      </c>
      <c r="AK167" s="86">
        <f t="shared" si="17"/>
        <v>0</v>
      </c>
      <c r="AL167" s="86">
        <f t="shared" si="18"/>
        <v>0</v>
      </c>
      <c r="AM167" s="86">
        <f t="shared" si="19"/>
        <v>0</v>
      </c>
      <c r="AN167" s="42"/>
      <c r="AO167" s="43"/>
      <c r="AP167" s="43"/>
      <c r="AQ167" s="86">
        <f t="shared" si="26"/>
        <v>0</v>
      </c>
      <c r="AT167" s="83" t="str">
        <f t="shared" si="20"/>
        <v/>
      </c>
      <c r="AU167" s="84">
        <f>IF(N167&gt;'Costes máximos'!$D$22,'Costes máximos'!$D$22,N167)</f>
        <v>0</v>
      </c>
      <c r="AV167" s="84">
        <f>IF(O167&gt;'Costes máximos'!$D$22,'Costes máximos'!$D$22,O167)</f>
        <v>0</v>
      </c>
      <c r="AW167" s="84">
        <f>IF(P167&gt;'Costes máximos'!$D$22,'Costes máximos'!$D$22,P167)</f>
        <v>0</v>
      </c>
      <c r="AX167" s="84">
        <f>IF(Q167&gt;'Costes máximos'!$D$22,'Costes máximos'!$D$22,Q167)</f>
        <v>0</v>
      </c>
      <c r="AY167" s="84">
        <f>IF(R167&gt;'Costes máximos'!$D$22,'Costes máximos'!$D$22,R167)</f>
        <v>0</v>
      </c>
    </row>
    <row r="168" spans="2:51" hidden="1" outlineLevel="1" x14ac:dyDescent="0.25">
      <c r="B168" s="60"/>
      <c r="C168" s="61"/>
      <c r="D168" s="61"/>
      <c r="E168" s="87">
        <f>IFERROR(INDEX('1. Paquetes y Tareas'!$F$16:$F$65,MATCH(AT168,'1. Paquetes y Tareas'!$E$16:$E$65,0)),0)</f>
        <v>0</v>
      </c>
      <c r="F168" s="48"/>
      <c r="G168" s="87" t="str">
        <f>IFERROR(INDEX('3. Presupuesto Total '!$G$25:$G$34,MATCH(F168,'3. Presupuesto Total '!$B$25:$B$34,0)),"")</f>
        <v/>
      </c>
      <c r="H168" s="38"/>
      <c r="I168" s="38"/>
      <c r="J168" s="38"/>
      <c r="K168" s="38"/>
      <c r="L168" s="38"/>
      <c r="M168" s="38"/>
      <c r="N168" s="41"/>
      <c r="O168" s="41"/>
      <c r="P168" s="41"/>
      <c r="Q168" s="42"/>
      <c r="R168" s="42"/>
      <c r="S168" s="86">
        <f t="shared" si="21"/>
        <v>0</v>
      </c>
      <c r="T168" s="86">
        <f t="shared" ref="T168:T231" si="27">IFERROR(SUMPRODUCT(I168:M168,AU168:AY168),0)</f>
        <v>0</v>
      </c>
      <c r="U168" s="86">
        <f t="shared" si="22"/>
        <v>0</v>
      </c>
      <c r="V168" s="42"/>
      <c r="W168" s="42"/>
      <c r="X168" s="51"/>
      <c r="Y168" s="51"/>
      <c r="Z168" s="86">
        <f t="shared" si="23"/>
        <v>0</v>
      </c>
      <c r="AA168" s="42"/>
      <c r="AB168" s="43"/>
      <c r="AC168" s="52"/>
      <c r="AD168" s="51"/>
      <c r="AE168" s="86">
        <f t="shared" si="24"/>
        <v>0</v>
      </c>
      <c r="AF168" s="42"/>
      <c r="AG168" s="43"/>
      <c r="AH168" s="52"/>
      <c r="AI168" s="51"/>
      <c r="AJ168" s="86">
        <f t="shared" si="25"/>
        <v>0</v>
      </c>
      <c r="AK168" s="86">
        <f t="shared" ref="AK168:AK231" si="28">S168+X168+AC168+AH168</f>
        <v>0</v>
      </c>
      <c r="AL168" s="86">
        <f t="shared" ref="AL168:AL231" si="29">T168+Y168+AD168+AI168</f>
        <v>0</v>
      </c>
      <c r="AM168" s="86">
        <f t="shared" ref="AM168:AM231" si="30">IFERROR(AL168*G168,0)</f>
        <v>0</v>
      </c>
      <c r="AN168" s="42"/>
      <c r="AO168" s="43"/>
      <c r="AP168" s="43"/>
      <c r="AQ168" s="86">
        <f t="shared" si="26"/>
        <v>0</v>
      </c>
      <c r="AT168" s="83" t="str">
        <f t="shared" ref="AT168:AT231" si="31">CONCATENATE(B168,C168,D168)</f>
        <v/>
      </c>
      <c r="AU168" s="84">
        <f>IF(N168&gt;'Costes máximos'!$D$22,'Costes máximos'!$D$22,N168)</f>
        <v>0</v>
      </c>
      <c r="AV168" s="84">
        <f>IF(O168&gt;'Costes máximos'!$D$22,'Costes máximos'!$D$22,O168)</f>
        <v>0</v>
      </c>
      <c r="AW168" s="84">
        <f>IF(P168&gt;'Costes máximos'!$D$22,'Costes máximos'!$D$22,P168)</f>
        <v>0</v>
      </c>
      <c r="AX168" s="84">
        <f>IF(Q168&gt;'Costes máximos'!$D$22,'Costes máximos'!$D$22,Q168)</f>
        <v>0</v>
      </c>
      <c r="AY168" s="84">
        <f>IF(R168&gt;'Costes máximos'!$D$22,'Costes máximos'!$D$22,R168)</f>
        <v>0</v>
      </c>
    </row>
    <row r="169" spans="2:51" hidden="1" outlineLevel="1" x14ac:dyDescent="0.25">
      <c r="B169" s="60"/>
      <c r="C169" s="61"/>
      <c r="D169" s="61"/>
      <c r="E169" s="87">
        <f>IFERROR(INDEX('1. Paquetes y Tareas'!$F$16:$F$65,MATCH(AT169,'1. Paquetes y Tareas'!$E$16:$E$65,0)),0)</f>
        <v>0</v>
      </c>
      <c r="F169" s="48"/>
      <c r="G169" s="87" t="str">
        <f>IFERROR(INDEX('3. Presupuesto Total '!$G$25:$G$34,MATCH(F169,'3. Presupuesto Total '!$B$25:$B$34,0)),"")</f>
        <v/>
      </c>
      <c r="H169" s="38"/>
      <c r="I169" s="38"/>
      <c r="J169" s="38"/>
      <c r="K169" s="38"/>
      <c r="L169" s="38"/>
      <c r="M169" s="38"/>
      <c r="N169" s="41"/>
      <c r="O169" s="41"/>
      <c r="P169" s="41"/>
      <c r="Q169" s="42"/>
      <c r="R169" s="42"/>
      <c r="S169" s="86">
        <f t="shared" si="21"/>
        <v>0</v>
      </c>
      <c r="T169" s="86">
        <f t="shared" si="27"/>
        <v>0</v>
      </c>
      <c r="U169" s="86">
        <f t="shared" si="22"/>
        <v>0</v>
      </c>
      <c r="V169" s="42"/>
      <c r="W169" s="42"/>
      <c r="X169" s="51"/>
      <c r="Y169" s="51"/>
      <c r="Z169" s="86">
        <f t="shared" si="23"/>
        <v>0</v>
      </c>
      <c r="AA169" s="42"/>
      <c r="AB169" s="43"/>
      <c r="AC169" s="52"/>
      <c r="AD169" s="51"/>
      <c r="AE169" s="86">
        <f t="shared" si="24"/>
        <v>0</v>
      </c>
      <c r="AF169" s="42"/>
      <c r="AG169" s="43"/>
      <c r="AH169" s="52"/>
      <c r="AI169" s="51"/>
      <c r="AJ169" s="86">
        <f t="shared" si="25"/>
        <v>0</v>
      </c>
      <c r="AK169" s="86">
        <f t="shared" si="28"/>
        <v>0</v>
      </c>
      <c r="AL169" s="86">
        <f t="shared" si="29"/>
        <v>0</v>
      </c>
      <c r="AM169" s="86">
        <f t="shared" si="30"/>
        <v>0</v>
      </c>
      <c r="AN169" s="42"/>
      <c r="AO169" s="43"/>
      <c r="AP169" s="43"/>
      <c r="AQ169" s="86">
        <f t="shared" si="26"/>
        <v>0</v>
      </c>
      <c r="AT169" s="83" t="str">
        <f t="shared" si="31"/>
        <v/>
      </c>
      <c r="AU169" s="84">
        <f>IF(N169&gt;'Costes máximos'!$D$22,'Costes máximos'!$D$22,N169)</f>
        <v>0</v>
      </c>
      <c r="AV169" s="84">
        <f>IF(O169&gt;'Costes máximos'!$D$22,'Costes máximos'!$D$22,O169)</f>
        <v>0</v>
      </c>
      <c r="AW169" s="84">
        <f>IF(P169&gt;'Costes máximos'!$D$22,'Costes máximos'!$D$22,P169)</f>
        <v>0</v>
      </c>
      <c r="AX169" s="84">
        <f>IF(Q169&gt;'Costes máximos'!$D$22,'Costes máximos'!$D$22,Q169)</f>
        <v>0</v>
      </c>
      <c r="AY169" s="84">
        <f>IF(R169&gt;'Costes máximos'!$D$22,'Costes máximos'!$D$22,R169)</f>
        <v>0</v>
      </c>
    </row>
    <row r="170" spans="2:51" hidden="1" outlineLevel="1" x14ac:dyDescent="0.25">
      <c r="B170" s="60"/>
      <c r="C170" s="61"/>
      <c r="D170" s="61"/>
      <c r="E170" s="87">
        <f>IFERROR(INDEX('1. Paquetes y Tareas'!$F$16:$F$65,MATCH(AT170,'1. Paquetes y Tareas'!$E$16:$E$65,0)),0)</f>
        <v>0</v>
      </c>
      <c r="F170" s="48"/>
      <c r="G170" s="87" t="str">
        <f>IFERROR(INDEX('3. Presupuesto Total '!$G$25:$G$34,MATCH(F170,'3. Presupuesto Total '!$B$25:$B$34,0)),"")</f>
        <v/>
      </c>
      <c r="H170" s="38"/>
      <c r="I170" s="38"/>
      <c r="J170" s="38"/>
      <c r="K170" s="38"/>
      <c r="L170" s="38"/>
      <c r="M170" s="38"/>
      <c r="N170" s="41"/>
      <c r="O170" s="41"/>
      <c r="P170" s="41"/>
      <c r="Q170" s="42"/>
      <c r="R170" s="42"/>
      <c r="S170" s="86">
        <f t="shared" ref="S170:S233" si="32">SUMPRODUCT(I170:M170,N170:R170)</f>
        <v>0</v>
      </c>
      <c r="T170" s="86">
        <f t="shared" si="27"/>
        <v>0</v>
      </c>
      <c r="U170" s="86">
        <f t="shared" ref="U170:U233" si="33">IFERROR(T170*$G170,0)</f>
        <v>0</v>
      </c>
      <c r="V170" s="42"/>
      <c r="W170" s="42"/>
      <c r="X170" s="51"/>
      <c r="Y170" s="51"/>
      <c r="Z170" s="86">
        <f t="shared" ref="Z170:Z233" si="34">IFERROR(Y170*$G170,0)</f>
        <v>0</v>
      </c>
      <c r="AA170" s="42"/>
      <c r="AB170" s="43"/>
      <c r="AC170" s="52"/>
      <c r="AD170" s="51"/>
      <c r="AE170" s="86">
        <f t="shared" ref="AE170:AE233" si="35">IFERROR(AD170*$G170,0)</f>
        <v>0</v>
      </c>
      <c r="AF170" s="42"/>
      <c r="AG170" s="43"/>
      <c r="AH170" s="52"/>
      <c r="AI170" s="51"/>
      <c r="AJ170" s="86">
        <f t="shared" ref="AJ170:AJ233" si="36">IFERROR(AI170*$G170,0)</f>
        <v>0</v>
      </c>
      <c r="AK170" s="86">
        <f t="shared" si="28"/>
        <v>0</v>
      </c>
      <c r="AL170" s="86">
        <f t="shared" si="29"/>
        <v>0</v>
      </c>
      <c r="AM170" s="86">
        <f t="shared" si="30"/>
        <v>0</v>
      </c>
      <c r="AN170" s="42"/>
      <c r="AO170" s="43"/>
      <c r="AP170" s="43"/>
      <c r="AQ170" s="86">
        <f t="shared" ref="AQ170:AQ233" si="37">IFERROR(AP170*$G170,0)</f>
        <v>0</v>
      </c>
      <c r="AT170" s="83" t="str">
        <f t="shared" si="31"/>
        <v/>
      </c>
      <c r="AU170" s="84">
        <f>IF(N170&gt;'Costes máximos'!$D$22,'Costes máximos'!$D$22,N170)</f>
        <v>0</v>
      </c>
      <c r="AV170" s="84">
        <f>IF(O170&gt;'Costes máximos'!$D$22,'Costes máximos'!$D$22,O170)</f>
        <v>0</v>
      </c>
      <c r="AW170" s="84">
        <f>IF(P170&gt;'Costes máximos'!$D$22,'Costes máximos'!$D$22,P170)</f>
        <v>0</v>
      </c>
      <c r="AX170" s="84">
        <f>IF(Q170&gt;'Costes máximos'!$D$22,'Costes máximos'!$D$22,Q170)</f>
        <v>0</v>
      </c>
      <c r="AY170" s="84">
        <f>IF(R170&gt;'Costes máximos'!$D$22,'Costes máximos'!$D$22,R170)</f>
        <v>0</v>
      </c>
    </row>
    <row r="171" spans="2:51" hidden="1" outlineLevel="1" x14ac:dyDescent="0.25">
      <c r="B171" s="60"/>
      <c r="C171" s="61"/>
      <c r="D171" s="61"/>
      <c r="E171" s="87">
        <f>IFERROR(INDEX('1. Paquetes y Tareas'!$F$16:$F$65,MATCH(AT171,'1. Paquetes y Tareas'!$E$16:$E$65,0)),0)</f>
        <v>0</v>
      </c>
      <c r="F171" s="48"/>
      <c r="G171" s="87" t="str">
        <f>IFERROR(INDEX('3. Presupuesto Total '!$G$25:$G$34,MATCH(F171,'3. Presupuesto Total '!$B$25:$B$34,0)),"")</f>
        <v/>
      </c>
      <c r="H171" s="38"/>
      <c r="I171" s="38"/>
      <c r="J171" s="38"/>
      <c r="K171" s="38"/>
      <c r="L171" s="38"/>
      <c r="M171" s="38"/>
      <c r="N171" s="41"/>
      <c r="O171" s="41"/>
      <c r="P171" s="41"/>
      <c r="Q171" s="42"/>
      <c r="R171" s="42"/>
      <c r="S171" s="86">
        <f t="shared" si="32"/>
        <v>0</v>
      </c>
      <c r="T171" s="86">
        <f t="shared" si="27"/>
        <v>0</v>
      </c>
      <c r="U171" s="86">
        <f t="shared" si="33"/>
        <v>0</v>
      </c>
      <c r="V171" s="42"/>
      <c r="W171" s="42"/>
      <c r="X171" s="51"/>
      <c r="Y171" s="51"/>
      <c r="Z171" s="86">
        <f t="shared" si="34"/>
        <v>0</v>
      </c>
      <c r="AA171" s="42"/>
      <c r="AB171" s="43"/>
      <c r="AC171" s="52"/>
      <c r="AD171" s="51"/>
      <c r="AE171" s="86">
        <f t="shared" si="35"/>
        <v>0</v>
      </c>
      <c r="AF171" s="42"/>
      <c r="AG171" s="43"/>
      <c r="AH171" s="52"/>
      <c r="AI171" s="51"/>
      <c r="AJ171" s="86">
        <f t="shared" si="36"/>
        <v>0</v>
      </c>
      <c r="AK171" s="86">
        <f t="shared" si="28"/>
        <v>0</v>
      </c>
      <c r="AL171" s="86">
        <f t="shared" si="29"/>
        <v>0</v>
      </c>
      <c r="AM171" s="86">
        <f t="shared" si="30"/>
        <v>0</v>
      </c>
      <c r="AN171" s="42"/>
      <c r="AO171" s="43"/>
      <c r="AP171" s="43"/>
      <c r="AQ171" s="86">
        <f t="shared" si="37"/>
        <v>0</v>
      </c>
      <c r="AT171" s="83" t="str">
        <f t="shared" si="31"/>
        <v/>
      </c>
      <c r="AU171" s="84">
        <f>IF(N171&gt;'Costes máximos'!$D$22,'Costes máximos'!$D$22,N171)</f>
        <v>0</v>
      </c>
      <c r="AV171" s="84">
        <f>IF(O171&gt;'Costes máximos'!$D$22,'Costes máximos'!$D$22,O171)</f>
        <v>0</v>
      </c>
      <c r="AW171" s="84">
        <f>IF(P171&gt;'Costes máximos'!$D$22,'Costes máximos'!$D$22,P171)</f>
        <v>0</v>
      </c>
      <c r="AX171" s="84">
        <f>IF(Q171&gt;'Costes máximos'!$D$22,'Costes máximos'!$D$22,Q171)</f>
        <v>0</v>
      </c>
      <c r="AY171" s="84">
        <f>IF(R171&gt;'Costes máximos'!$D$22,'Costes máximos'!$D$22,R171)</f>
        <v>0</v>
      </c>
    </row>
    <row r="172" spans="2:51" hidden="1" outlineLevel="1" x14ac:dyDescent="0.25">
      <c r="B172" s="60"/>
      <c r="C172" s="61"/>
      <c r="D172" s="61"/>
      <c r="E172" s="87">
        <f>IFERROR(INDEX('1. Paquetes y Tareas'!$F$16:$F$65,MATCH(AT172,'1. Paquetes y Tareas'!$E$16:$E$65,0)),0)</f>
        <v>0</v>
      </c>
      <c r="F172" s="48"/>
      <c r="G172" s="87" t="str">
        <f>IFERROR(INDEX('3. Presupuesto Total '!$G$25:$G$34,MATCH(F172,'3. Presupuesto Total '!$B$25:$B$34,0)),"")</f>
        <v/>
      </c>
      <c r="H172" s="38"/>
      <c r="I172" s="38"/>
      <c r="J172" s="38"/>
      <c r="K172" s="38"/>
      <c r="L172" s="38"/>
      <c r="M172" s="38"/>
      <c r="N172" s="41"/>
      <c r="O172" s="41"/>
      <c r="P172" s="41"/>
      <c r="Q172" s="42"/>
      <c r="R172" s="42"/>
      <c r="S172" s="86">
        <f t="shared" si="32"/>
        <v>0</v>
      </c>
      <c r="T172" s="86">
        <f t="shared" si="27"/>
        <v>0</v>
      </c>
      <c r="U172" s="86">
        <f t="shared" si="33"/>
        <v>0</v>
      </c>
      <c r="V172" s="42"/>
      <c r="W172" s="42"/>
      <c r="X172" s="51"/>
      <c r="Y172" s="51"/>
      <c r="Z172" s="86">
        <f t="shared" si="34"/>
        <v>0</v>
      </c>
      <c r="AA172" s="42"/>
      <c r="AB172" s="43"/>
      <c r="AC172" s="52"/>
      <c r="AD172" s="51"/>
      <c r="AE172" s="86">
        <f t="shared" si="35"/>
        <v>0</v>
      </c>
      <c r="AF172" s="42"/>
      <c r="AG172" s="43"/>
      <c r="AH172" s="52"/>
      <c r="AI172" s="51"/>
      <c r="AJ172" s="86">
        <f t="shared" si="36"/>
        <v>0</v>
      </c>
      <c r="AK172" s="86">
        <f t="shared" si="28"/>
        <v>0</v>
      </c>
      <c r="AL172" s="86">
        <f t="shared" si="29"/>
        <v>0</v>
      </c>
      <c r="AM172" s="86">
        <f t="shared" si="30"/>
        <v>0</v>
      </c>
      <c r="AN172" s="42"/>
      <c r="AO172" s="43"/>
      <c r="AP172" s="43"/>
      <c r="AQ172" s="86">
        <f t="shared" si="37"/>
        <v>0</v>
      </c>
      <c r="AT172" s="83" t="str">
        <f t="shared" si="31"/>
        <v/>
      </c>
      <c r="AU172" s="84">
        <f>IF(N172&gt;'Costes máximos'!$D$22,'Costes máximos'!$D$22,N172)</f>
        <v>0</v>
      </c>
      <c r="AV172" s="84">
        <f>IF(O172&gt;'Costes máximos'!$D$22,'Costes máximos'!$D$22,O172)</f>
        <v>0</v>
      </c>
      <c r="AW172" s="84">
        <f>IF(P172&gt;'Costes máximos'!$D$22,'Costes máximos'!$D$22,P172)</f>
        <v>0</v>
      </c>
      <c r="AX172" s="84">
        <f>IF(Q172&gt;'Costes máximos'!$D$22,'Costes máximos'!$D$22,Q172)</f>
        <v>0</v>
      </c>
      <c r="AY172" s="84">
        <f>IF(R172&gt;'Costes máximos'!$D$22,'Costes máximos'!$D$22,R172)</f>
        <v>0</v>
      </c>
    </row>
    <row r="173" spans="2:51" hidden="1" outlineLevel="1" x14ac:dyDescent="0.25">
      <c r="B173" s="60"/>
      <c r="C173" s="61"/>
      <c r="D173" s="61"/>
      <c r="E173" s="87">
        <f>IFERROR(INDEX('1. Paquetes y Tareas'!$F$16:$F$65,MATCH(AT173,'1. Paquetes y Tareas'!$E$16:$E$65,0)),0)</f>
        <v>0</v>
      </c>
      <c r="F173" s="48"/>
      <c r="G173" s="87" t="str">
        <f>IFERROR(INDEX('3. Presupuesto Total '!$G$25:$G$34,MATCH(F173,'3. Presupuesto Total '!$B$25:$B$34,0)),"")</f>
        <v/>
      </c>
      <c r="H173" s="38"/>
      <c r="I173" s="38"/>
      <c r="J173" s="38"/>
      <c r="K173" s="38"/>
      <c r="L173" s="38"/>
      <c r="M173" s="38"/>
      <c r="N173" s="41"/>
      <c r="O173" s="41"/>
      <c r="P173" s="41"/>
      <c r="Q173" s="42"/>
      <c r="R173" s="42"/>
      <c r="S173" s="86">
        <f t="shared" si="32"/>
        <v>0</v>
      </c>
      <c r="T173" s="86">
        <f t="shared" si="27"/>
        <v>0</v>
      </c>
      <c r="U173" s="86">
        <f t="shared" si="33"/>
        <v>0</v>
      </c>
      <c r="V173" s="42"/>
      <c r="W173" s="42"/>
      <c r="X173" s="51"/>
      <c r="Y173" s="51"/>
      <c r="Z173" s="86">
        <f t="shared" si="34"/>
        <v>0</v>
      </c>
      <c r="AA173" s="42"/>
      <c r="AB173" s="43"/>
      <c r="AC173" s="52"/>
      <c r="AD173" s="51"/>
      <c r="AE173" s="86">
        <f t="shared" si="35"/>
        <v>0</v>
      </c>
      <c r="AF173" s="42"/>
      <c r="AG173" s="43"/>
      <c r="AH173" s="52"/>
      <c r="AI173" s="51"/>
      <c r="AJ173" s="86">
        <f t="shared" si="36"/>
        <v>0</v>
      </c>
      <c r="AK173" s="86">
        <f t="shared" si="28"/>
        <v>0</v>
      </c>
      <c r="AL173" s="86">
        <f t="shared" si="29"/>
        <v>0</v>
      </c>
      <c r="AM173" s="86">
        <f t="shared" si="30"/>
        <v>0</v>
      </c>
      <c r="AN173" s="42"/>
      <c r="AO173" s="43"/>
      <c r="AP173" s="43"/>
      <c r="AQ173" s="86">
        <f t="shared" si="37"/>
        <v>0</v>
      </c>
      <c r="AT173" s="83" t="str">
        <f t="shared" si="31"/>
        <v/>
      </c>
      <c r="AU173" s="84">
        <f>IF(N173&gt;'Costes máximos'!$D$22,'Costes máximos'!$D$22,N173)</f>
        <v>0</v>
      </c>
      <c r="AV173" s="84">
        <f>IF(O173&gt;'Costes máximos'!$D$22,'Costes máximos'!$D$22,O173)</f>
        <v>0</v>
      </c>
      <c r="AW173" s="84">
        <f>IF(P173&gt;'Costes máximos'!$D$22,'Costes máximos'!$D$22,P173)</f>
        <v>0</v>
      </c>
      <c r="AX173" s="84">
        <f>IF(Q173&gt;'Costes máximos'!$D$22,'Costes máximos'!$D$22,Q173)</f>
        <v>0</v>
      </c>
      <c r="AY173" s="84">
        <f>IF(R173&gt;'Costes máximos'!$D$22,'Costes máximos'!$D$22,R173)</f>
        <v>0</v>
      </c>
    </row>
    <row r="174" spans="2:51" hidden="1" outlineLevel="1" x14ac:dyDescent="0.25">
      <c r="B174" s="60"/>
      <c r="C174" s="61"/>
      <c r="D174" s="61"/>
      <c r="E174" s="87">
        <f>IFERROR(INDEX('1. Paquetes y Tareas'!$F$16:$F$65,MATCH(AT174,'1. Paquetes y Tareas'!$E$16:$E$65,0)),0)</f>
        <v>0</v>
      </c>
      <c r="F174" s="48"/>
      <c r="G174" s="87" t="str">
        <f>IFERROR(INDEX('3. Presupuesto Total '!$G$25:$G$34,MATCH(F174,'3. Presupuesto Total '!$B$25:$B$34,0)),"")</f>
        <v/>
      </c>
      <c r="H174" s="38"/>
      <c r="I174" s="38"/>
      <c r="J174" s="38"/>
      <c r="K174" s="38"/>
      <c r="L174" s="38"/>
      <c r="M174" s="38"/>
      <c r="N174" s="41"/>
      <c r="O174" s="41"/>
      <c r="P174" s="41"/>
      <c r="Q174" s="42"/>
      <c r="R174" s="42"/>
      <c r="S174" s="86">
        <f t="shared" si="32"/>
        <v>0</v>
      </c>
      <c r="T174" s="86">
        <f t="shared" si="27"/>
        <v>0</v>
      </c>
      <c r="U174" s="86">
        <f t="shared" si="33"/>
        <v>0</v>
      </c>
      <c r="V174" s="42"/>
      <c r="W174" s="42"/>
      <c r="X174" s="51"/>
      <c r="Y174" s="51"/>
      <c r="Z174" s="86">
        <f t="shared" si="34"/>
        <v>0</v>
      </c>
      <c r="AA174" s="42"/>
      <c r="AB174" s="43"/>
      <c r="AC174" s="52"/>
      <c r="AD174" s="51"/>
      <c r="AE174" s="86">
        <f t="shared" si="35"/>
        <v>0</v>
      </c>
      <c r="AF174" s="42"/>
      <c r="AG174" s="43"/>
      <c r="AH174" s="52"/>
      <c r="AI174" s="51"/>
      <c r="AJ174" s="86">
        <f t="shared" si="36"/>
        <v>0</v>
      </c>
      <c r="AK174" s="86">
        <f t="shared" si="28"/>
        <v>0</v>
      </c>
      <c r="AL174" s="86">
        <f t="shared" si="29"/>
        <v>0</v>
      </c>
      <c r="AM174" s="86">
        <f t="shared" si="30"/>
        <v>0</v>
      </c>
      <c r="AN174" s="42"/>
      <c r="AO174" s="43"/>
      <c r="AP174" s="43"/>
      <c r="AQ174" s="86">
        <f t="shared" si="37"/>
        <v>0</v>
      </c>
      <c r="AT174" s="83" t="str">
        <f t="shared" si="31"/>
        <v/>
      </c>
      <c r="AU174" s="84">
        <f>IF(N174&gt;'Costes máximos'!$D$22,'Costes máximos'!$D$22,N174)</f>
        <v>0</v>
      </c>
      <c r="AV174" s="84">
        <f>IF(O174&gt;'Costes máximos'!$D$22,'Costes máximos'!$D$22,O174)</f>
        <v>0</v>
      </c>
      <c r="AW174" s="84">
        <f>IF(P174&gt;'Costes máximos'!$D$22,'Costes máximos'!$D$22,P174)</f>
        <v>0</v>
      </c>
      <c r="AX174" s="84">
        <f>IF(Q174&gt;'Costes máximos'!$D$22,'Costes máximos'!$D$22,Q174)</f>
        <v>0</v>
      </c>
      <c r="AY174" s="84">
        <f>IF(R174&gt;'Costes máximos'!$D$22,'Costes máximos'!$D$22,R174)</f>
        <v>0</v>
      </c>
    </row>
    <row r="175" spans="2:51" hidden="1" outlineLevel="1" x14ac:dyDescent="0.25">
      <c r="B175" s="60"/>
      <c r="C175" s="61"/>
      <c r="D175" s="61"/>
      <c r="E175" s="87">
        <f>IFERROR(INDEX('1. Paquetes y Tareas'!$F$16:$F$65,MATCH(AT175,'1. Paquetes y Tareas'!$E$16:$E$65,0)),0)</f>
        <v>0</v>
      </c>
      <c r="F175" s="48"/>
      <c r="G175" s="87" t="str">
        <f>IFERROR(INDEX('3. Presupuesto Total '!$G$25:$G$34,MATCH(F175,'3. Presupuesto Total '!$B$25:$B$34,0)),"")</f>
        <v/>
      </c>
      <c r="H175" s="38"/>
      <c r="I175" s="38"/>
      <c r="J175" s="38"/>
      <c r="K175" s="38"/>
      <c r="L175" s="38"/>
      <c r="M175" s="38"/>
      <c r="N175" s="41"/>
      <c r="O175" s="41"/>
      <c r="P175" s="41"/>
      <c r="Q175" s="42"/>
      <c r="R175" s="42"/>
      <c r="S175" s="86">
        <f t="shared" si="32"/>
        <v>0</v>
      </c>
      <c r="T175" s="86">
        <f t="shared" si="27"/>
        <v>0</v>
      </c>
      <c r="U175" s="86">
        <f t="shared" si="33"/>
        <v>0</v>
      </c>
      <c r="V175" s="42"/>
      <c r="W175" s="42"/>
      <c r="X175" s="51"/>
      <c r="Y175" s="51"/>
      <c r="Z175" s="86">
        <f t="shared" si="34"/>
        <v>0</v>
      </c>
      <c r="AA175" s="42"/>
      <c r="AB175" s="43"/>
      <c r="AC175" s="52"/>
      <c r="AD175" s="51"/>
      <c r="AE175" s="86">
        <f t="shared" si="35"/>
        <v>0</v>
      </c>
      <c r="AF175" s="42"/>
      <c r="AG175" s="43"/>
      <c r="AH175" s="52"/>
      <c r="AI175" s="51"/>
      <c r="AJ175" s="86">
        <f t="shared" si="36"/>
        <v>0</v>
      </c>
      <c r="AK175" s="86">
        <f t="shared" si="28"/>
        <v>0</v>
      </c>
      <c r="AL175" s="86">
        <f t="shared" si="29"/>
        <v>0</v>
      </c>
      <c r="AM175" s="86">
        <f t="shared" si="30"/>
        <v>0</v>
      </c>
      <c r="AN175" s="42"/>
      <c r="AO175" s="43"/>
      <c r="AP175" s="43"/>
      <c r="AQ175" s="86">
        <f t="shared" si="37"/>
        <v>0</v>
      </c>
      <c r="AT175" s="83" t="str">
        <f t="shared" si="31"/>
        <v/>
      </c>
      <c r="AU175" s="84">
        <f>IF(N175&gt;'Costes máximos'!$D$22,'Costes máximos'!$D$22,N175)</f>
        <v>0</v>
      </c>
      <c r="AV175" s="84">
        <f>IF(O175&gt;'Costes máximos'!$D$22,'Costes máximos'!$D$22,O175)</f>
        <v>0</v>
      </c>
      <c r="AW175" s="84">
        <f>IF(P175&gt;'Costes máximos'!$D$22,'Costes máximos'!$D$22,P175)</f>
        <v>0</v>
      </c>
      <c r="AX175" s="84">
        <f>IF(Q175&gt;'Costes máximos'!$D$22,'Costes máximos'!$D$22,Q175)</f>
        <v>0</v>
      </c>
      <c r="AY175" s="84">
        <f>IF(R175&gt;'Costes máximos'!$D$22,'Costes máximos'!$D$22,R175)</f>
        <v>0</v>
      </c>
    </row>
    <row r="176" spans="2:51" hidden="1" outlineLevel="1" x14ac:dyDescent="0.25">
      <c r="B176" s="60"/>
      <c r="C176" s="61"/>
      <c r="D176" s="61"/>
      <c r="E176" s="87">
        <f>IFERROR(INDEX('1. Paquetes y Tareas'!$F$16:$F$65,MATCH(AT176,'1. Paquetes y Tareas'!$E$16:$E$65,0)),0)</f>
        <v>0</v>
      </c>
      <c r="F176" s="48"/>
      <c r="G176" s="87" t="str">
        <f>IFERROR(INDEX('3. Presupuesto Total '!$G$25:$G$34,MATCH(F176,'3. Presupuesto Total '!$B$25:$B$34,0)),"")</f>
        <v/>
      </c>
      <c r="H176" s="38"/>
      <c r="I176" s="38"/>
      <c r="J176" s="38"/>
      <c r="K176" s="38"/>
      <c r="L176" s="38"/>
      <c r="M176" s="38"/>
      <c r="N176" s="41"/>
      <c r="O176" s="41"/>
      <c r="P176" s="41"/>
      <c r="Q176" s="42"/>
      <c r="R176" s="42"/>
      <c r="S176" s="86">
        <f t="shared" si="32"/>
        <v>0</v>
      </c>
      <c r="T176" s="86">
        <f t="shared" si="27"/>
        <v>0</v>
      </c>
      <c r="U176" s="86">
        <f t="shared" si="33"/>
        <v>0</v>
      </c>
      <c r="V176" s="42"/>
      <c r="W176" s="42"/>
      <c r="X176" s="51"/>
      <c r="Y176" s="51"/>
      <c r="Z176" s="86">
        <f t="shared" si="34"/>
        <v>0</v>
      </c>
      <c r="AA176" s="42"/>
      <c r="AB176" s="43"/>
      <c r="AC176" s="52"/>
      <c r="AD176" s="51"/>
      <c r="AE176" s="86">
        <f t="shared" si="35"/>
        <v>0</v>
      </c>
      <c r="AF176" s="42"/>
      <c r="AG176" s="43"/>
      <c r="AH176" s="52"/>
      <c r="AI176" s="51"/>
      <c r="AJ176" s="86">
        <f t="shared" si="36"/>
        <v>0</v>
      </c>
      <c r="AK176" s="86">
        <f t="shared" si="28"/>
        <v>0</v>
      </c>
      <c r="AL176" s="86">
        <f t="shared" si="29"/>
        <v>0</v>
      </c>
      <c r="AM176" s="86">
        <f t="shared" si="30"/>
        <v>0</v>
      </c>
      <c r="AN176" s="42"/>
      <c r="AO176" s="43"/>
      <c r="AP176" s="43"/>
      <c r="AQ176" s="86">
        <f t="shared" si="37"/>
        <v>0</v>
      </c>
      <c r="AT176" s="83" t="str">
        <f t="shared" si="31"/>
        <v/>
      </c>
      <c r="AU176" s="84">
        <f>IF(N176&gt;'Costes máximos'!$D$22,'Costes máximos'!$D$22,N176)</f>
        <v>0</v>
      </c>
      <c r="AV176" s="84">
        <f>IF(O176&gt;'Costes máximos'!$D$22,'Costes máximos'!$D$22,O176)</f>
        <v>0</v>
      </c>
      <c r="AW176" s="84">
        <f>IF(P176&gt;'Costes máximos'!$D$22,'Costes máximos'!$D$22,P176)</f>
        <v>0</v>
      </c>
      <c r="AX176" s="84">
        <f>IF(Q176&gt;'Costes máximos'!$D$22,'Costes máximos'!$D$22,Q176)</f>
        <v>0</v>
      </c>
      <c r="AY176" s="84">
        <f>IF(R176&gt;'Costes máximos'!$D$22,'Costes máximos'!$D$22,R176)</f>
        <v>0</v>
      </c>
    </row>
    <row r="177" spans="2:51" hidden="1" outlineLevel="1" x14ac:dyDescent="0.25">
      <c r="B177" s="60"/>
      <c r="C177" s="61"/>
      <c r="D177" s="61"/>
      <c r="E177" s="87">
        <f>IFERROR(INDEX('1. Paquetes y Tareas'!$F$16:$F$65,MATCH(AT177,'1. Paquetes y Tareas'!$E$16:$E$65,0)),0)</f>
        <v>0</v>
      </c>
      <c r="F177" s="48"/>
      <c r="G177" s="87" t="str">
        <f>IFERROR(INDEX('3. Presupuesto Total '!$G$25:$G$34,MATCH(F177,'3. Presupuesto Total '!$B$25:$B$34,0)),"")</f>
        <v/>
      </c>
      <c r="H177" s="38"/>
      <c r="I177" s="38"/>
      <c r="J177" s="38"/>
      <c r="K177" s="38"/>
      <c r="L177" s="38"/>
      <c r="M177" s="38"/>
      <c r="N177" s="41"/>
      <c r="O177" s="41"/>
      <c r="P177" s="41"/>
      <c r="Q177" s="42"/>
      <c r="R177" s="42"/>
      <c r="S177" s="86">
        <f t="shared" si="32"/>
        <v>0</v>
      </c>
      <c r="T177" s="86">
        <f t="shared" si="27"/>
        <v>0</v>
      </c>
      <c r="U177" s="86">
        <f t="shared" si="33"/>
        <v>0</v>
      </c>
      <c r="V177" s="42"/>
      <c r="W177" s="42"/>
      <c r="X177" s="51"/>
      <c r="Y177" s="51"/>
      <c r="Z177" s="86">
        <f t="shared" si="34"/>
        <v>0</v>
      </c>
      <c r="AA177" s="42"/>
      <c r="AB177" s="43"/>
      <c r="AC177" s="52"/>
      <c r="AD177" s="51"/>
      <c r="AE177" s="86">
        <f t="shared" si="35"/>
        <v>0</v>
      </c>
      <c r="AF177" s="42"/>
      <c r="AG177" s="43"/>
      <c r="AH177" s="52"/>
      <c r="AI177" s="51"/>
      <c r="AJ177" s="86">
        <f t="shared" si="36"/>
        <v>0</v>
      </c>
      <c r="AK177" s="86">
        <f t="shared" si="28"/>
        <v>0</v>
      </c>
      <c r="AL177" s="86">
        <f t="shared" si="29"/>
        <v>0</v>
      </c>
      <c r="AM177" s="86">
        <f t="shared" si="30"/>
        <v>0</v>
      </c>
      <c r="AN177" s="42"/>
      <c r="AO177" s="43"/>
      <c r="AP177" s="43"/>
      <c r="AQ177" s="86">
        <f t="shared" si="37"/>
        <v>0</v>
      </c>
      <c r="AT177" s="83" t="str">
        <f t="shared" si="31"/>
        <v/>
      </c>
      <c r="AU177" s="84">
        <f>IF(N177&gt;'Costes máximos'!$D$22,'Costes máximos'!$D$22,N177)</f>
        <v>0</v>
      </c>
      <c r="AV177" s="84">
        <f>IF(O177&gt;'Costes máximos'!$D$22,'Costes máximos'!$D$22,O177)</f>
        <v>0</v>
      </c>
      <c r="AW177" s="84">
        <f>IF(P177&gt;'Costes máximos'!$D$22,'Costes máximos'!$D$22,P177)</f>
        <v>0</v>
      </c>
      <c r="AX177" s="84">
        <f>IF(Q177&gt;'Costes máximos'!$D$22,'Costes máximos'!$D$22,Q177)</f>
        <v>0</v>
      </c>
      <c r="AY177" s="84">
        <f>IF(R177&gt;'Costes máximos'!$D$22,'Costes máximos'!$D$22,R177)</f>
        <v>0</v>
      </c>
    </row>
    <row r="178" spans="2:51" hidden="1" outlineLevel="1" x14ac:dyDescent="0.25">
      <c r="B178" s="60"/>
      <c r="C178" s="61"/>
      <c r="D178" s="61"/>
      <c r="E178" s="87">
        <f>IFERROR(INDEX('1. Paquetes y Tareas'!$F$16:$F$65,MATCH(AT178,'1. Paquetes y Tareas'!$E$16:$E$65,0)),0)</f>
        <v>0</v>
      </c>
      <c r="F178" s="48"/>
      <c r="G178" s="87" t="str">
        <f>IFERROR(INDEX('3. Presupuesto Total '!$G$25:$G$34,MATCH(F178,'3. Presupuesto Total '!$B$25:$B$34,0)),"")</f>
        <v/>
      </c>
      <c r="H178" s="38"/>
      <c r="I178" s="38"/>
      <c r="J178" s="38"/>
      <c r="K178" s="38"/>
      <c r="L178" s="38"/>
      <c r="M178" s="38"/>
      <c r="N178" s="41"/>
      <c r="O178" s="41"/>
      <c r="P178" s="41"/>
      <c r="Q178" s="42"/>
      <c r="R178" s="42"/>
      <c r="S178" s="86">
        <f t="shared" si="32"/>
        <v>0</v>
      </c>
      <c r="T178" s="86">
        <f t="shared" si="27"/>
        <v>0</v>
      </c>
      <c r="U178" s="86">
        <f t="shared" si="33"/>
        <v>0</v>
      </c>
      <c r="V178" s="42"/>
      <c r="W178" s="42"/>
      <c r="X178" s="51"/>
      <c r="Y178" s="51"/>
      <c r="Z178" s="86">
        <f t="shared" si="34"/>
        <v>0</v>
      </c>
      <c r="AA178" s="42"/>
      <c r="AB178" s="43"/>
      <c r="AC178" s="52"/>
      <c r="AD178" s="51"/>
      <c r="AE178" s="86">
        <f t="shared" si="35"/>
        <v>0</v>
      </c>
      <c r="AF178" s="42"/>
      <c r="AG178" s="43"/>
      <c r="AH178" s="52"/>
      <c r="AI178" s="51"/>
      <c r="AJ178" s="86">
        <f t="shared" si="36"/>
        <v>0</v>
      </c>
      <c r="AK178" s="86">
        <f t="shared" si="28"/>
        <v>0</v>
      </c>
      <c r="AL178" s="86">
        <f t="shared" si="29"/>
        <v>0</v>
      </c>
      <c r="AM178" s="86">
        <f t="shared" si="30"/>
        <v>0</v>
      </c>
      <c r="AN178" s="42"/>
      <c r="AO178" s="43"/>
      <c r="AP178" s="43"/>
      <c r="AQ178" s="86">
        <f t="shared" si="37"/>
        <v>0</v>
      </c>
      <c r="AT178" s="83" t="str">
        <f t="shared" si="31"/>
        <v/>
      </c>
      <c r="AU178" s="84">
        <f>IF(N178&gt;'Costes máximos'!$D$22,'Costes máximos'!$D$22,N178)</f>
        <v>0</v>
      </c>
      <c r="AV178" s="84">
        <f>IF(O178&gt;'Costes máximos'!$D$22,'Costes máximos'!$D$22,O178)</f>
        <v>0</v>
      </c>
      <c r="AW178" s="84">
        <f>IF(P178&gt;'Costes máximos'!$D$22,'Costes máximos'!$D$22,P178)</f>
        <v>0</v>
      </c>
      <c r="AX178" s="84">
        <f>IF(Q178&gt;'Costes máximos'!$D$22,'Costes máximos'!$D$22,Q178)</f>
        <v>0</v>
      </c>
      <c r="AY178" s="84">
        <f>IF(R178&gt;'Costes máximos'!$D$22,'Costes máximos'!$D$22,R178)</f>
        <v>0</v>
      </c>
    </row>
    <row r="179" spans="2:51" hidden="1" outlineLevel="1" x14ac:dyDescent="0.25">
      <c r="B179" s="60"/>
      <c r="C179" s="61"/>
      <c r="D179" s="61"/>
      <c r="E179" s="87">
        <f>IFERROR(INDEX('1. Paquetes y Tareas'!$F$16:$F$65,MATCH(AT179,'1. Paquetes y Tareas'!$E$16:$E$65,0)),0)</f>
        <v>0</v>
      </c>
      <c r="F179" s="48"/>
      <c r="G179" s="87" t="str">
        <f>IFERROR(INDEX('3. Presupuesto Total '!$G$25:$G$34,MATCH(F179,'3. Presupuesto Total '!$B$25:$B$34,0)),"")</f>
        <v/>
      </c>
      <c r="H179" s="38"/>
      <c r="I179" s="38"/>
      <c r="J179" s="38"/>
      <c r="K179" s="38"/>
      <c r="L179" s="38"/>
      <c r="M179" s="38"/>
      <c r="N179" s="41"/>
      <c r="O179" s="41"/>
      <c r="P179" s="41"/>
      <c r="Q179" s="42"/>
      <c r="R179" s="42"/>
      <c r="S179" s="86">
        <f t="shared" si="32"/>
        <v>0</v>
      </c>
      <c r="T179" s="86">
        <f t="shared" si="27"/>
        <v>0</v>
      </c>
      <c r="U179" s="86">
        <f t="shared" si="33"/>
        <v>0</v>
      </c>
      <c r="V179" s="42"/>
      <c r="W179" s="42"/>
      <c r="X179" s="51"/>
      <c r="Y179" s="51"/>
      <c r="Z179" s="86">
        <f t="shared" si="34"/>
        <v>0</v>
      </c>
      <c r="AA179" s="42"/>
      <c r="AB179" s="43"/>
      <c r="AC179" s="52"/>
      <c r="AD179" s="51"/>
      <c r="AE179" s="86">
        <f t="shared" si="35"/>
        <v>0</v>
      </c>
      <c r="AF179" s="42"/>
      <c r="AG179" s="43"/>
      <c r="AH179" s="52"/>
      <c r="AI179" s="51"/>
      <c r="AJ179" s="86">
        <f t="shared" si="36"/>
        <v>0</v>
      </c>
      <c r="AK179" s="86">
        <f t="shared" si="28"/>
        <v>0</v>
      </c>
      <c r="AL179" s="86">
        <f t="shared" si="29"/>
        <v>0</v>
      </c>
      <c r="AM179" s="86">
        <f t="shared" si="30"/>
        <v>0</v>
      </c>
      <c r="AN179" s="42"/>
      <c r="AO179" s="43"/>
      <c r="AP179" s="43"/>
      <c r="AQ179" s="86">
        <f t="shared" si="37"/>
        <v>0</v>
      </c>
      <c r="AT179" s="83" t="str">
        <f t="shared" si="31"/>
        <v/>
      </c>
      <c r="AU179" s="84">
        <f>IF(N179&gt;'Costes máximos'!$D$22,'Costes máximos'!$D$22,N179)</f>
        <v>0</v>
      </c>
      <c r="AV179" s="84">
        <f>IF(O179&gt;'Costes máximos'!$D$22,'Costes máximos'!$D$22,O179)</f>
        <v>0</v>
      </c>
      <c r="AW179" s="84">
        <f>IF(P179&gt;'Costes máximos'!$D$22,'Costes máximos'!$D$22,P179)</f>
        <v>0</v>
      </c>
      <c r="AX179" s="84">
        <f>IF(Q179&gt;'Costes máximos'!$D$22,'Costes máximos'!$D$22,Q179)</f>
        <v>0</v>
      </c>
      <c r="AY179" s="84">
        <f>IF(R179&gt;'Costes máximos'!$D$22,'Costes máximos'!$D$22,R179)</f>
        <v>0</v>
      </c>
    </row>
    <row r="180" spans="2:51" hidden="1" outlineLevel="1" x14ac:dyDescent="0.25">
      <c r="B180" s="60"/>
      <c r="C180" s="61"/>
      <c r="D180" s="61"/>
      <c r="E180" s="87">
        <f>IFERROR(INDEX('1. Paquetes y Tareas'!$F$16:$F$65,MATCH(AT180,'1. Paquetes y Tareas'!$E$16:$E$65,0)),0)</f>
        <v>0</v>
      </c>
      <c r="F180" s="48"/>
      <c r="G180" s="87" t="str">
        <f>IFERROR(INDEX('3. Presupuesto Total '!$G$25:$G$34,MATCH(F180,'3. Presupuesto Total '!$B$25:$B$34,0)),"")</f>
        <v/>
      </c>
      <c r="H180" s="38"/>
      <c r="I180" s="38"/>
      <c r="J180" s="38"/>
      <c r="K180" s="38"/>
      <c r="L180" s="38"/>
      <c r="M180" s="38"/>
      <c r="N180" s="41"/>
      <c r="O180" s="41"/>
      <c r="P180" s="41"/>
      <c r="Q180" s="42"/>
      <c r="R180" s="42"/>
      <c r="S180" s="86">
        <f t="shared" si="32"/>
        <v>0</v>
      </c>
      <c r="T180" s="86">
        <f t="shared" si="27"/>
        <v>0</v>
      </c>
      <c r="U180" s="86">
        <f t="shared" si="33"/>
        <v>0</v>
      </c>
      <c r="V180" s="42"/>
      <c r="W180" s="42"/>
      <c r="X180" s="51"/>
      <c r="Y180" s="51"/>
      <c r="Z180" s="86">
        <f t="shared" si="34"/>
        <v>0</v>
      </c>
      <c r="AA180" s="42"/>
      <c r="AB180" s="43"/>
      <c r="AC180" s="52"/>
      <c r="AD180" s="51"/>
      <c r="AE180" s="86">
        <f t="shared" si="35"/>
        <v>0</v>
      </c>
      <c r="AF180" s="42"/>
      <c r="AG180" s="43"/>
      <c r="AH180" s="52"/>
      <c r="AI180" s="51"/>
      <c r="AJ180" s="86">
        <f t="shared" si="36"/>
        <v>0</v>
      </c>
      <c r="AK180" s="86">
        <f t="shared" si="28"/>
        <v>0</v>
      </c>
      <c r="AL180" s="86">
        <f t="shared" si="29"/>
        <v>0</v>
      </c>
      <c r="AM180" s="86">
        <f t="shared" si="30"/>
        <v>0</v>
      </c>
      <c r="AN180" s="42"/>
      <c r="AO180" s="43"/>
      <c r="AP180" s="43"/>
      <c r="AQ180" s="86">
        <f t="shared" si="37"/>
        <v>0</v>
      </c>
      <c r="AT180" s="83" t="str">
        <f t="shared" si="31"/>
        <v/>
      </c>
      <c r="AU180" s="84">
        <f>IF(N180&gt;'Costes máximos'!$D$22,'Costes máximos'!$D$22,N180)</f>
        <v>0</v>
      </c>
      <c r="AV180" s="84">
        <f>IF(O180&gt;'Costes máximos'!$D$22,'Costes máximos'!$D$22,O180)</f>
        <v>0</v>
      </c>
      <c r="AW180" s="84">
        <f>IF(P180&gt;'Costes máximos'!$D$22,'Costes máximos'!$D$22,P180)</f>
        <v>0</v>
      </c>
      <c r="AX180" s="84">
        <f>IF(Q180&gt;'Costes máximos'!$D$22,'Costes máximos'!$D$22,Q180)</f>
        <v>0</v>
      </c>
      <c r="AY180" s="84">
        <f>IF(R180&gt;'Costes máximos'!$D$22,'Costes máximos'!$D$22,R180)</f>
        <v>0</v>
      </c>
    </row>
    <row r="181" spans="2:51" hidden="1" outlineLevel="1" x14ac:dyDescent="0.25">
      <c r="B181" s="60"/>
      <c r="C181" s="61"/>
      <c r="D181" s="61"/>
      <c r="E181" s="87">
        <f>IFERROR(INDEX('1. Paquetes y Tareas'!$F$16:$F$65,MATCH(AT181,'1. Paquetes y Tareas'!$E$16:$E$65,0)),0)</f>
        <v>0</v>
      </c>
      <c r="F181" s="48"/>
      <c r="G181" s="87" t="str">
        <f>IFERROR(INDEX('3. Presupuesto Total '!$G$25:$G$34,MATCH(F181,'3. Presupuesto Total '!$B$25:$B$34,0)),"")</f>
        <v/>
      </c>
      <c r="H181" s="38"/>
      <c r="I181" s="38"/>
      <c r="J181" s="38"/>
      <c r="K181" s="38"/>
      <c r="L181" s="38"/>
      <c r="M181" s="38"/>
      <c r="N181" s="41"/>
      <c r="O181" s="41"/>
      <c r="P181" s="41"/>
      <c r="Q181" s="42"/>
      <c r="R181" s="42"/>
      <c r="S181" s="86">
        <f t="shared" si="32"/>
        <v>0</v>
      </c>
      <c r="T181" s="86">
        <f t="shared" si="27"/>
        <v>0</v>
      </c>
      <c r="U181" s="86">
        <f t="shared" si="33"/>
        <v>0</v>
      </c>
      <c r="V181" s="42"/>
      <c r="W181" s="42"/>
      <c r="X181" s="51"/>
      <c r="Y181" s="51"/>
      <c r="Z181" s="86">
        <f t="shared" si="34"/>
        <v>0</v>
      </c>
      <c r="AA181" s="42"/>
      <c r="AB181" s="43"/>
      <c r="AC181" s="52"/>
      <c r="AD181" s="51"/>
      <c r="AE181" s="86">
        <f t="shared" si="35"/>
        <v>0</v>
      </c>
      <c r="AF181" s="42"/>
      <c r="AG181" s="43"/>
      <c r="AH181" s="52"/>
      <c r="AI181" s="51"/>
      <c r="AJ181" s="86">
        <f t="shared" si="36"/>
        <v>0</v>
      </c>
      <c r="AK181" s="86">
        <f t="shared" si="28"/>
        <v>0</v>
      </c>
      <c r="AL181" s="86">
        <f t="shared" si="29"/>
        <v>0</v>
      </c>
      <c r="AM181" s="86">
        <f t="shared" si="30"/>
        <v>0</v>
      </c>
      <c r="AN181" s="42"/>
      <c r="AO181" s="43"/>
      <c r="AP181" s="43"/>
      <c r="AQ181" s="86">
        <f t="shared" si="37"/>
        <v>0</v>
      </c>
      <c r="AT181" s="83" t="str">
        <f t="shared" si="31"/>
        <v/>
      </c>
      <c r="AU181" s="84">
        <f>IF(N181&gt;'Costes máximos'!$D$22,'Costes máximos'!$D$22,N181)</f>
        <v>0</v>
      </c>
      <c r="AV181" s="84">
        <f>IF(O181&gt;'Costes máximos'!$D$22,'Costes máximos'!$D$22,O181)</f>
        <v>0</v>
      </c>
      <c r="AW181" s="84">
        <f>IF(P181&gt;'Costes máximos'!$D$22,'Costes máximos'!$D$22,P181)</f>
        <v>0</v>
      </c>
      <c r="AX181" s="84">
        <f>IF(Q181&gt;'Costes máximos'!$D$22,'Costes máximos'!$D$22,Q181)</f>
        <v>0</v>
      </c>
      <c r="AY181" s="84">
        <f>IF(R181&gt;'Costes máximos'!$D$22,'Costes máximos'!$D$22,R181)</f>
        <v>0</v>
      </c>
    </row>
    <row r="182" spans="2:51" hidden="1" outlineLevel="1" x14ac:dyDescent="0.25">
      <c r="B182" s="60"/>
      <c r="C182" s="61"/>
      <c r="D182" s="61"/>
      <c r="E182" s="87">
        <f>IFERROR(INDEX('1. Paquetes y Tareas'!$F$16:$F$65,MATCH(AT182,'1. Paquetes y Tareas'!$E$16:$E$65,0)),0)</f>
        <v>0</v>
      </c>
      <c r="F182" s="48"/>
      <c r="G182" s="87" t="str">
        <f>IFERROR(INDEX('3. Presupuesto Total '!$G$25:$G$34,MATCH(F182,'3. Presupuesto Total '!$B$25:$B$34,0)),"")</f>
        <v/>
      </c>
      <c r="H182" s="38"/>
      <c r="I182" s="38"/>
      <c r="J182" s="38"/>
      <c r="K182" s="38"/>
      <c r="L182" s="38"/>
      <c r="M182" s="38"/>
      <c r="N182" s="41"/>
      <c r="O182" s="41"/>
      <c r="P182" s="41"/>
      <c r="Q182" s="42"/>
      <c r="R182" s="42"/>
      <c r="S182" s="86">
        <f t="shared" si="32"/>
        <v>0</v>
      </c>
      <c r="T182" s="86">
        <f t="shared" si="27"/>
        <v>0</v>
      </c>
      <c r="U182" s="86">
        <f t="shared" si="33"/>
        <v>0</v>
      </c>
      <c r="V182" s="42"/>
      <c r="W182" s="42"/>
      <c r="X182" s="51"/>
      <c r="Y182" s="51"/>
      <c r="Z182" s="86">
        <f t="shared" si="34"/>
        <v>0</v>
      </c>
      <c r="AA182" s="42"/>
      <c r="AB182" s="43"/>
      <c r="AC182" s="52"/>
      <c r="AD182" s="51"/>
      <c r="AE182" s="86">
        <f t="shared" si="35"/>
        <v>0</v>
      </c>
      <c r="AF182" s="42"/>
      <c r="AG182" s="43"/>
      <c r="AH182" s="52"/>
      <c r="AI182" s="51"/>
      <c r="AJ182" s="86">
        <f t="shared" si="36"/>
        <v>0</v>
      </c>
      <c r="AK182" s="86">
        <f t="shared" si="28"/>
        <v>0</v>
      </c>
      <c r="AL182" s="86">
        <f t="shared" si="29"/>
        <v>0</v>
      </c>
      <c r="AM182" s="86">
        <f t="shared" si="30"/>
        <v>0</v>
      </c>
      <c r="AN182" s="42"/>
      <c r="AO182" s="43"/>
      <c r="AP182" s="43"/>
      <c r="AQ182" s="86">
        <f t="shared" si="37"/>
        <v>0</v>
      </c>
      <c r="AT182" s="83" t="str">
        <f t="shared" si="31"/>
        <v/>
      </c>
      <c r="AU182" s="84">
        <f>IF(N182&gt;'Costes máximos'!$D$22,'Costes máximos'!$D$22,N182)</f>
        <v>0</v>
      </c>
      <c r="AV182" s="84">
        <f>IF(O182&gt;'Costes máximos'!$D$22,'Costes máximos'!$D$22,O182)</f>
        <v>0</v>
      </c>
      <c r="AW182" s="84">
        <f>IF(P182&gt;'Costes máximos'!$D$22,'Costes máximos'!$D$22,P182)</f>
        <v>0</v>
      </c>
      <c r="AX182" s="84">
        <f>IF(Q182&gt;'Costes máximos'!$D$22,'Costes máximos'!$D$22,Q182)</f>
        <v>0</v>
      </c>
      <c r="AY182" s="84">
        <f>IF(R182&gt;'Costes máximos'!$D$22,'Costes máximos'!$D$22,R182)</f>
        <v>0</v>
      </c>
    </row>
    <row r="183" spans="2:51" hidden="1" outlineLevel="1" x14ac:dyDescent="0.25">
      <c r="B183" s="60"/>
      <c r="C183" s="61"/>
      <c r="D183" s="61"/>
      <c r="E183" s="87">
        <f>IFERROR(INDEX('1. Paquetes y Tareas'!$F$16:$F$65,MATCH(AT183,'1. Paquetes y Tareas'!$E$16:$E$65,0)),0)</f>
        <v>0</v>
      </c>
      <c r="F183" s="48"/>
      <c r="G183" s="87" t="str">
        <f>IFERROR(INDEX('3. Presupuesto Total '!$G$25:$G$34,MATCH(F183,'3. Presupuesto Total '!$B$25:$B$34,0)),"")</f>
        <v/>
      </c>
      <c r="H183" s="38"/>
      <c r="I183" s="38"/>
      <c r="J183" s="38"/>
      <c r="K183" s="38"/>
      <c r="L183" s="38"/>
      <c r="M183" s="38"/>
      <c r="N183" s="41"/>
      <c r="O183" s="41"/>
      <c r="P183" s="41"/>
      <c r="Q183" s="42"/>
      <c r="R183" s="42"/>
      <c r="S183" s="86">
        <f t="shared" si="32"/>
        <v>0</v>
      </c>
      <c r="T183" s="86">
        <f t="shared" si="27"/>
        <v>0</v>
      </c>
      <c r="U183" s="86">
        <f t="shared" si="33"/>
        <v>0</v>
      </c>
      <c r="V183" s="42"/>
      <c r="W183" s="42"/>
      <c r="X183" s="51"/>
      <c r="Y183" s="51"/>
      <c r="Z183" s="86">
        <f t="shared" si="34"/>
        <v>0</v>
      </c>
      <c r="AA183" s="42"/>
      <c r="AB183" s="43"/>
      <c r="AC183" s="52"/>
      <c r="AD183" s="51"/>
      <c r="AE183" s="86">
        <f t="shared" si="35"/>
        <v>0</v>
      </c>
      <c r="AF183" s="42"/>
      <c r="AG183" s="43"/>
      <c r="AH183" s="52"/>
      <c r="AI183" s="51"/>
      <c r="AJ183" s="86">
        <f t="shared" si="36"/>
        <v>0</v>
      </c>
      <c r="AK183" s="86">
        <f t="shared" si="28"/>
        <v>0</v>
      </c>
      <c r="AL183" s="86">
        <f t="shared" si="29"/>
        <v>0</v>
      </c>
      <c r="AM183" s="86">
        <f t="shared" si="30"/>
        <v>0</v>
      </c>
      <c r="AN183" s="42"/>
      <c r="AO183" s="43"/>
      <c r="AP183" s="43"/>
      <c r="AQ183" s="86">
        <f t="shared" si="37"/>
        <v>0</v>
      </c>
      <c r="AT183" s="83" t="str">
        <f t="shared" si="31"/>
        <v/>
      </c>
      <c r="AU183" s="84">
        <f>IF(N183&gt;'Costes máximos'!$D$22,'Costes máximos'!$D$22,N183)</f>
        <v>0</v>
      </c>
      <c r="AV183" s="84">
        <f>IF(O183&gt;'Costes máximos'!$D$22,'Costes máximos'!$D$22,O183)</f>
        <v>0</v>
      </c>
      <c r="AW183" s="84">
        <f>IF(P183&gt;'Costes máximos'!$D$22,'Costes máximos'!$D$22,P183)</f>
        <v>0</v>
      </c>
      <c r="AX183" s="84">
        <f>IF(Q183&gt;'Costes máximos'!$D$22,'Costes máximos'!$D$22,Q183)</f>
        <v>0</v>
      </c>
      <c r="AY183" s="84">
        <f>IF(R183&gt;'Costes máximos'!$D$22,'Costes máximos'!$D$22,R183)</f>
        <v>0</v>
      </c>
    </row>
    <row r="184" spans="2:51" hidden="1" outlineLevel="1" x14ac:dyDescent="0.25">
      <c r="B184" s="60"/>
      <c r="C184" s="61"/>
      <c r="D184" s="61"/>
      <c r="E184" s="87">
        <f>IFERROR(INDEX('1. Paquetes y Tareas'!$F$16:$F$65,MATCH(AT184,'1. Paquetes y Tareas'!$E$16:$E$65,0)),0)</f>
        <v>0</v>
      </c>
      <c r="F184" s="48"/>
      <c r="G184" s="87" t="str">
        <f>IFERROR(INDEX('3. Presupuesto Total '!$G$25:$G$34,MATCH(F184,'3. Presupuesto Total '!$B$25:$B$34,0)),"")</f>
        <v/>
      </c>
      <c r="H184" s="38"/>
      <c r="I184" s="38"/>
      <c r="J184" s="38"/>
      <c r="K184" s="38"/>
      <c r="L184" s="38"/>
      <c r="M184" s="38"/>
      <c r="N184" s="41"/>
      <c r="O184" s="41"/>
      <c r="P184" s="41"/>
      <c r="Q184" s="42"/>
      <c r="R184" s="42"/>
      <c r="S184" s="86">
        <f t="shared" si="32"/>
        <v>0</v>
      </c>
      <c r="T184" s="86">
        <f t="shared" si="27"/>
        <v>0</v>
      </c>
      <c r="U184" s="86">
        <f t="shared" si="33"/>
        <v>0</v>
      </c>
      <c r="V184" s="42"/>
      <c r="W184" s="42"/>
      <c r="X184" s="51"/>
      <c r="Y184" s="51"/>
      <c r="Z184" s="86">
        <f t="shared" si="34"/>
        <v>0</v>
      </c>
      <c r="AA184" s="42"/>
      <c r="AB184" s="43"/>
      <c r="AC184" s="52"/>
      <c r="AD184" s="51"/>
      <c r="AE184" s="86">
        <f t="shared" si="35"/>
        <v>0</v>
      </c>
      <c r="AF184" s="42"/>
      <c r="AG184" s="43"/>
      <c r="AH184" s="52"/>
      <c r="AI184" s="51"/>
      <c r="AJ184" s="86">
        <f t="shared" si="36"/>
        <v>0</v>
      </c>
      <c r="AK184" s="86">
        <f t="shared" si="28"/>
        <v>0</v>
      </c>
      <c r="AL184" s="86">
        <f t="shared" si="29"/>
        <v>0</v>
      </c>
      <c r="AM184" s="86">
        <f t="shared" si="30"/>
        <v>0</v>
      </c>
      <c r="AN184" s="42"/>
      <c r="AO184" s="43"/>
      <c r="AP184" s="43"/>
      <c r="AQ184" s="86">
        <f t="shared" si="37"/>
        <v>0</v>
      </c>
      <c r="AT184" s="83" t="str">
        <f t="shared" si="31"/>
        <v/>
      </c>
      <c r="AU184" s="84">
        <f>IF(N184&gt;'Costes máximos'!$D$22,'Costes máximos'!$D$22,N184)</f>
        <v>0</v>
      </c>
      <c r="AV184" s="84">
        <f>IF(O184&gt;'Costes máximos'!$D$22,'Costes máximos'!$D$22,O184)</f>
        <v>0</v>
      </c>
      <c r="AW184" s="84">
        <f>IF(P184&gt;'Costes máximos'!$D$22,'Costes máximos'!$D$22,P184)</f>
        <v>0</v>
      </c>
      <c r="AX184" s="84">
        <f>IF(Q184&gt;'Costes máximos'!$D$22,'Costes máximos'!$D$22,Q184)</f>
        <v>0</v>
      </c>
      <c r="AY184" s="84">
        <f>IF(R184&gt;'Costes máximos'!$D$22,'Costes máximos'!$D$22,R184)</f>
        <v>0</v>
      </c>
    </row>
    <row r="185" spans="2:51" hidden="1" outlineLevel="1" x14ac:dyDescent="0.25">
      <c r="B185" s="60"/>
      <c r="C185" s="61"/>
      <c r="D185" s="61"/>
      <c r="E185" s="87">
        <f>IFERROR(INDEX('1. Paquetes y Tareas'!$F$16:$F$65,MATCH(AT185,'1. Paquetes y Tareas'!$E$16:$E$65,0)),0)</f>
        <v>0</v>
      </c>
      <c r="F185" s="48"/>
      <c r="G185" s="87" t="str">
        <f>IFERROR(INDEX('3. Presupuesto Total '!$G$25:$G$34,MATCH(F185,'3. Presupuesto Total '!$B$25:$B$34,0)),"")</f>
        <v/>
      </c>
      <c r="H185" s="38"/>
      <c r="I185" s="38"/>
      <c r="J185" s="38"/>
      <c r="K185" s="38"/>
      <c r="L185" s="38"/>
      <c r="M185" s="38"/>
      <c r="N185" s="41"/>
      <c r="O185" s="41"/>
      <c r="P185" s="41"/>
      <c r="Q185" s="42"/>
      <c r="R185" s="42"/>
      <c r="S185" s="86">
        <f t="shared" si="32"/>
        <v>0</v>
      </c>
      <c r="T185" s="86">
        <f t="shared" si="27"/>
        <v>0</v>
      </c>
      <c r="U185" s="86">
        <f t="shared" si="33"/>
        <v>0</v>
      </c>
      <c r="V185" s="42"/>
      <c r="W185" s="42"/>
      <c r="X185" s="51"/>
      <c r="Y185" s="51"/>
      <c r="Z185" s="86">
        <f t="shared" si="34"/>
        <v>0</v>
      </c>
      <c r="AA185" s="42"/>
      <c r="AB185" s="43"/>
      <c r="AC185" s="52"/>
      <c r="AD185" s="51"/>
      <c r="AE185" s="86">
        <f t="shared" si="35"/>
        <v>0</v>
      </c>
      <c r="AF185" s="42"/>
      <c r="AG185" s="43"/>
      <c r="AH185" s="52"/>
      <c r="AI185" s="51"/>
      <c r="AJ185" s="86">
        <f t="shared" si="36"/>
        <v>0</v>
      </c>
      <c r="AK185" s="86">
        <f t="shared" si="28"/>
        <v>0</v>
      </c>
      <c r="AL185" s="86">
        <f t="shared" si="29"/>
        <v>0</v>
      </c>
      <c r="AM185" s="86">
        <f t="shared" si="30"/>
        <v>0</v>
      </c>
      <c r="AN185" s="42"/>
      <c r="AO185" s="43"/>
      <c r="AP185" s="43"/>
      <c r="AQ185" s="86">
        <f t="shared" si="37"/>
        <v>0</v>
      </c>
      <c r="AT185" s="83" t="str">
        <f t="shared" si="31"/>
        <v/>
      </c>
      <c r="AU185" s="84">
        <f>IF(N185&gt;'Costes máximos'!$D$22,'Costes máximos'!$D$22,N185)</f>
        <v>0</v>
      </c>
      <c r="AV185" s="84">
        <f>IF(O185&gt;'Costes máximos'!$D$22,'Costes máximos'!$D$22,O185)</f>
        <v>0</v>
      </c>
      <c r="AW185" s="84">
        <f>IF(P185&gt;'Costes máximos'!$D$22,'Costes máximos'!$D$22,P185)</f>
        <v>0</v>
      </c>
      <c r="AX185" s="84">
        <f>IF(Q185&gt;'Costes máximos'!$D$22,'Costes máximos'!$D$22,Q185)</f>
        <v>0</v>
      </c>
      <c r="AY185" s="84">
        <f>IF(R185&gt;'Costes máximos'!$D$22,'Costes máximos'!$D$22,R185)</f>
        <v>0</v>
      </c>
    </row>
    <row r="186" spans="2:51" hidden="1" outlineLevel="1" x14ac:dyDescent="0.25">
      <c r="B186" s="60"/>
      <c r="C186" s="61"/>
      <c r="D186" s="61"/>
      <c r="E186" s="87">
        <f>IFERROR(INDEX('1. Paquetes y Tareas'!$F$16:$F$65,MATCH(AT186,'1. Paquetes y Tareas'!$E$16:$E$65,0)),0)</f>
        <v>0</v>
      </c>
      <c r="F186" s="48"/>
      <c r="G186" s="87" t="str">
        <f>IFERROR(INDEX('3. Presupuesto Total '!$G$25:$G$34,MATCH(F186,'3. Presupuesto Total '!$B$25:$B$34,0)),"")</f>
        <v/>
      </c>
      <c r="H186" s="38"/>
      <c r="I186" s="38"/>
      <c r="J186" s="38"/>
      <c r="K186" s="38"/>
      <c r="L186" s="38"/>
      <c r="M186" s="38"/>
      <c r="N186" s="41"/>
      <c r="O186" s="41"/>
      <c r="P186" s="41"/>
      <c r="Q186" s="42"/>
      <c r="R186" s="42"/>
      <c r="S186" s="86">
        <f t="shared" si="32"/>
        <v>0</v>
      </c>
      <c r="T186" s="86">
        <f t="shared" si="27"/>
        <v>0</v>
      </c>
      <c r="U186" s="86">
        <f t="shared" si="33"/>
        <v>0</v>
      </c>
      <c r="V186" s="42"/>
      <c r="W186" s="42"/>
      <c r="X186" s="51"/>
      <c r="Y186" s="51"/>
      <c r="Z186" s="86">
        <f t="shared" si="34"/>
        <v>0</v>
      </c>
      <c r="AA186" s="42"/>
      <c r="AB186" s="43"/>
      <c r="AC186" s="52"/>
      <c r="AD186" s="51"/>
      <c r="AE186" s="86">
        <f t="shared" si="35"/>
        <v>0</v>
      </c>
      <c r="AF186" s="42"/>
      <c r="AG186" s="43"/>
      <c r="AH186" s="52"/>
      <c r="AI186" s="51"/>
      <c r="AJ186" s="86">
        <f t="shared" si="36"/>
        <v>0</v>
      </c>
      <c r="AK186" s="86">
        <f t="shared" si="28"/>
        <v>0</v>
      </c>
      <c r="AL186" s="86">
        <f t="shared" si="29"/>
        <v>0</v>
      </c>
      <c r="AM186" s="86">
        <f t="shared" si="30"/>
        <v>0</v>
      </c>
      <c r="AN186" s="42"/>
      <c r="AO186" s="43"/>
      <c r="AP186" s="43"/>
      <c r="AQ186" s="86">
        <f t="shared" si="37"/>
        <v>0</v>
      </c>
      <c r="AT186" s="83" t="str">
        <f t="shared" si="31"/>
        <v/>
      </c>
      <c r="AU186" s="84">
        <f>IF(N186&gt;'Costes máximos'!$D$22,'Costes máximos'!$D$22,N186)</f>
        <v>0</v>
      </c>
      <c r="AV186" s="84">
        <f>IF(O186&gt;'Costes máximos'!$D$22,'Costes máximos'!$D$22,O186)</f>
        <v>0</v>
      </c>
      <c r="AW186" s="84">
        <f>IF(P186&gt;'Costes máximos'!$D$22,'Costes máximos'!$D$22,P186)</f>
        <v>0</v>
      </c>
      <c r="AX186" s="84">
        <f>IF(Q186&gt;'Costes máximos'!$D$22,'Costes máximos'!$D$22,Q186)</f>
        <v>0</v>
      </c>
      <c r="AY186" s="84">
        <f>IF(R186&gt;'Costes máximos'!$D$22,'Costes máximos'!$D$22,R186)</f>
        <v>0</v>
      </c>
    </row>
    <row r="187" spans="2:51" hidden="1" outlineLevel="1" x14ac:dyDescent="0.25">
      <c r="B187" s="60"/>
      <c r="C187" s="61"/>
      <c r="D187" s="61"/>
      <c r="E187" s="87">
        <f>IFERROR(INDEX('1. Paquetes y Tareas'!$F$16:$F$65,MATCH(AT187,'1. Paquetes y Tareas'!$E$16:$E$65,0)),0)</f>
        <v>0</v>
      </c>
      <c r="F187" s="48"/>
      <c r="G187" s="87" t="str">
        <f>IFERROR(INDEX('3. Presupuesto Total '!$G$25:$G$34,MATCH(F187,'3. Presupuesto Total '!$B$25:$B$34,0)),"")</f>
        <v/>
      </c>
      <c r="H187" s="38"/>
      <c r="I187" s="38"/>
      <c r="J187" s="38"/>
      <c r="K187" s="38"/>
      <c r="L187" s="38"/>
      <c r="M187" s="38"/>
      <c r="N187" s="41"/>
      <c r="O187" s="41"/>
      <c r="P187" s="41"/>
      <c r="Q187" s="42"/>
      <c r="R187" s="42"/>
      <c r="S187" s="86">
        <f t="shared" si="32"/>
        <v>0</v>
      </c>
      <c r="T187" s="86">
        <f t="shared" si="27"/>
        <v>0</v>
      </c>
      <c r="U187" s="86">
        <f t="shared" si="33"/>
        <v>0</v>
      </c>
      <c r="V187" s="42"/>
      <c r="W187" s="42"/>
      <c r="X187" s="51"/>
      <c r="Y187" s="51"/>
      <c r="Z187" s="86">
        <f t="shared" si="34"/>
        <v>0</v>
      </c>
      <c r="AA187" s="42"/>
      <c r="AB187" s="43"/>
      <c r="AC187" s="52"/>
      <c r="AD187" s="51"/>
      <c r="AE187" s="86">
        <f t="shared" si="35"/>
        <v>0</v>
      </c>
      <c r="AF187" s="42"/>
      <c r="AG187" s="43"/>
      <c r="AH187" s="52"/>
      <c r="AI187" s="51"/>
      <c r="AJ187" s="86">
        <f t="shared" si="36"/>
        <v>0</v>
      </c>
      <c r="AK187" s="86">
        <f t="shared" si="28"/>
        <v>0</v>
      </c>
      <c r="AL187" s="86">
        <f t="shared" si="29"/>
        <v>0</v>
      </c>
      <c r="AM187" s="86">
        <f t="shared" si="30"/>
        <v>0</v>
      </c>
      <c r="AN187" s="42"/>
      <c r="AO187" s="43"/>
      <c r="AP187" s="43"/>
      <c r="AQ187" s="86">
        <f t="shared" si="37"/>
        <v>0</v>
      </c>
      <c r="AT187" s="83" t="str">
        <f t="shared" si="31"/>
        <v/>
      </c>
      <c r="AU187" s="84">
        <f>IF(N187&gt;'Costes máximos'!$D$22,'Costes máximos'!$D$22,N187)</f>
        <v>0</v>
      </c>
      <c r="AV187" s="84">
        <f>IF(O187&gt;'Costes máximos'!$D$22,'Costes máximos'!$D$22,O187)</f>
        <v>0</v>
      </c>
      <c r="AW187" s="84">
        <f>IF(P187&gt;'Costes máximos'!$D$22,'Costes máximos'!$D$22,P187)</f>
        <v>0</v>
      </c>
      <c r="AX187" s="84">
        <f>IF(Q187&gt;'Costes máximos'!$D$22,'Costes máximos'!$D$22,Q187)</f>
        <v>0</v>
      </c>
      <c r="AY187" s="84">
        <f>IF(R187&gt;'Costes máximos'!$D$22,'Costes máximos'!$D$22,R187)</f>
        <v>0</v>
      </c>
    </row>
    <row r="188" spans="2:51" hidden="1" outlineLevel="1" x14ac:dyDescent="0.25">
      <c r="B188" s="60"/>
      <c r="C188" s="61"/>
      <c r="D188" s="61"/>
      <c r="E188" s="87">
        <f>IFERROR(INDEX('1. Paquetes y Tareas'!$F$16:$F$65,MATCH(AT188,'1. Paquetes y Tareas'!$E$16:$E$65,0)),0)</f>
        <v>0</v>
      </c>
      <c r="F188" s="48"/>
      <c r="G188" s="87" t="str">
        <f>IFERROR(INDEX('3. Presupuesto Total '!$G$25:$G$34,MATCH(F188,'3. Presupuesto Total '!$B$25:$B$34,0)),"")</f>
        <v/>
      </c>
      <c r="H188" s="38"/>
      <c r="I188" s="38"/>
      <c r="J188" s="38"/>
      <c r="K188" s="38"/>
      <c r="L188" s="38"/>
      <c r="M188" s="38"/>
      <c r="N188" s="41"/>
      <c r="O188" s="41"/>
      <c r="P188" s="41"/>
      <c r="Q188" s="42"/>
      <c r="R188" s="42"/>
      <c r="S188" s="86">
        <f t="shared" si="32"/>
        <v>0</v>
      </c>
      <c r="T188" s="86">
        <f t="shared" si="27"/>
        <v>0</v>
      </c>
      <c r="U188" s="86">
        <f t="shared" si="33"/>
        <v>0</v>
      </c>
      <c r="V188" s="42"/>
      <c r="W188" s="42"/>
      <c r="X188" s="51"/>
      <c r="Y188" s="51"/>
      <c r="Z188" s="86">
        <f t="shared" si="34"/>
        <v>0</v>
      </c>
      <c r="AA188" s="42"/>
      <c r="AB188" s="43"/>
      <c r="AC188" s="52"/>
      <c r="AD188" s="51"/>
      <c r="AE188" s="86">
        <f t="shared" si="35"/>
        <v>0</v>
      </c>
      <c r="AF188" s="42"/>
      <c r="AG188" s="43"/>
      <c r="AH188" s="52"/>
      <c r="AI188" s="51"/>
      <c r="AJ188" s="86">
        <f t="shared" si="36"/>
        <v>0</v>
      </c>
      <c r="AK188" s="86">
        <f t="shared" si="28"/>
        <v>0</v>
      </c>
      <c r="AL188" s="86">
        <f t="shared" si="29"/>
        <v>0</v>
      </c>
      <c r="AM188" s="86">
        <f t="shared" si="30"/>
        <v>0</v>
      </c>
      <c r="AN188" s="42"/>
      <c r="AO188" s="43"/>
      <c r="AP188" s="43"/>
      <c r="AQ188" s="86">
        <f t="shared" si="37"/>
        <v>0</v>
      </c>
      <c r="AT188" s="83" t="str">
        <f t="shared" si="31"/>
        <v/>
      </c>
      <c r="AU188" s="84">
        <f>IF(N188&gt;'Costes máximos'!$D$22,'Costes máximos'!$D$22,N188)</f>
        <v>0</v>
      </c>
      <c r="AV188" s="84">
        <f>IF(O188&gt;'Costes máximos'!$D$22,'Costes máximos'!$D$22,O188)</f>
        <v>0</v>
      </c>
      <c r="AW188" s="84">
        <f>IF(P188&gt;'Costes máximos'!$D$22,'Costes máximos'!$D$22,P188)</f>
        <v>0</v>
      </c>
      <c r="AX188" s="84">
        <f>IF(Q188&gt;'Costes máximos'!$D$22,'Costes máximos'!$D$22,Q188)</f>
        <v>0</v>
      </c>
      <c r="AY188" s="84">
        <f>IF(R188&gt;'Costes máximos'!$D$22,'Costes máximos'!$D$22,R188)</f>
        <v>0</v>
      </c>
    </row>
    <row r="189" spans="2:51" hidden="1" outlineLevel="1" x14ac:dyDescent="0.25">
      <c r="B189" s="60"/>
      <c r="C189" s="61"/>
      <c r="D189" s="61"/>
      <c r="E189" s="87">
        <f>IFERROR(INDEX('1. Paquetes y Tareas'!$F$16:$F$65,MATCH(AT189,'1. Paquetes y Tareas'!$E$16:$E$65,0)),0)</f>
        <v>0</v>
      </c>
      <c r="F189" s="48"/>
      <c r="G189" s="87" t="str">
        <f>IFERROR(INDEX('3. Presupuesto Total '!$G$25:$G$34,MATCH(F189,'3. Presupuesto Total '!$B$25:$B$34,0)),"")</f>
        <v/>
      </c>
      <c r="H189" s="38"/>
      <c r="I189" s="38"/>
      <c r="J189" s="38"/>
      <c r="K189" s="38"/>
      <c r="L189" s="38"/>
      <c r="M189" s="38"/>
      <c r="N189" s="41"/>
      <c r="O189" s="41"/>
      <c r="P189" s="41"/>
      <c r="Q189" s="42"/>
      <c r="R189" s="42"/>
      <c r="S189" s="86">
        <f t="shared" si="32"/>
        <v>0</v>
      </c>
      <c r="T189" s="86">
        <f t="shared" si="27"/>
        <v>0</v>
      </c>
      <c r="U189" s="86">
        <f t="shared" si="33"/>
        <v>0</v>
      </c>
      <c r="V189" s="42"/>
      <c r="W189" s="42"/>
      <c r="X189" s="51"/>
      <c r="Y189" s="51"/>
      <c r="Z189" s="86">
        <f t="shared" si="34"/>
        <v>0</v>
      </c>
      <c r="AA189" s="42"/>
      <c r="AB189" s="43"/>
      <c r="AC189" s="52"/>
      <c r="AD189" s="51"/>
      <c r="AE189" s="86">
        <f t="shared" si="35"/>
        <v>0</v>
      </c>
      <c r="AF189" s="42"/>
      <c r="AG189" s="43"/>
      <c r="AH189" s="52"/>
      <c r="AI189" s="51"/>
      <c r="AJ189" s="86">
        <f t="shared" si="36"/>
        <v>0</v>
      </c>
      <c r="AK189" s="86">
        <f t="shared" si="28"/>
        <v>0</v>
      </c>
      <c r="AL189" s="86">
        <f t="shared" si="29"/>
        <v>0</v>
      </c>
      <c r="AM189" s="86">
        <f t="shared" si="30"/>
        <v>0</v>
      </c>
      <c r="AN189" s="42"/>
      <c r="AO189" s="43"/>
      <c r="AP189" s="43"/>
      <c r="AQ189" s="86">
        <f t="shared" si="37"/>
        <v>0</v>
      </c>
      <c r="AT189" s="83" t="str">
        <f t="shared" si="31"/>
        <v/>
      </c>
      <c r="AU189" s="84">
        <f>IF(N189&gt;'Costes máximos'!$D$22,'Costes máximos'!$D$22,N189)</f>
        <v>0</v>
      </c>
      <c r="AV189" s="84">
        <f>IF(O189&gt;'Costes máximos'!$D$22,'Costes máximos'!$D$22,O189)</f>
        <v>0</v>
      </c>
      <c r="AW189" s="84">
        <f>IF(P189&gt;'Costes máximos'!$D$22,'Costes máximos'!$D$22,P189)</f>
        <v>0</v>
      </c>
      <c r="AX189" s="84">
        <f>IF(Q189&gt;'Costes máximos'!$D$22,'Costes máximos'!$D$22,Q189)</f>
        <v>0</v>
      </c>
      <c r="AY189" s="84">
        <f>IF(R189&gt;'Costes máximos'!$D$22,'Costes máximos'!$D$22,R189)</f>
        <v>0</v>
      </c>
    </row>
    <row r="190" spans="2:51" hidden="1" outlineLevel="1" x14ac:dyDescent="0.25">
      <c r="B190" s="60"/>
      <c r="C190" s="61"/>
      <c r="D190" s="61"/>
      <c r="E190" s="87">
        <f>IFERROR(INDEX('1. Paquetes y Tareas'!$F$16:$F$65,MATCH(AT190,'1. Paquetes y Tareas'!$E$16:$E$65,0)),0)</f>
        <v>0</v>
      </c>
      <c r="F190" s="48"/>
      <c r="G190" s="87" t="str">
        <f>IFERROR(INDEX('3. Presupuesto Total '!$G$25:$G$34,MATCH(F190,'3. Presupuesto Total '!$B$25:$B$34,0)),"")</f>
        <v/>
      </c>
      <c r="H190" s="38"/>
      <c r="I190" s="38"/>
      <c r="J190" s="38"/>
      <c r="K190" s="38"/>
      <c r="L190" s="38"/>
      <c r="M190" s="38"/>
      <c r="N190" s="41"/>
      <c r="O190" s="41"/>
      <c r="P190" s="41"/>
      <c r="Q190" s="42"/>
      <c r="R190" s="42"/>
      <c r="S190" s="86">
        <f t="shared" si="32"/>
        <v>0</v>
      </c>
      <c r="T190" s="86">
        <f t="shared" si="27"/>
        <v>0</v>
      </c>
      <c r="U190" s="86">
        <f t="shared" si="33"/>
        <v>0</v>
      </c>
      <c r="V190" s="42"/>
      <c r="W190" s="42"/>
      <c r="X190" s="51"/>
      <c r="Y190" s="51"/>
      <c r="Z190" s="86">
        <f t="shared" si="34"/>
        <v>0</v>
      </c>
      <c r="AA190" s="42"/>
      <c r="AB190" s="43"/>
      <c r="AC190" s="52"/>
      <c r="AD190" s="51"/>
      <c r="AE190" s="86">
        <f t="shared" si="35"/>
        <v>0</v>
      </c>
      <c r="AF190" s="42"/>
      <c r="AG190" s="43"/>
      <c r="AH190" s="52"/>
      <c r="AI190" s="51"/>
      <c r="AJ190" s="86">
        <f t="shared" si="36"/>
        <v>0</v>
      </c>
      <c r="AK190" s="86">
        <f t="shared" si="28"/>
        <v>0</v>
      </c>
      <c r="AL190" s="86">
        <f t="shared" si="29"/>
        <v>0</v>
      </c>
      <c r="AM190" s="86">
        <f t="shared" si="30"/>
        <v>0</v>
      </c>
      <c r="AN190" s="42"/>
      <c r="AO190" s="43"/>
      <c r="AP190" s="43"/>
      <c r="AQ190" s="86">
        <f t="shared" si="37"/>
        <v>0</v>
      </c>
      <c r="AT190" s="83" t="str">
        <f t="shared" si="31"/>
        <v/>
      </c>
      <c r="AU190" s="84">
        <f>IF(N190&gt;'Costes máximos'!$D$22,'Costes máximos'!$D$22,N190)</f>
        <v>0</v>
      </c>
      <c r="AV190" s="84">
        <f>IF(O190&gt;'Costes máximos'!$D$22,'Costes máximos'!$D$22,O190)</f>
        <v>0</v>
      </c>
      <c r="AW190" s="84">
        <f>IF(P190&gt;'Costes máximos'!$D$22,'Costes máximos'!$D$22,P190)</f>
        <v>0</v>
      </c>
      <c r="AX190" s="84">
        <f>IF(Q190&gt;'Costes máximos'!$D$22,'Costes máximos'!$D$22,Q190)</f>
        <v>0</v>
      </c>
      <c r="AY190" s="84">
        <f>IF(R190&gt;'Costes máximos'!$D$22,'Costes máximos'!$D$22,R190)</f>
        <v>0</v>
      </c>
    </row>
    <row r="191" spans="2:51" hidden="1" outlineLevel="1" x14ac:dyDescent="0.25">
      <c r="B191" s="60"/>
      <c r="C191" s="61"/>
      <c r="D191" s="61"/>
      <c r="E191" s="87">
        <f>IFERROR(INDEX('1. Paquetes y Tareas'!$F$16:$F$65,MATCH(AT191,'1. Paquetes y Tareas'!$E$16:$E$65,0)),0)</f>
        <v>0</v>
      </c>
      <c r="F191" s="48"/>
      <c r="G191" s="87" t="str">
        <f>IFERROR(INDEX('3. Presupuesto Total '!$G$25:$G$34,MATCH(F191,'3. Presupuesto Total '!$B$25:$B$34,0)),"")</f>
        <v/>
      </c>
      <c r="H191" s="38"/>
      <c r="I191" s="38"/>
      <c r="J191" s="38"/>
      <c r="K191" s="38"/>
      <c r="L191" s="38"/>
      <c r="M191" s="38"/>
      <c r="N191" s="41"/>
      <c r="O191" s="41"/>
      <c r="P191" s="41"/>
      <c r="Q191" s="42"/>
      <c r="R191" s="42"/>
      <c r="S191" s="86">
        <f t="shared" si="32"/>
        <v>0</v>
      </c>
      <c r="T191" s="86">
        <f t="shared" si="27"/>
        <v>0</v>
      </c>
      <c r="U191" s="86">
        <f t="shared" si="33"/>
        <v>0</v>
      </c>
      <c r="V191" s="42"/>
      <c r="W191" s="42"/>
      <c r="X191" s="51"/>
      <c r="Y191" s="51"/>
      <c r="Z191" s="86">
        <f t="shared" si="34"/>
        <v>0</v>
      </c>
      <c r="AA191" s="42"/>
      <c r="AB191" s="43"/>
      <c r="AC191" s="52"/>
      <c r="AD191" s="51"/>
      <c r="AE191" s="86">
        <f t="shared" si="35"/>
        <v>0</v>
      </c>
      <c r="AF191" s="42"/>
      <c r="AG191" s="43"/>
      <c r="AH191" s="52"/>
      <c r="AI191" s="51"/>
      <c r="AJ191" s="86">
        <f t="shared" si="36"/>
        <v>0</v>
      </c>
      <c r="AK191" s="86">
        <f t="shared" si="28"/>
        <v>0</v>
      </c>
      <c r="AL191" s="86">
        <f t="shared" si="29"/>
        <v>0</v>
      </c>
      <c r="AM191" s="86">
        <f t="shared" si="30"/>
        <v>0</v>
      </c>
      <c r="AN191" s="42"/>
      <c r="AO191" s="43"/>
      <c r="AP191" s="43"/>
      <c r="AQ191" s="86">
        <f t="shared" si="37"/>
        <v>0</v>
      </c>
      <c r="AT191" s="83" t="str">
        <f t="shared" si="31"/>
        <v/>
      </c>
      <c r="AU191" s="84">
        <f>IF(N191&gt;'Costes máximos'!$D$22,'Costes máximos'!$D$22,N191)</f>
        <v>0</v>
      </c>
      <c r="AV191" s="84">
        <f>IF(O191&gt;'Costes máximos'!$D$22,'Costes máximos'!$D$22,O191)</f>
        <v>0</v>
      </c>
      <c r="AW191" s="84">
        <f>IF(P191&gt;'Costes máximos'!$D$22,'Costes máximos'!$D$22,P191)</f>
        <v>0</v>
      </c>
      <c r="AX191" s="84">
        <f>IF(Q191&gt;'Costes máximos'!$D$22,'Costes máximos'!$D$22,Q191)</f>
        <v>0</v>
      </c>
      <c r="AY191" s="84">
        <f>IF(R191&gt;'Costes máximos'!$D$22,'Costes máximos'!$D$22,R191)</f>
        <v>0</v>
      </c>
    </row>
    <row r="192" spans="2:51" hidden="1" outlineLevel="1" x14ac:dyDescent="0.25">
      <c r="B192" s="60"/>
      <c r="C192" s="61"/>
      <c r="D192" s="61"/>
      <c r="E192" s="87">
        <f>IFERROR(INDEX('1. Paquetes y Tareas'!$F$16:$F$65,MATCH(AT192,'1. Paquetes y Tareas'!$E$16:$E$65,0)),0)</f>
        <v>0</v>
      </c>
      <c r="F192" s="48"/>
      <c r="G192" s="87" t="str">
        <f>IFERROR(INDEX('3. Presupuesto Total '!$G$25:$G$34,MATCH(F192,'3. Presupuesto Total '!$B$25:$B$34,0)),"")</f>
        <v/>
      </c>
      <c r="H192" s="38"/>
      <c r="I192" s="38"/>
      <c r="J192" s="38"/>
      <c r="K192" s="38"/>
      <c r="L192" s="38"/>
      <c r="M192" s="38"/>
      <c r="N192" s="41"/>
      <c r="O192" s="41"/>
      <c r="P192" s="41"/>
      <c r="Q192" s="42"/>
      <c r="R192" s="42"/>
      <c r="S192" s="86">
        <f t="shared" si="32"/>
        <v>0</v>
      </c>
      <c r="T192" s="86">
        <f t="shared" si="27"/>
        <v>0</v>
      </c>
      <c r="U192" s="86">
        <f t="shared" si="33"/>
        <v>0</v>
      </c>
      <c r="V192" s="42"/>
      <c r="W192" s="42"/>
      <c r="X192" s="51"/>
      <c r="Y192" s="51"/>
      <c r="Z192" s="86">
        <f t="shared" si="34"/>
        <v>0</v>
      </c>
      <c r="AA192" s="42"/>
      <c r="AB192" s="43"/>
      <c r="AC192" s="52"/>
      <c r="AD192" s="51"/>
      <c r="AE192" s="86">
        <f t="shared" si="35"/>
        <v>0</v>
      </c>
      <c r="AF192" s="42"/>
      <c r="AG192" s="43"/>
      <c r="AH192" s="52"/>
      <c r="AI192" s="51"/>
      <c r="AJ192" s="86">
        <f t="shared" si="36"/>
        <v>0</v>
      </c>
      <c r="AK192" s="86">
        <f t="shared" si="28"/>
        <v>0</v>
      </c>
      <c r="AL192" s="86">
        <f t="shared" si="29"/>
        <v>0</v>
      </c>
      <c r="AM192" s="86">
        <f t="shared" si="30"/>
        <v>0</v>
      </c>
      <c r="AN192" s="42"/>
      <c r="AO192" s="43"/>
      <c r="AP192" s="43"/>
      <c r="AQ192" s="86">
        <f t="shared" si="37"/>
        <v>0</v>
      </c>
      <c r="AT192" s="83" t="str">
        <f t="shared" si="31"/>
        <v/>
      </c>
      <c r="AU192" s="84">
        <f>IF(N192&gt;'Costes máximos'!$D$22,'Costes máximos'!$D$22,N192)</f>
        <v>0</v>
      </c>
      <c r="AV192" s="84">
        <f>IF(O192&gt;'Costes máximos'!$D$22,'Costes máximos'!$D$22,O192)</f>
        <v>0</v>
      </c>
      <c r="AW192" s="84">
        <f>IF(P192&gt;'Costes máximos'!$D$22,'Costes máximos'!$D$22,P192)</f>
        <v>0</v>
      </c>
      <c r="AX192" s="84">
        <f>IF(Q192&gt;'Costes máximos'!$D$22,'Costes máximos'!$D$22,Q192)</f>
        <v>0</v>
      </c>
      <c r="AY192" s="84">
        <f>IF(R192&gt;'Costes máximos'!$D$22,'Costes máximos'!$D$22,R192)</f>
        <v>0</v>
      </c>
    </row>
    <row r="193" spans="2:51" hidden="1" outlineLevel="1" x14ac:dyDescent="0.25">
      <c r="B193" s="60"/>
      <c r="C193" s="61"/>
      <c r="D193" s="61"/>
      <c r="E193" s="87">
        <f>IFERROR(INDEX('1. Paquetes y Tareas'!$F$16:$F$65,MATCH(AT193,'1. Paquetes y Tareas'!$E$16:$E$65,0)),0)</f>
        <v>0</v>
      </c>
      <c r="F193" s="48"/>
      <c r="G193" s="87" t="str">
        <f>IFERROR(INDEX('3. Presupuesto Total '!$G$25:$G$34,MATCH(F193,'3. Presupuesto Total '!$B$25:$B$34,0)),"")</f>
        <v/>
      </c>
      <c r="H193" s="38"/>
      <c r="I193" s="38"/>
      <c r="J193" s="38"/>
      <c r="K193" s="38"/>
      <c r="L193" s="38"/>
      <c r="M193" s="38"/>
      <c r="N193" s="41"/>
      <c r="O193" s="41"/>
      <c r="P193" s="41"/>
      <c r="Q193" s="42"/>
      <c r="R193" s="42"/>
      <c r="S193" s="86">
        <f t="shared" si="32"/>
        <v>0</v>
      </c>
      <c r="T193" s="86">
        <f t="shared" si="27"/>
        <v>0</v>
      </c>
      <c r="U193" s="86">
        <f t="shared" si="33"/>
        <v>0</v>
      </c>
      <c r="V193" s="42"/>
      <c r="W193" s="42"/>
      <c r="X193" s="51"/>
      <c r="Y193" s="51"/>
      <c r="Z193" s="86">
        <f t="shared" si="34"/>
        <v>0</v>
      </c>
      <c r="AA193" s="42"/>
      <c r="AB193" s="43"/>
      <c r="AC193" s="52"/>
      <c r="AD193" s="51"/>
      <c r="AE193" s="86">
        <f t="shared" si="35"/>
        <v>0</v>
      </c>
      <c r="AF193" s="42"/>
      <c r="AG193" s="43"/>
      <c r="AH193" s="52"/>
      <c r="AI193" s="51"/>
      <c r="AJ193" s="86">
        <f t="shared" si="36"/>
        <v>0</v>
      </c>
      <c r="AK193" s="86">
        <f t="shared" si="28"/>
        <v>0</v>
      </c>
      <c r="AL193" s="86">
        <f t="shared" si="29"/>
        <v>0</v>
      </c>
      <c r="AM193" s="86">
        <f t="shared" si="30"/>
        <v>0</v>
      </c>
      <c r="AN193" s="42"/>
      <c r="AO193" s="43"/>
      <c r="AP193" s="43"/>
      <c r="AQ193" s="86">
        <f t="shared" si="37"/>
        <v>0</v>
      </c>
      <c r="AT193" s="83" t="str">
        <f t="shared" si="31"/>
        <v/>
      </c>
      <c r="AU193" s="84">
        <f>IF(N193&gt;'Costes máximos'!$D$22,'Costes máximos'!$D$22,N193)</f>
        <v>0</v>
      </c>
      <c r="AV193" s="84">
        <f>IF(O193&gt;'Costes máximos'!$D$22,'Costes máximos'!$D$22,O193)</f>
        <v>0</v>
      </c>
      <c r="AW193" s="84">
        <f>IF(P193&gt;'Costes máximos'!$D$22,'Costes máximos'!$D$22,P193)</f>
        <v>0</v>
      </c>
      <c r="AX193" s="84">
        <f>IF(Q193&gt;'Costes máximos'!$D$22,'Costes máximos'!$D$22,Q193)</f>
        <v>0</v>
      </c>
      <c r="AY193" s="84">
        <f>IF(R193&gt;'Costes máximos'!$D$22,'Costes máximos'!$D$22,R193)</f>
        <v>0</v>
      </c>
    </row>
    <row r="194" spans="2:51" hidden="1" outlineLevel="1" x14ac:dyDescent="0.25">
      <c r="B194" s="60"/>
      <c r="C194" s="61"/>
      <c r="D194" s="61"/>
      <c r="E194" s="87">
        <f>IFERROR(INDEX('1. Paquetes y Tareas'!$F$16:$F$65,MATCH(AT194,'1. Paquetes y Tareas'!$E$16:$E$65,0)),0)</f>
        <v>0</v>
      </c>
      <c r="F194" s="48"/>
      <c r="G194" s="87" t="str">
        <f>IFERROR(INDEX('3. Presupuesto Total '!$G$25:$G$34,MATCH(F194,'3. Presupuesto Total '!$B$25:$B$34,0)),"")</f>
        <v/>
      </c>
      <c r="H194" s="38"/>
      <c r="I194" s="38"/>
      <c r="J194" s="38"/>
      <c r="K194" s="38"/>
      <c r="L194" s="38"/>
      <c r="M194" s="38"/>
      <c r="N194" s="41"/>
      <c r="O194" s="41"/>
      <c r="P194" s="41"/>
      <c r="Q194" s="42"/>
      <c r="R194" s="42"/>
      <c r="S194" s="86">
        <f t="shared" si="32"/>
        <v>0</v>
      </c>
      <c r="T194" s="86">
        <f t="shared" si="27"/>
        <v>0</v>
      </c>
      <c r="U194" s="86">
        <f t="shared" si="33"/>
        <v>0</v>
      </c>
      <c r="V194" s="42"/>
      <c r="W194" s="42"/>
      <c r="X194" s="51"/>
      <c r="Y194" s="51"/>
      <c r="Z194" s="86">
        <f t="shared" si="34"/>
        <v>0</v>
      </c>
      <c r="AA194" s="42"/>
      <c r="AB194" s="43"/>
      <c r="AC194" s="52"/>
      <c r="AD194" s="51"/>
      <c r="AE194" s="86">
        <f t="shared" si="35"/>
        <v>0</v>
      </c>
      <c r="AF194" s="42"/>
      <c r="AG194" s="43"/>
      <c r="AH194" s="52"/>
      <c r="AI194" s="51"/>
      <c r="AJ194" s="86">
        <f t="shared" si="36"/>
        <v>0</v>
      </c>
      <c r="AK194" s="86">
        <f t="shared" si="28"/>
        <v>0</v>
      </c>
      <c r="AL194" s="86">
        <f t="shared" si="29"/>
        <v>0</v>
      </c>
      <c r="AM194" s="86">
        <f t="shared" si="30"/>
        <v>0</v>
      </c>
      <c r="AN194" s="42"/>
      <c r="AO194" s="43"/>
      <c r="AP194" s="43"/>
      <c r="AQ194" s="86">
        <f t="shared" si="37"/>
        <v>0</v>
      </c>
      <c r="AT194" s="83" t="str">
        <f t="shared" si="31"/>
        <v/>
      </c>
      <c r="AU194" s="84">
        <f>IF(N194&gt;'Costes máximos'!$D$22,'Costes máximos'!$D$22,N194)</f>
        <v>0</v>
      </c>
      <c r="AV194" s="84">
        <f>IF(O194&gt;'Costes máximos'!$D$22,'Costes máximos'!$D$22,O194)</f>
        <v>0</v>
      </c>
      <c r="AW194" s="84">
        <f>IF(P194&gt;'Costes máximos'!$D$22,'Costes máximos'!$D$22,P194)</f>
        <v>0</v>
      </c>
      <c r="AX194" s="84">
        <f>IF(Q194&gt;'Costes máximos'!$D$22,'Costes máximos'!$D$22,Q194)</f>
        <v>0</v>
      </c>
      <c r="AY194" s="84">
        <f>IF(R194&gt;'Costes máximos'!$D$22,'Costes máximos'!$D$22,R194)</f>
        <v>0</v>
      </c>
    </row>
    <row r="195" spans="2:51" hidden="1" outlineLevel="1" x14ac:dyDescent="0.25">
      <c r="B195" s="60"/>
      <c r="C195" s="61"/>
      <c r="D195" s="61"/>
      <c r="E195" s="87">
        <f>IFERROR(INDEX('1. Paquetes y Tareas'!$F$16:$F$65,MATCH(AT195,'1. Paquetes y Tareas'!$E$16:$E$65,0)),0)</f>
        <v>0</v>
      </c>
      <c r="F195" s="48"/>
      <c r="G195" s="87" t="str">
        <f>IFERROR(INDEX('3. Presupuesto Total '!$G$25:$G$34,MATCH(F195,'3. Presupuesto Total '!$B$25:$B$34,0)),"")</f>
        <v/>
      </c>
      <c r="H195" s="38"/>
      <c r="I195" s="38"/>
      <c r="J195" s="38"/>
      <c r="K195" s="38"/>
      <c r="L195" s="38"/>
      <c r="M195" s="38"/>
      <c r="N195" s="41"/>
      <c r="O195" s="41"/>
      <c r="P195" s="41"/>
      <c r="Q195" s="42"/>
      <c r="R195" s="42"/>
      <c r="S195" s="86">
        <f t="shared" si="32"/>
        <v>0</v>
      </c>
      <c r="T195" s="86">
        <f t="shared" si="27"/>
        <v>0</v>
      </c>
      <c r="U195" s="86">
        <f t="shared" si="33"/>
        <v>0</v>
      </c>
      <c r="V195" s="42"/>
      <c r="W195" s="42"/>
      <c r="X195" s="51"/>
      <c r="Y195" s="51"/>
      <c r="Z195" s="86">
        <f t="shared" si="34"/>
        <v>0</v>
      </c>
      <c r="AA195" s="42"/>
      <c r="AB195" s="43"/>
      <c r="AC195" s="52"/>
      <c r="AD195" s="51"/>
      <c r="AE195" s="86">
        <f t="shared" si="35"/>
        <v>0</v>
      </c>
      <c r="AF195" s="42"/>
      <c r="AG195" s="43"/>
      <c r="AH195" s="52"/>
      <c r="AI195" s="51"/>
      <c r="AJ195" s="86">
        <f t="shared" si="36"/>
        <v>0</v>
      </c>
      <c r="AK195" s="86">
        <f t="shared" si="28"/>
        <v>0</v>
      </c>
      <c r="AL195" s="86">
        <f t="shared" si="29"/>
        <v>0</v>
      </c>
      <c r="AM195" s="86">
        <f t="shared" si="30"/>
        <v>0</v>
      </c>
      <c r="AN195" s="42"/>
      <c r="AO195" s="43"/>
      <c r="AP195" s="43"/>
      <c r="AQ195" s="86">
        <f t="shared" si="37"/>
        <v>0</v>
      </c>
      <c r="AT195" s="83" t="str">
        <f t="shared" si="31"/>
        <v/>
      </c>
      <c r="AU195" s="84">
        <f>IF(N195&gt;'Costes máximos'!$D$22,'Costes máximos'!$D$22,N195)</f>
        <v>0</v>
      </c>
      <c r="AV195" s="84">
        <f>IF(O195&gt;'Costes máximos'!$D$22,'Costes máximos'!$D$22,O195)</f>
        <v>0</v>
      </c>
      <c r="AW195" s="84">
        <f>IF(P195&gt;'Costes máximos'!$D$22,'Costes máximos'!$D$22,P195)</f>
        <v>0</v>
      </c>
      <c r="AX195" s="84">
        <f>IF(Q195&gt;'Costes máximos'!$D$22,'Costes máximos'!$D$22,Q195)</f>
        <v>0</v>
      </c>
      <c r="AY195" s="84">
        <f>IF(R195&gt;'Costes máximos'!$D$22,'Costes máximos'!$D$22,R195)</f>
        <v>0</v>
      </c>
    </row>
    <row r="196" spans="2:51" hidden="1" outlineLevel="1" x14ac:dyDescent="0.25">
      <c r="B196" s="60"/>
      <c r="C196" s="61"/>
      <c r="D196" s="61"/>
      <c r="E196" s="87">
        <f>IFERROR(INDEX('1. Paquetes y Tareas'!$F$16:$F$65,MATCH(AT196,'1. Paquetes y Tareas'!$E$16:$E$65,0)),0)</f>
        <v>0</v>
      </c>
      <c r="F196" s="48"/>
      <c r="G196" s="87" t="str">
        <f>IFERROR(INDEX('3. Presupuesto Total '!$G$25:$G$34,MATCH(F196,'3. Presupuesto Total '!$B$25:$B$34,0)),"")</f>
        <v/>
      </c>
      <c r="H196" s="38"/>
      <c r="I196" s="38"/>
      <c r="J196" s="38"/>
      <c r="K196" s="38"/>
      <c r="L196" s="38"/>
      <c r="M196" s="38"/>
      <c r="N196" s="41"/>
      <c r="O196" s="41"/>
      <c r="P196" s="41"/>
      <c r="Q196" s="42"/>
      <c r="R196" s="42"/>
      <c r="S196" s="86">
        <f t="shared" si="32"/>
        <v>0</v>
      </c>
      <c r="T196" s="86">
        <f t="shared" si="27"/>
        <v>0</v>
      </c>
      <c r="U196" s="86">
        <f t="shared" si="33"/>
        <v>0</v>
      </c>
      <c r="V196" s="42"/>
      <c r="W196" s="42"/>
      <c r="X196" s="51"/>
      <c r="Y196" s="51"/>
      <c r="Z196" s="86">
        <f t="shared" si="34"/>
        <v>0</v>
      </c>
      <c r="AA196" s="42"/>
      <c r="AB196" s="43"/>
      <c r="AC196" s="52"/>
      <c r="AD196" s="51"/>
      <c r="AE196" s="86">
        <f t="shared" si="35"/>
        <v>0</v>
      </c>
      <c r="AF196" s="42"/>
      <c r="AG196" s="43"/>
      <c r="AH196" s="52"/>
      <c r="AI196" s="51"/>
      <c r="AJ196" s="86">
        <f t="shared" si="36"/>
        <v>0</v>
      </c>
      <c r="AK196" s="86">
        <f t="shared" si="28"/>
        <v>0</v>
      </c>
      <c r="AL196" s="86">
        <f t="shared" si="29"/>
        <v>0</v>
      </c>
      <c r="AM196" s="86">
        <f t="shared" si="30"/>
        <v>0</v>
      </c>
      <c r="AN196" s="42"/>
      <c r="AO196" s="43"/>
      <c r="AP196" s="43"/>
      <c r="AQ196" s="86">
        <f t="shared" si="37"/>
        <v>0</v>
      </c>
      <c r="AT196" s="83" t="str">
        <f t="shared" si="31"/>
        <v/>
      </c>
      <c r="AU196" s="84">
        <f>IF(N196&gt;'Costes máximos'!$D$22,'Costes máximos'!$D$22,N196)</f>
        <v>0</v>
      </c>
      <c r="AV196" s="84">
        <f>IF(O196&gt;'Costes máximos'!$D$22,'Costes máximos'!$D$22,O196)</f>
        <v>0</v>
      </c>
      <c r="AW196" s="84">
        <f>IF(P196&gt;'Costes máximos'!$D$22,'Costes máximos'!$D$22,P196)</f>
        <v>0</v>
      </c>
      <c r="AX196" s="84">
        <f>IF(Q196&gt;'Costes máximos'!$D$22,'Costes máximos'!$D$22,Q196)</f>
        <v>0</v>
      </c>
      <c r="AY196" s="84">
        <f>IF(R196&gt;'Costes máximos'!$D$22,'Costes máximos'!$D$22,R196)</f>
        <v>0</v>
      </c>
    </row>
    <row r="197" spans="2:51" hidden="1" outlineLevel="1" x14ac:dyDescent="0.25">
      <c r="B197" s="60"/>
      <c r="C197" s="61"/>
      <c r="D197" s="61"/>
      <c r="E197" s="87">
        <f>IFERROR(INDEX('1. Paquetes y Tareas'!$F$16:$F$65,MATCH(AT197,'1. Paquetes y Tareas'!$E$16:$E$65,0)),0)</f>
        <v>0</v>
      </c>
      <c r="F197" s="48"/>
      <c r="G197" s="87" t="str">
        <f>IFERROR(INDEX('3. Presupuesto Total '!$G$25:$G$34,MATCH(F197,'3. Presupuesto Total '!$B$25:$B$34,0)),"")</f>
        <v/>
      </c>
      <c r="H197" s="38"/>
      <c r="I197" s="38"/>
      <c r="J197" s="38"/>
      <c r="K197" s="38"/>
      <c r="L197" s="38"/>
      <c r="M197" s="38"/>
      <c r="N197" s="41"/>
      <c r="O197" s="41"/>
      <c r="P197" s="41"/>
      <c r="Q197" s="42"/>
      <c r="R197" s="42"/>
      <c r="S197" s="86">
        <f t="shared" si="32"/>
        <v>0</v>
      </c>
      <c r="T197" s="86">
        <f t="shared" si="27"/>
        <v>0</v>
      </c>
      <c r="U197" s="86">
        <f t="shared" si="33"/>
        <v>0</v>
      </c>
      <c r="V197" s="42"/>
      <c r="W197" s="42"/>
      <c r="X197" s="51"/>
      <c r="Y197" s="51"/>
      <c r="Z197" s="86">
        <f t="shared" si="34"/>
        <v>0</v>
      </c>
      <c r="AA197" s="42"/>
      <c r="AB197" s="43"/>
      <c r="AC197" s="52"/>
      <c r="AD197" s="51"/>
      <c r="AE197" s="86">
        <f t="shared" si="35"/>
        <v>0</v>
      </c>
      <c r="AF197" s="42"/>
      <c r="AG197" s="43"/>
      <c r="AH197" s="52"/>
      <c r="AI197" s="51"/>
      <c r="AJ197" s="86">
        <f t="shared" si="36"/>
        <v>0</v>
      </c>
      <c r="AK197" s="86">
        <f t="shared" si="28"/>
        <v>0</v>
      </c>
      <c r="AL197" s="86">
        <f t="shared" si="29"/>
        <v>0</v>
      </c>
      <c r="AM197" s="86">
        <f t="shared" si="30"/>
        <v>0</v>
      </c>
      <c r="AN197" s="42"/>
      <c r="AO197" s="43"/>
      <c r="AP197" s="43"/>
      <c r="AQ197" s="86">
        <f t="shared" si="37"/>
        <v>0</v>
      </c>
      <c r="AT197" s="83" t="str">
        <f t="shared" si="31"/>
        <v/>
      </c>
      <c r="AU197" s="84">
        <f>IF(N197&gt;'Costes máximos'!$D$22,'Costes máximos'!$D$22,N197)</f>
        <v>0</v>
      </c>
      <c r="AV197" s="84">
        <f>IF(O197&gt;'Costes máximos'!$D$22,'Costes máximos'!$D$22,O197)</f>
        <v>0</v>
      </c>
      <c r="AW197" s="84">
        <f>IF(P197&gt;'Costes máximos'!$D$22,'Costes máximos'!$D$22,P197)</f>
        <v>0</v>
      </c>
      <c r="AX197" s="84">
        <f>IF(Q197&gt;'Costes máximos'!$D$22,'Costes máximos'!$D$22,Q197)</f>
        <v>0</v>
      </c>
      <c r="AY197" s="84">
        <f>IF(R197&gt;'Costes máximos'!$D$22,'Costes máximos'!$D$22,R197)</f>
        <v>0</v>
      </c>
    </row>
    <row r="198" spans="2:51" hidden="1" outlineLevel="1" x14ac:dyDescent="0.25">
      <c r="B198" s="60"/>
      <c r="C198" s="61"/>
      <c r="D198" s="61"/>
      <c r="E198" s="87">
        <f>IFERROR(INDEX('1. Paquetes y Tareas'!$F$16:$F$65,MATCH(AT198,'1. Paquetes y Tareas'!$E$16:$E$65,0)),0)</f>
        <v>0</v>
      </c>
      <c r="F198" s="48"/>
      <c r="G198" s="87" t="str">
        <f>IFERROR(INDEX('3. Presupuesto Total '!$G$25:$G$34,MATCH(F198,'3. Presupuesto Total '!$B$25:$B$34,0)),"")</f>
        <v/>
      </c>
      <c r="H198" s="38"/>
      <c r="I198" s="38"/>
      <c r="J198" s="38"/>
      <c r="K198" s="38"/>
      <c r="L198" s="38"/>
      <c r="M198" s="38"/>
      <c r="N198" s="41"/>
      <c r="O198" s="41"/>
      <c r="P198" s="41"/>
      <c r="Q198" s="42"/>
      <c r="R198" s="42"/>
      <c r="S198" s="86">
        <f t="shared" si="32"/>
        <v>0</v>
      </c>
      <c r="T198" s="86">
        <f t="shared" si="27"/>
        <v>0</v>
      </c>
      <c r="U198" s="86">
        <f t="shared" si="33"/>
        <v>0</v>
      </c>
      <c r="V198" s="42"/>
      <c r="W198" s="42"/>
      <c r="X198" s="51"/>
      <c r="Y198" s="51"/>
      <c r="Z198" s="86">
        <f t="shared" si="34"/>
        <v>0</v>
      </c>
      <c r="AA198" s="42"/>
      <c r="AB198" s="43"/>
      <c r="AC198" s="52"/>
      <c r="AD198" s="51"/>
      <c r="AE198" s="86">
        <f t="shared" si="35"/>
        <v>0</v>
      </c>
      <c r="AF198" s="42"/>
      <c r="AG198" s="43"/>
      <c r="AH198" s="52"/>
      <c r="AI198" s="51"/>
      <c r="AJ198" s="86">
        <f t="shared" si="36"/>
        <v>0</v>
      </c>
      <c r="AK198" s="86">
        <f t="shared" si="28"/>
        <v>0</v>
      </c>
      <c r="AL198" s="86">
        <f t="shared" si="29"/>
        <v>0</v>
      </c>
      <c r="AM198" s="86">
        <f t="shared" si="30"/>
        <v>0</v>
      </c>
      <c r="AN198" s="42"/>
      <c r="AO198" s="43"/>
      <c r="AP198" s="43"/>
      <c r="AQ198" s="86">
        <f t="shared" si="37"/>
        <v>0</v>
      </c>
      <c r="AT198" s="83" t="str">
        <f t="shared" si="31"/>
        <v/>
      </c>
      <c r="AU198" s="84">
        <f>IF(N198&gt;'Costes máximos'!$D$22,'Costes máximos'!$D$22,N198)</f>
        <v>0</v>
      </c>
      <c r="AV198" s="84">
        <f>IF(O198&gt;'Costes máximos'!$D$22,'Costes máximos'!$D$22,O198)</f>
        <v>0</v>
      </c>
      <c r="AW198" s="84">
        <f>IF(P198&gt;'Costes máximos'!$D$22,'Costes máximos'!$D$22,P198)</f>
        <v>0</v>
      </c>
      <c r="AX198" s="84">
        <f>IF(Q198&gt;'Costes máximos'!$D$22,'Costes máximos'!$D$22,Q198)</f>
        <v>0</v>
      </c>
      <c r="AY198" s="84">
        <f>IF(R198&gt;'Costes máximos'!$D$22,'Costes máximos'!$D$22,R198)</f>
        <v>0</v>
      </c>
    </row>
    <row r="199" spans="2:51" hidden="1" outlineLevel="1" x14ac:dyDescent="0.25">
      <c r="B199" s="60"/>
      <c r="C199" s="61"/>
      <c r="D199" s="61"/>
      <c r="E199" s="87">
        <f>IFERROR(INDEX('1. Paquetes y Tareas'!$F$16:$F$65,MATCH(AT199,'1. Paquetes y Tareas'!$E$16:$E$65,0)),0)</f>
        <v>0</v>
      </c>
      <c r="F199" s="48"/>
      <c r="G199" s="87" t="str">
        <f>IFERROR(INDEX('3. Presupuesto Total '!$G$25:$G$34,MATCH(F199,'3. Presupuesto Total '!$B$25:$B$34,0)),"")</f>
        <v/>
      </c>
      <c r="H199" s="38"/>
      <c r="I199" s="38"/>
      <c r="J199" s="38"/>
      <c r="K199" s="38"/>
      <c r="L199" s="38"/>
      <c r="M199" s="38"/>
      <c r="N199" s="41"/>
      <c r="O199" s="41"/>
      <c r="P199" s="41"/>
      <c r="Q199" s="42"/>
      <c r="R199" s="42"/>
      <c r="S199" s="86">
        <f t="shared" si="32"/>
        <v>0</v>
      </c>
      <c r="T199" s="86">
        <f t="shared" si="27"/>
        <v>0</v>
      </c>
      <c r="U199" s="86">
        <f t="shared" si="33"/>
        <v>0</v>
      </c>
      <c r="V199" s="42"/>
      <c r="W199" s="42"/>
      <c r="X199" s="51"/>
      <c r="Y199" s="51"/>
      <c r="Z199" s="86">
        <f t="shared" si="34"/>
        <v>0</v>
      </c>
      <c r="AA199" s="42"/>
      <c r="AB199" s="43"/>
      <c r="AC199" s="52"/>
      <c r="AD199" s="51"/>
      <c r="AE199" s="86">
        <f t="shared" si="35"/>
        <v>0</v>
      </c>
      <c r="AF199" s="42"/>
      <c r="AG199" s="43"/>
      <c r="AH199" s="52"/>
      <c r="AI199" s="51"/>
      <c r="AJ199" s="86">
        <f t="shared" si="36"/>
        <v>0</v>
      </c>
      <c r="AK199" s="86">
        <f t="shared" si="28"/>
        <v>0</v>
      </c>
      <c r="AL199" s="86">
        <f t="shared" si="29"/>
        <v>0</v>
      </c>
      <c r="AM199" s="86">
        <f t="shared" si="30"/>
        <v>0</v>
      </c>
      <c r="AN199" s="42"/>
      <c r="AO199" s="43"/>
      <c r="AP199" s="43"/>
      <c r="AQ199" s="86">
        <f t="shared" si="37"/>
        <v>0</v>
      </c>
      <c r="AT199" s="83" t="str">
        <f t="shared" si="31"/>
        <v/>
      </c>
      <c r="AU199" s="84">
        <f>IF(N199&gt;'Costes máximos'!$D$22,'Costes máximos'!$D$22,N199)</f>
        <v>0</v>
      </c>
      <c r="AV199" s="84">
        <f>IF(O199&gt;'Costes máximos'!$D$22,'Costes máximos'!$D$22,O199)</f>
        <v>0</v>
      </c>
      <c r="AW199" s="84">
        <f>IF(P199&gt;'Costes máximos'!$D$22,'Costes máximos'!$D$22,P199)</f>
        <v>0</v>
      </c>
      <c r="AX199" s="84">
        <f>IF(Q199&gt;'Costes máximos'!$D$22,'Costes máximos'!$D$22,Q199)</f>
        <v>0</v>
      </c>
      <c r="AY199" s="84">
        <f>IF(R199&gt;'Costes máximos'!$D$22,'Costes máximos'!$D$22,R199)</f>
        <v>0</v>
      </c>
    </row>
    <row r="200" spans="2:51" collapsed="1" x14ac:dyDescent="0.25">
      <c r="B200" s="60"/>
      <c r="C200" s="61"/>
      <c r="D200" s="61"/>
      <c r="E200" s="87">
        <f>IFERROR(INDEX('1. Paquetes y Tareas'!$F$16:$F$65,MATCH(AT200,'1. Paquetes y Tareas'!$E$16:$E$65,0)),0)</f>
        <v>0</v>
      </c>
      <c r="F200" s="48"/>
      <c r="G200" s="87" t="str">
        <f>IFERROR(INDEX('3. Presupuesto Total '!$G$25:$G$34,MATCH(F200,'3. Presupuesto Total '!$B$25:$B$34,0)),"")</f>
        <v/>
      </c>
      <c r="H200" s="38"/>
      <c r="I200" s="38"/>
      <c r="J200" s="38"/>
      <c r="K200" s="38"/>
      <c r="L200" s="38"/>
      <c r="M200" s="38"/>
      <c r="N200" s="41"/>
      <c r="O200" s="41"/>
      <c r="P200" s="41"/>
      <c r="Q200" s="42"/>
      <c r="R200" s="42"/>
      <c r="S200" s="86">
        <f t="shared" si="32"/>
        <v>0</v>
      </c>
      <c r="T200" s="86">
        <f t="shared" si="27"/>
        <v>0</v>
      </c>
      <c r="U200" s="86">
        <f t="shared" si="33"/>
        <v>0</v>
      </c>
      <c r="V200" s="42"/>
      <c r="W200" s="42"/>
      <c r="X200" s="51"/>
      <c r="Y200" s="51"/>
      <c r="Z200" s="86">
        <f t="shared" si="34"/>
        <v>0</v>
      </c>
      <c r="AA200" s="42"/>
      <c r="AB200" s="43"/>
      <c r="AC200" s="52"/>
      <c r="AD200" s="51"/>
      <c r="AE200" s="86">
        <f t="shared" si="35"/>
        <v>0</v>
      </c>
      <c r="AF200" s="42"/>
      <c r="AG200" s="43"/>
      <c r="AH200" s="52"/>
      <c r="AI200" s="51"/>
      <c r="AJ200" s="86">
        <f t="shared" si="36"/>
        <v>0</v>
      </c>
      <c r="AK200" s="86">
        <f t="shared" si="28"/>
        <v>0</v>
      </c>
      <c r="AL200" s="86">
        <f t="shared" si="29"/>
        <v>0</v>
      </c>
      <c r="AM200" s="86">
        <f t="shared" si="30"/>
        <v>0</v>
      </c>
      <c r="AN200" s="42"/>
      <c r="AO200" s="43"/>
      <c r="AP200" s="43"/>
      <c r="AQ200" s="86">
        <f t="shared" si="37"/>
        <v>0</v>
      </c>
      <c r="AT200" s="83" t="str">
        <f t="shared" si="31"/>
        <v/>
      </c>
      <c r="AU200" s="84">
        <f>IF(N200&gt;'Costes máximos'!$D$22,'Costes máximos'!$D$22,N200)</f>
        <v>0</v>
      </c>
      <c r="AV200" s="84">
        <f>IF(O200&gt;'Costes máximos'!$D$22,'Costes máximos'!$D$22,O200)</f>
        <v>0</v>
      </c>
      <c r="AW200" s="84">
        <f>IF(P200&gt;'Costes máximos'!$D$22,'Costes máximos'!$D$22,P200)</f>
        <v>0</v>
      </c>
      <c r="AX200" s="84">
        <f>IF(Q200&gt;'Costes máximos'!$D$22,'Costes máximos'!$D$22,Q200)</f>
        <v>0</v>
      </c>
      <c r="AY200" s="84">
        <f>IF(R200&gt;'Costes máximos'!$D$22,'Costes máximos'!$D$22,R200)</f>
        <v>0</v>
      </c>
    </row>
    <row r="201" spans="2:51" hidden="1" outlineLevel="1" x14ac:dyDescent="0.25">
      <c r="B201" s="60"/>
      <c r="C201" s="61"/>
      <c r="D201" s="61"/>
      <c r="E201" s="87">
        <f>IFERROR(INDEX('1. Paquetes y Tareas'!$F$16:$F$65,MATCH(AT201,'1. Paquetes y Tareas'!$E$16:$E$65,0)),0)</f>
        <v>0</v>
      </c>
      <c r="F201" s="48"/>
      <c r="G201" s="87" t="str">
        <f>IFERROR(INDEX('3. Presupuesto Total '!$G$25:$G$34,MATCH(F201,'3. Presupuesto Total '!$B$25:$B$34,0)),"")</f>
        <v/>
      </c>
      <c r="H201" s="38"/>
      <c r="I201" s="38"/>
      <c r="J201" s="38"/>
      <c r="K201" s="38"/>
      <c r="L201" s="38"/>
      <c r="M201" s="38"/>
      <c r="N201" s="41"/>
      <c r="O201" s="41"/>
      <c r="P201" s="41"/>
      <c r="Q201" s="42"/>
      <c r="R201" s="42"/>
      <c r="S201" s="86">
        <f t="shared" si="32"/>
        <v>0</v>
      </c>
      <c r="T201" s="86">
        <f t="shared" si="27"/>
        <v>0</v>
      </c>
      <c r="U201" s="86">
        <f t="shared" si="33"/>
        <v>0</v>
      </c>
      <c r="V201" s="42"/>
      <c r="W201" s="42"/>
      <c r="X201" s="51"/>
      <c r="Y201" s="51"/>
      <c r="Z201" s="86">
        <f t="shared" si="34"/>
        <v>0</v>
      </c>
      <c r="AA201" s="42"/>
      <c r="AB201" s="43"/>
      <c r="AC201" s="52"/>
      <c r="AD201" s="51"/>
      <c r="AE201" s="86">
        <f t="shared" si="35"/>
        <v>0</v>
      </c>
      <c r="AF201" s="42"/>
      <c r="AG201" s="43"/>
      <c r="AH201" s="52"/>
      <c r="AI201" s="51"/>
      <c r="AJ201" s="86">
        <f t="shared" si="36"/>
        <v>0</v>
      </c>
      <c r="AK201" s="86">
        <f t="shared" si="28"/>
        <v>0</v>
      </c>
      <c r="AL201" s="86">
        <f t="shared" si="29"/>
        <v>0</v>
      </c>
      <c r="AM201" s="86">
        <f t="shared" si="30"/>
        <v>0</v>
      </c>
      <c r="AN201" s="42"/>
      <c r="AO201" s="43"/>
      <c r="AP201" s="43"/>
      <c r="AQ201" s="86">
        <f t="shared" si="37"/>
        <v>0</v>
      </c>
      <c r="AT201" s="83" t="str">
        <f t="shared" si="31"/>
        <v/>
      </c>
      <c r="AU201" s="84">
        <f>IF(N201&gt;'Costes máximos'!$D$22,'Costes máximos'!$D$22,N201)</f>
        <v>0</v>
      </c>
      <c r="AV201" s="84">
        <f>IF(O201&gt;'Costes máximos'!$D$22,'Costes máximos'!$D$22,O201)</f>
        <v>0</v>
      </c>
      <c r="AW201" s="84">
        <f>IF(P201&gt;'Costes máximos'!$D$22,'Costes máximos'!$D$22,P201)</f>
        <v>0</v>
      </c>
      <c r="AX201" s="84">
        <f>IF(Q201&gt;'Costes máximos'!$D$22,'Costes máximos'!$D$22,Q201)</f>
        <v>0</v>
      </c>
      <c r="AY201" s="84">
        <f>IF(R201&gt;'Costes máximos'!$D$22,'Costes máximos'!$D$22,R201)</f>
        <v>0</v>
      </c>
    </row>
    <row r="202" spans="2:51" hidden="1" outlineLevel="1" x14ac:dyDescent="0.25">
      <c r="B202" s="60"/>
      <c r="C202" s="61"/>
      <c r="D202" s="61"/>
      <c r="E202" s="87">
        <f>IFERROR(INDEX('1. Paquetes y Tareas'!$F$16:$F$65,MATCH(AT202,'1. Paquetes y Tareas'!$E$16:$E$65,0)),0)</f>
        <v>0</v>
      </c>
      <c r="F202" s="48"/>
      <c r="G202" s="87" t="str">
        <f>IFERROR(INDEX('3. Presupuesto Total '!$G$25:$G$34,MATCH(F202,'3. Presupuesto Total '!$B$25:$B$34,0)),"")</f>
        <v/>
      </c>
      <c r="H202" s="38"/>
      <c r="I202" s="38"/>
      <c r="J202" s="38"/>
      <c r="K202" s="38"/>
      <c r="L202" s="38"/>
      <c r="M202" s="38"/>
      <c r="N202" s="41"/>
      <c r="O202" s="41"/>
      <c r="P202" s="41"/>
      <c r="Q202" s="42"/>
      <c r="R202" s="42"/>
      <c r="S202" s="86">
        <f t="shared" si="32"/>
        <v>0</v>
      </c>
      <c r="T202" s="86">
        <f t="shared" si="27"/>
        <v>0</v>
      </c>
      <c r="U202" s="86">
        <f t="shared" si="33"/>
        <v>0</v>
      </c>
      <c r="V202" s="42"/>
      <c r="W202" s="42"/>
      <c r="X202" s="51"/>
      <c r="Y202" s="51"/>
      <c r="Z202" s="86">
        <f t="shared" si="34"/>
        <v>0</v>
      </c>
      <c r="AA202" s="42"/>
      <c r="AB202" s="43"/>
      <c r="AC202" s="52"/>
      <c r="AD202" s="51"/>
      <c r="AE202" s="86">
        <f t="shared" si="35"/>
        <v>0</v>
      </c>
      <c r="AF202" s="42"/>
      <c r="AG202" s="43"/>
      <c r="AH202" s="52"/>
      <c r="AI202" s="51"/>
      <c r="AJ202" s="86">
        <f t="shared" si="36"/>
        <v>0</v>
      </c>
      <c r="AK202" s="86">
        <f t="shared" si="28"/>
        <v>0</v>
      </c>
      <c r="AL202" s="86">
        <f t="shared" si="29"/>
        <v>0</v>
      </c>
      <c r="AM202" s="86">
        <f t="shared" si="30"/>
        <v>0</v>
      </c>
      <c r="AN202" s="42"/>
      <c r="AO202" s="43"/>
      <c r="AP202" s="43"/>
      <c r="AQ202" s="86">
        <f t="shared" si="37"/>
        <v>0</v>
      </c>
      <c r="AT202" s="83" t="str">
        <f t="shared" si="31"/>
        <v/>
      </c>
      <c r="AU202" s="84">
        <f>IF(N202&gt;'Costes máximos'!$D$22,'Costes máximos'!$D$22,N202)</f>
        <v>0</v>
      </c>
      <c r="AV202" s="84">
        <f>IF(O202&gt;'Costes máximos'!$D$22,'Costes máximos'!$D$22,O202)</f>
        <v>0</v>
      </c>
      <c r="AW202" s="84">
        <f>IF(P202&gt;'Costes máximos'!$D$22,'Costes máximos'!$D$22,P202)</f>
        <v>0</v>
      </c>
      <c r="AX202" s="84">
        <f>IF(Q202&gt;'Costes máximos'!$D$22,'Costes máximos'!$D$22,Q202)</f>
        <v>0</v>
      </c>
      <c r="AY202" s="84">
        <f>IF(R202&gt;'Costes máximos'!$D$22,'Costes máximos'!$D$22,R202)</f>
        <v>0</v>
      </c>
    </row>
    <row r="203" spans="2:51" hidden="1" outlineLevel="1" x14ac:dyDescent="0.25">
      <c r="B203" s="60"/>
      <c r="C203" s="61"/>
      <c r="D203" s="61"/>
      <c r="E203" s="87">
        <f>IFERROR(INDEX('1. Paquetes y Tareas'!$F$16:$F$65,MATCH(AT203,'1. Paquetes y Tareas'!$E$16:$E$65,0)),0)</f>
        <v>0</v>
      </c>
      <c r="F203" s="48"/>
      <c r="G203" s="87" t="str">
        <f>IFERROR(INDEX('3. Presupuesto Total '!$G$25:$G$34,MATCH(F203,'3. Presupuesto Total '!$B$25:$B$34,0)),"")</f>
        <v/>
      </c>
      <c r="H203" s="38"/>
      <c r="I203" s="38"/>
      <c r="J203" s="38"/>
      <c r="K203" s="38"/>
      <c r="L203" s="38"/>
      <c r="M203" s="38"/>
      <c r="N203" s="41"/>
      <c r="O203" s="41"/>
      <c r="P203" s="41"/>
      <c r="Q203" s="42"/>
      <c r="R203" s="42"/>
      <c r="S203" s="86">
        <f t="shared" si="32"/>
        <v>0</v>
      </c>
      <c r="T203" s="86">
        <f t="shared" si="27"/>
        <v>0</v>
      </c>
      <c r="U203" s="86">
        <f t="shared" si="33"/>
        <v>0</v>
      </c>
      <c r="V203" s="42"/>
      <c r="W203" s="42"/>
      <c r="X203" s="51"/>
      <c r="Y203" s="51"/>
      <c r="Z203" s="86">
        <f t="shared" si="34"/>
        <v>0</v>
      </c>
      <c r="AA203" s="42"/>
      <c r="AB203" s="43"/>
      <c r="AC203" s="52"/>
      <c r="AD203" s="51"/>
      <c r="AE203" s="86">
        <f t="shared" si="35"/>
        <v>0</v>
      </c>
      <c r="AF203" s="42"/>
      <c r="AG203" s="43"/>
      <c r="AH203" s="52"/>
      <c r="AI203" s="51"/>
      <c r="AJ203" s="86">
        <f t="shared" si="36"/>
        <v>0</v>
      </c>
      <c r="AK203" s="86">
        <f t="shared" si="28"/>
        <v>0</v>
      </c>
      <c r="AL203" s="86">
        <f t="shared" si="29"/>
        <v>0</v>
      </c>
      <c r="AM203" s="86">
        <f t="shared" si="30"/>
        <v>0</v>
      </c>
      <c r="AN203" s="42"/>
      <c r="AO203" s="43"/>
      <c r="AP203" s="43"/>
      <c r="AQ203" s="86">
        <f t="shared" si="37"/>
        <v>0</v>
      </c>
      <c r="AT203" s="83" t="str">
        <f t="shared" si="31"/>
        <v/>
      </c>
      <c r="AU203" s="84">
        <f>IF(N203&gt;'Costes máximos'!$D$22,'Costes máximos'!$D$22,N203)</f>
        <v>0</v>
      </c>
      <c r="AV203" s="84">
        <f>IF(O203&gt;'Costes máximos'!$D$22,'Costes máximos'!$D$22,O203)</f>
        <v>0</v>
      </c>
      <c r="AW203" s="84">
        <f>IF(P203&gt;'Costes máximos'!$D$22,'Costes máximos'!$D$22,P203)</f>
        <v>0</v>
      </c>
      <c r="AX203" s="84">
        <f>IF(Q203&gt;'Costes máximos'!$D$22,'Costes máximos'!$D$22,Q203)</f>
        <v>0</v>
      </c>
      <c r="AY203" s="84">
        <f>IF(R203&gt;'Costes máximos'!$D$22,'Costes máximos'!$D$22,R203)</f>
        <v>0</v>
      </c>
    </row>
    <row r="204" spans="2:51" hidden="1" outlineLevel="1" x14ac:dyDescent="0.25">
      <c r="B204" s="60"/>
      <c r="C204" s="61"/>
      <c r="D204" s="61"/>
      <c r="E204" s="87">
        <f>IFERROR(INDEX('1. Paquetes y Tareas'!$F$16:$F$65,MATCH(AT204,'1. Paquetes y Tareas'!$E$16:$E$65,0)),0)</f>
        <v>0</v>
      </c>
      <c r="F204" s="48"/>
      <c r="G204" s="87" t="str">
        <f>IFERROR(INDEX('3. Presupuesto Total '!$G$25:$G$34,MATCH(F204,'3. Presupuesto Total '!$B$25:$B$34,0)),"")</f>
        <v/>
      </c>
      <c r="H204" s="38"/>
      <c r="I204" s="38"/>
      <c r="J204" s="38"/>
      <c r="K204" s="38"/>
      <c r="L204" s="38"/>
      <c r="M204" s="38"/>
      <c r="N204" s="41"/>
      <c r="O204" s="41"/>
      <c r="P204" s="41"/>
      <c r="Q204" s="42"/>
      <c r="R204" s="42"/>
      <c r="S204" s="86">
        <f t="shared" si="32"/>
        <v>0</v>
      </c>
      <c r="T204" s="86">
        <f t="shared" si="27"/>
        <v>0</v>
      </c>
      <c r="U204" s="86">
        <f t="shared" si="33"/>
        <v>0</v>
      </c>
      <c r="V204" s="42"/>
      <c r="W204" s="42"/>
      <c r="X204" s="51"/>
      <c r="Y204" s="51"/>
      <c r="Z204" s="86">
        <f t="shared" si="34"/>
        <v>0</v>
      </c>
      <c r="AA204" s="42"/>
      <c r="AB204" s="43"/>
      <c r="AC204" s="52"/>
      <c r="AD204" s="51"/>
      <c r="AE204" s="86">
        <f t="shared" si="35"/>
        <v>0</v>
      </c>
      <c r="AF204" s="42"/>
      <c r="AG204" s="43"/>
      <c r="AH204" s="52"/>
      <c r="AI204" s="51"/>
      <c r="AJ204" s="86">
        <f t="shared" si="36"/>
        <v>0</v>
      </c>
      <c r="AK204" s="86">
        <f t="shared" si="28"/>
        <v>0</v>
      </c>
      <c r="AL204" s="86">
        <f t="shared" si="29"/>
        <v>0</v>
      </c>
      <c r="AM204" s="86">
        <f t="shared" si="30"/>
        <v>0</v>
      </c>
      <c r="AN204" s="42"/>
      <c r="AO204" s="43"/>
      <c r="AP204" s="43"/>
      <c r="AQ204" s="86">
        <f t="shared" si="37"/>
        <v>0</v>
      </c>
      <c r="AT204" s="83" t="str">
        <f t="shared" si="31"/>
        <v/>
      </c>
      <c r="AU204" s="84">
        <f>IF(N204&gt;'Costes máximos'!$D$22,'Costes máximos'!$D$22,N204)</f>
        <v>0</v>
      </c>
      <c r="AV204" s="84">
        <f>IF(O204&gt;'Costes máximos'!$D$22,'Costes máximos'!$D$22,O204)</f>
        <v>0</v>
      </c>
      <c r="AW204" s="84">
        <f>IF(P204&gt;'Costes máximos'!$D$22,'Costes máximos'!$D$22,P204)</f>
        <v>0</v>
      </c>
      <c r="AX204" s="84">
        <f>IF(Q204&gt;'Costes máximos'!$D$22,'Costes máximos'!$D$22,Q204)</f>
        <v>0</v>
      </c>
      <c r="AY204" s="84">
        <f>IF(R204&gt;'Costes máximos'!$D$22,'Costes máximos'!$D$22,R204)</f>
        <v>0</v>
      </c>
    </row>
    <row r="205" spans="2:51" hidden="1" outlineLevel="1" x14ac:dyDescent="0.25">
      <c r="B205" s="60"/>
      <c r="C205" s="61"/>
      <c r="D205" s="61"/>
      <c r="E205" s="87">
        <f>IFERROR(INDEX('1. Paquetes y Tareas'!$F$16:$F$65,MATCH(AT205,'1. Paquetes y Tareas'!$E$16:$E$65,0)),0)</f>
        <v>0</v>
      </c>
      <c r="F205" s="48"/>
      <c r="G205" s="87" t="str">
        <f>IFERROR(INDEX('3. Presupuesto Total '!$G$25:$G$34,MATCH(F205,'3. Presupuesto Total '!$B$25:$B$34,0)),"")</f>
        <v/>
      </c>
      <c r="H205" s="38"/>
      <c r="I205" s="38"/>
      <c r="J205" s="38"/>
      <c r="K205" s="38"/>
      <c r="L205" s="38"/>
      <c r="M205" s="38"/>
      <c r="N205" s="41"/>
      <c r="O205" s="41"/>
      <c r="P205" s="41"/>
      <c r="Q205" s="42"/>
      <c r="R205" s="42"/>
      <c r="S205" s="86">
        <f t="shared" si="32"/>
        <v>0</v>
      </c>
      <c r="T205" s="86">
        <f t="shared" si="27"/>
        <v>0</v>
      </c>
      <c r="U205" s="86">
        <f t="shared" si="33"/>
        <v>0</v>
      </c>
      <c r="V205" s="42"/>
      <c r="W205" s="42"/>
      <c r="X205" s="51"/>
      <c r="Y205" s="51"/>
      <c r="Z205" s="86">
        <f t="shared" si="34"/>
        <v>0</v>
      </c>
      <c r="AA205" s="42"/>
      <c r="AB205" s="43"/>
      <c r="AC205" s="52"/>
      <c r="AD205" s="51"/>
      <c r="AE205" s="86">
        <f t="shared" si="35"/>
        <v>0</v>
      </c>
      <c r="AF205" s="42"/>
      <c r="AG205" s="43"/>
      <c r="AH205" s="52"/>
      <c r="AI205" s="51"/>
      <c r="AJ205" s="86">
        <f t="shared" si="36"/>
        <v>0</v>
      </c>
      <c r="AK205" s="86">
        <f t="shared" si="28"/>
        <v>0</v>
      </c>
      <c r="AL205" s="86">
        <f t="shared" si="29"/>
        <v>0</v>
      </c>
      <c r="AM205" s="86">
        <f t="shared" si="30"/>
        <v>0</v>
      </c>
      <c r="AN205" s="42"/>
      <c r="AO205" s="43"/>
      <c r="AP205" s="43"/>
      <c r="AQ205" s="86">
        <f t="shared" si="37"/>
        <v>0</v>
      </c>
      <c r="AT205" s="83" t="str">
        <f t="shared" si="31"/>
        <v/>
      </c>
      <c r="AU205" s="84">
        <f>IF(N205&gt;'Costes máximos'!$D$22,'Costes máximos'!$D$22,N205)</f>
        <v>0</v>
      </c>
      <c r="AV205" s="84">
        <f>IF(O205&gt;'Costes máximos'!$D$22,'Costes máximos'!$D$22,O205)</f>
        <v>0</v>
      </c>
      <c r="AW205" s="84">
        <f>IF(P205&gt;'Costes máximos'!$D$22,'Costes máximos'!$D$22,P205)</f>
        <v>0</v>
      </c>
      <c r="AX205" s="84">
        <f>IF(Q205&gt;'Costes máximos'!$D$22,'Costes máximos'!$D$22,Q205)</f>
        <v>0</v>
      </c>
      <c r="AY205" s="84">
        <f>IF(R205&gt;'Costes máximos'!$D$22,'Costes máximos'!$D$22,R205)</f>
        <v>0</v>
      </c>
    </row>
    <row r="206" spans="2:51" hidden="1" outlineLevel="1" x14ac:dyDescent="0.25">
      <c r="B206" s="60"/>
      <c r="C206" s="61"/>
      <c r="D206" s="61"/>
      <c r="E206" s="87">
        <f>IFERROR(INDEX('1. Paquetes y Tareas'!$F$16:$F$65,MATCH(AT206,'1. Paquetes y Tareas'!$E$16:$E$65,0)),0)</f>
        <v>0</v>
      </c>
      <c r="F206" s="48"/>
      <c r="G206" s="87" t="str">
        <f>IFERROR(INDEX('3. Presupuesto Total '!$G$25:$G$34,MATCH(F206,'3. Presupuesto Total '!$B$25:$B$34,0)),"")</f>
        <v/>
      </c>
      <c r="H206" s="38"/>
      <c r="I206" s="38"/>
      <c r="J206" s="38"/>
      <c r="K206" s="38"/>
      <c r="L206" s="38"/>
      <c r="M206" s="38"/>
      <c r="N206" s="41"/>
      <c r="O206" s="41"/>
      <c r="P206" s="41"/>
      <c r="Q206" s="42"/>
      <c r="R206" s="42"/>
      <c r="S206" s="86">
        <f t="shared" si="32"/>
        <v>0</v>
      </c>
      <c r="T206" s="86">
        <f t="shared" si="27"/>
        <v>0</v>
      </c>
      <c r="U206" s="86">
        <f t="shared" si="33"/>
        <v>0</v>
      </c>
      <c r="V206" s="42"/>
      <c r="W206" s="42"/>
      <c r="X206" s="51"/>
      <c r="Y206" s="51"/>
      <c r="Z206" s="86">
        <f t="shared" si="34"/>
        <v>0</v>
      </c>
      <c r="AA206" s="42"/>
      <c r="AB206" s="43"/>
      <c r="AC206" s="52"/>
      <c r="AD206" s="51"/>
      <c r="AE206" s="86">
        <f t="shared" si="35"/>
        <v>0</v>
      </c>
      <c r="AF206" s="42"/>
      <c r="AG206" s="43"/>
      <c r="AH206" s="52"/>
      <c r="AI206" s="51"/>
      <c r="AJ206" s="86">
        <f t="shared" si="36"/>
        <v>0</v>
      </c>
      <c r="AK206" s="86">
        <f t="shared" si="28"/>
        <v>0</v>
      </c>
      <c r="AL206" s="86">
        <f t="shared" si="29"/>
        <v>0</v>
      </c>
      <c r="AM206" s="86">
        <f t="shared" si="30"/>
        <v>0</v>
      </c>
      <c r="AN206" s="42"/>
      <c r="AO206" s="43"/>
      <c r="AP206" s="43"/>
      <c r="AQ206" s="86">
        <f t="shared" si="37"/>
        <v>0</v>
      </c>
      <c r="AT206" s="83" t="str">
        <f t="shared" si="31"/>
        <v/>
      </c>
      <c r="AU206" s="84">
        <f>IF(N206&gt;'Costes máximos'!$D$22,'Costes máximos'!$D$22,N206)</f>
        <v>0</v>
      </c>
      <c r="AV206" s="84">
        <f>IF(O206&gt;'Costes máximos'!$D$22,'Costes máximos'!$D$22,O206)</f>
        <v>0</v>
      </c>
      <c r="AW206" s="84">
        <f>IF(P206&gt;'Costes máximos'!$D$22,'Costes máximos'!$D$22,P206)</f>
        <v>0</v>
      </c>
      <c r="AX206" s="84">
        <f>IF(Q206&gt;'Costes máximos'!$D$22,'Costes máximos'!$D$22,Q206)</f>
        <v>0</v>
      </c>
      <c r="AY206" s="84">
        <f>IF(R206&gt;'Costes máximos'!$D$22,'Costes máximos'!$D$22,R206)</f>
        <v>0</v>
      </c>
    </row>
    <row r="207" spans="2:51" hidden="1" outlineLevel="1" x14ac:dyDescent="0.25">
      <c r="B207" s="60"/>
      <c r="C207" s="61"/>
      <c r="D207" s="61"/>
      <c r="E207" s="87">
        <f>IFERROR(INDEX('1. Paquetes y Tareas'!$F$16:$F$65,MATCH(AT207,'1. Paquetes y Tareas'!$E$16:$E$65,0)),0)</f>
        <v>0</v>
      </c>
      <c r="F207" s="48"/>
      <c r="G207" s="87" t="str">
        <f>IFERROR(INDEX('3. Presupuesto Total '!$G$25:$G$34,MATCH(F207,'3. Presupuesto Total '!$B$25:$B$34,0)),"")</f>
        <v/>
      </c>
      <c r="H207" s="38"/>
      <c r="I207" s="38"/>
      <c r="J207" s="38"/>
      <c r="K207" s="38"/>
      <c r="L207" s="38"/>
      <c r="M207" s="38"/>
      <c r="N207" s="41"/>
      <c r="O207" s="41"/>
      <c r="P207" s="41"/>
      <c r="Q207" s="42"/>
      <c r="R207" s="42"/>
      <c r="S207" s="86">
        <f t="shared" si="32"/>
        <v>0</v>
      </c>
      <c r="T207" s="86">
        <f t="shared" si="27"/>
        <v>0</v>
      </c>
      <c r="U207" s="86">
        <f t="shared" si="33"/>
        <v>0</v>
      </c>
      <c r="V207" s="42"/>
      <c r="W207" s="42"/>
      <c r="X207" s="51"/>
      <c r="Y207" s="51"/>
      <c r="Z207" s="86">
        <f t="shared" si="34"/>
        <v>0</v>
      </c>
      <c r="AA207" s="42"/>
      <c r="AB207" s="43"/>
      <c r="AC207" s="52"/>
      <c r="AD207" s="51"/>
      <c r="AE207" s="86">
        <f t="shared" si="35"/>
        <v>0</v>
      </c>
      <c r="AF207" s="42"/>
      <c r="AG207" s="43"/>
      <c r="AH207" s="52"/>
      <c r="AI207" s="51"/>
      <c r="AJ207" s="86">
        <f t="shared" si="36"/>
        <v>0</v>
      </c>
      <c r="AK207" s="86">
        <f t="shared" si="28"/>
        <v>0</v>
      </c>
      <c r="AL207" s="86">
        <f t="shared" si="29"/>
        <v>0</v>
      </c>
      <c r="AM207" s="86">
        <f t="shared" si="30"/>
        <v>0</v>
      </c>
      <c r="AN207" s="42"/>
      <c r="AO207" s="43"/>
      <c r="AP207" s="43"/>
      <c r="AQ207" s="86">
        <f t="shared" si="37"/>
        <v>0</v>
      </c>
      <c r="AT207" s="83" t="str">
        <f t="shared" si="31"/>
        <v/>
      </c>
      <c r="AU207" s="84">
        <f>IF(N207&gt;'Costes máximos'!$D$22,'Costes máximos'!$D$22,N207)</f>
        <v>0</v>
      </c>
      <c r="AV207" s="84">
        <f>IF(O207&gt;'Costes máximos'!$D$22,'Costes máximos'!$D$22,O207)</f>
        <v>0</v>
      </c>
      <c r="AW207" s="84">
        <f>IF(P207&gt;'Costes máximos'!$D$22,'Costes máximos'!$D$22,P207)</f>
        <v>0</v>
      </c>
      <c r="AX207" s="84">
        <f>IF(Q207&gt;'Costes máximos'!$D$22,'Costes máximos'!$D$22,Q207)</f>
        <v>0</v>
      </c>
      <c r="AY207" s="84">
        <f>IF(R207&gt;'Costes máximos'!$D$22,'Costes máximos'!$D$22,R207)</f>
        <v>0</v>
      </c>
    </row>
    <row r="208" spans="2:51" hidden="1" outlineLevel="1" x14ac:dyDescent="0.25">
      <c r="B208" s="60"/>
      <c r="C208" s="61"/>
      <c r="D208" s="61"/>
      <c r="E208" s="87">
        <f>IFERROR(INDEX('1. Paquetes y Tareas'!$F$16:$F$65,MATCH(AT208,'1. Paquetes y Tareas'!$E$16:$E$65,0)),0)</f>
        <v>0</v>
      </c>
      <c r="F208" s="48"/>
      <c r="G208" s="87" t="str">
        <f>IFERROR(INDEX('3. Presupuesto Total '!$G$25:$G$34,MATCH(F208,'3. Presupuesto Total '!$B$25:$B$34,0)),"")</f>
        <v/>
      </c>
      <c r="H208" s="38"/>
      <c r="I208" s="38"/>
      <c r="J208" s="38"/>
      <c r="K208" s="38"/>
      <c r="L208" s="38"/>
      <c r="M208" s="38"/>
      <c r="N208" s="41"/>
      <c r="O208" s="41"/>
      <c r="P208" s="41"/>
      <c r="Q208" s="42"/>
      <c r="R208" s="42"/>
      <c r="S208" s="86">
        <f t="shared" si="32"/>
        <v>0</v>
      </c>
      <c r="T208" s="86">
        <f t="shared" si="27"/>
        <v>0</v>
      </c>
      <c r="U208" s="86">
        <f t="shared" si="33"/>
        <v>0</v>
      </c>
      <c r="V208" s="42"/>
      <c r="W208" s="42"/>
      <c r="X208" s="51"/>
      <c r="Y208" s="51"/>
      <c r="Z208" s="86">
        <f t="shared" si="34"/>
        <v>0</v>
      </c>
      <c r="AA208" s="42"/>
      <c r="AB208" s="43"/>
      <c r="AC208" s="52"/>
      <c r="AD208" s="51"/>
      <c r="AE208" s="86">
        <f t="shared" si="35"/>
        <v>0</v>
      </c>
      <c r="AF208" s="42"/>
      <c r="AG208" s="43"/>
      <c r="AH208" s="52"/>
      <c r="AI208" s="51"/>
      <c r="AJ208" s="86">
        <f t="shared" si="36"/>
        <v>0</v>
      </c>
      <c r="AK208" s="86">
        <f t="shared" si="28"/>
        <v>0</v>
      </c>
      <c r="AL208" s="86">
        <f t="shared" si="29"/>
        <v>0</v>
      </c>
      <c r="AM208" s="86">
        <f t="shared" si="30"/>
        <v>0</v>
      </c>
      <c r="AN208" s="42"/>
      <c r="AO208" s="43"/>
      <c r="AP208" s="43"/>
      <c r="AQ208" s="86">
        <f t="shared" si="37"/>
        <v>0</v>
      </c>
      <c r="AT208" s="83" t="str">
        <f t="shared" si="31"/>
        <v/>
      </c>
      <c r="AU208" s="84">
        <f>IF(N208&gt;'Costes máximos'!$D$22,'Costes máximos'!$D$22,N208)</f>
        <v>0</v>
      </c>
      <c r="AV208" s="84">
        <f>IF(O208&gt;'Costes máximos'!$D$22,'Costes máximos'!$D$22,O208)</f>
        <v>0</v>
      </c>
      <c r="AW208" s="84">
        <f>IF(P208&gt;'Costes máximos'!$D$22,'Costes máximos'!$D$22,P208)</f>
        <v>0</v>
      </c>
      <c r="AX208" s="84">
        <f>IF(Q208&gt;'Costes máximos'!$D$22,'Costes máximos'!$D$22,Q208)</f>
        <v>0</v>
      </c>
      <c r="AY208" s="84">
        <f>IF(R208&gt;'Costes máximos'!$D$22,'Costes máximos'!$D$22,R208)</f>
        <v>0</v>
      </c>
    </row>
    <row r="209" spans="2:51" hidden="1" outlineLevel="1" x14ac:dyDescent="0.25">
      <c r="B209" s="60"/>
      <c r="C209" s="61"/>
      <c r="D209" s="61"/>
      <c r="E209" s="87">
        <f>IFERROR(INDEX('1. Paquetes y Tareas'!$F$16:$F$65,MATCH(AT209,'1. Paquetes y Tareas'!$E$16:$E$65,0)),0)</f>
        <v>0</v>
      </c>
      <c r="F209" s="48"/>
      <c r="G209" s="87" t="str">
        <f>IFERROR(INDEX('3. Presupuesto Total '!$G$25:$G$34,MATCH(F209,'3. Presupuesto Total '!$B$25:$B$34,0)),"")</f>
        <v/>
      </c>
      <c r="H209" s="38"/>
      <c r="I209" s="38"/>
      <c r="J209" s="38"/>
      <c r="K209" s="38"/>
      <c r="L209" s="38"/>
      <c r="M209" s="38"/>
      <c r="N209" s="41"/>
      <c r="O209" s="41"/>
      <c r="P209" s="41"/>
      <c r="Q209" s="42"/>
      <c r="R209" s="42"/>
      <c r="S209" s="86">
        <f t="shared" si="32"/>
        <v>0</v>
      </c>
      <c r="T209" s="86">
        <f t="shared" si="27"/>
        <v>0</v>
      </c>
      <c r="U209" s="86">
        <f t="shared" si="33"/>
        <v>0</v>
      </c>
      <c r="V209" s="42"/>
      <c r="W209" s="42"/>
      <c r="X209" s="51"/>
      <c r="Y209" s="51"/>
      <c r="Z209" s="86">
        <f t="shared" si="34"/>
        <v>0</v>
      </c>
      <c r="AA209" s="42"/>
      <c r="AB209" s="43"/>
      <c r="AC209" s="52"/>
      <c r="AD209" s="51"/>
      <c r="AE209" s="86">
        <f t="shared" si="35"/>
        <v>0</v>
      </c>
      <c r="AF209" s="42"/>
      <c r="AG209" s="43"/>
      <c r="AH209" s="52"/>
      <c r="AI209" s="51"/>
      <c r="AJ209" s="86">
        <f t="shared" si="36"/>
        <v>0</v>
      </c>
      <c r="AK209" s="86">
        <f t="shared" si="28"/>
        <v>0</v>
      </c>
      <c r="AL209" s="86">
        <f t="shared" si="29"/>
        <v>0</v>
      </c>
      <c r="AM209" s="86">
        <f t="shared" si="30"/>
        <v>0</v>
      </c>
      <c r="AN209" s="42"/>
      <c r="AO209" s="43"/>
      <c r="AP209" s="43"/>
      <c r="AQ209" s="86">
        <f t="shared" si="37"/>
        <v>0</v>
      </c>
      <c r="AT209" s="83" t="str">
        <f t="shared" si="31"/>
        <v/>
      </c>
      <c r="AU209" s="84">
        <f>IF(N209&gt;'Costes máximos'!$D$22,'Costes máximos'!$D$22,N209)</f>
        <v>0</v>
      </c>
      <c r="AV209" s="84">
        <f>IF(O209&gt;'Costes máximos'!$D$22,'Costes máximos'!$D$22,O209)</f>
        <v>0</v>
      </c>
      <c r="AW209" s="84">
        <f>IF(P209&gt;'Costes máximos'!$D$22,'Costes máximos'!$D$22,P209)</f>
        <v>0</v>
      </c>
      <c r="AX209" s="84">
        <f>IF(Q209&gt;'Costes máximos'!$D$22,'Costes máximos'!$D$22,Q209)</f>
        <v>0</v>
      </c>
      <c r="AY209" s="84">
        <f>IF(R209&gt;'Costes máximos'!$D$22,'Costes máximos'!$D$22,R209)</f>
        <v>0</v>
      </c>
    </row>
    <row r="210" spans="2:51" hidden="1" outlineLevel="1" x14ac:dyDescent="0.25">
      <c r="B210" s="60"/>
      <c r="C210" s="61"/>
      <c r="D210" s="61"/>
      <c r="E210" s="87">
        <f>IFERROR(INDEX('1. Paquetes y Tareas'!$F$16:$F$65,MATCH(AT210,'1. Paquetes y Tareas'!$E$16:$E$65,0)),0)</f>
        <v>0</v>
      </c>
      <c r="F210" s="48"/>
      <c r="G210" s="87" t="str">
        <f>IFERROR(INDEX('3. Presupuesto Total '!$G$25:$G$34,MATCH(F210,'3. Presupuesto Total '!$B$25:$B$34,0)),"")</f>
        <v/>
      </c>
      <c r="H210" s="38"/>
      <c r="I210" s="38"/>
      <c r="J210" s="38"/>
      <c r="K210" s="38"/>
      <c r="L210" s="38"/>
      <c r="M210" s="38"/>
      <c r="N210" s="41"/>
      <c r="O210" s="41"/>
      <c r="P210" s="41"/>
      <c r="Q210" s="42"/>
      <c r="R210" s="42"/>
      <c r="S210" s="86">
        <f t="shared" si="32"/>
        <v>0</v>
      </c>
      <c r="T210" s="86">
        <f t="shared" si="27"/>
        <v>0</v>
      </c>
      <c r="U210" s="86">
        <f t="shared" si="33"/>
        <v>0</v>
      </c>
      <c r="V210" s="42"/>
      <c r="W210" s="42"/>
      <c r="X210" s="51"/>
      <c r="Y210" s="51"/>
      <c r="Z210" s="86">
        <f t="shared" si="34"/>
        <v>0</v>
      </c>
      <c r="AA210" s="42"/>
      <c r="AB210" s="43"/>
      <c r="AC210" s="52"/>
      <c r="AD210" s="51"/>
      <c r="AE210" s="86">
        <f t="shared" si="35"/>
        <v>0</v>
      </c>
      <c r="AF210" s="42"/>
      <c r="AG210" s="43"/>
      <c r="AH210" s="52"/>
      <c r="AI210" s="51"/>
      <c r="AJ210" s="86">
        <f t="shared" si="36"/>
        <v>0</v>
      </c>
      <c r="AK210" s="86">
        <f t="shared" si="28"/>
        <v>0</v>
      </c>
      <c r="AL210" s="86">
        <f t="shared" si="29"/>
        <v>0</v>
      </c>
      <c r="AM210" s="86">
        <f t="shared" si="30"/>
        <v>0</v>
      </c>
      <c r="AN210" s="42"/>
      <c r="AO210" s="43"/>
      <c r="AP210" s="43"/>
      <c r="AQ210" s="86">
        <f t="shared" si="37"/>
        <v>0</v>
      </c>
      <c r="AT210" s="83" t="str">
        <f t="shared" si="31"/>
        <v/>
      </c>
      <c r="AU210" s="84">
        <f>IF(N210&gt;'Costes máximos'!$D$22,'Costes máximos'!$D$22,N210)</f>
        <v>0</v>
      </c>
      <c r="AV210" s="84">
        <f>IF(O210&gt;'Costes máximos'!$D$22,'Costes máximos'!$D$22,O210)</f>
        <v>0</v>
      </c>
      <c r="AW210" s="84">
        <f>IF(P210&gt;'Costes máximos'!$D$22,'Costes máximos'!$D$22,P210)</f>
        <v>0</v>
      </c>
      <c r="AX210" s="84">
        <f>IF(Q210&gt;'Costes máximos'!$D$22,'Costes máximos'!$D$22,Q210)</f>
        <v>0</v>
      </c>
      <c r="AY210" s="84">
        <f>IF(R210&gt;'Costes máximos'!$D$22,'Costes máximos'!$D$22,R210)</f>
        <v>0</v>
      </c>
    </row>
    <row r="211" spans="2:51" hidden="1" outlineLevel="1" x14ac:dyDescent="0.25">
      <c r="B211" s="60"/>
      <c r="C211" s="61"/>
      <c r="D211" s="61"/>
      <c r="E211" s="87">
        <f>IFERROR(INDEX('1. Paquetes y Tareas'!$F$16:$F$65,MATCH(AT211,'1. Paquetes y Tareas'!$E$16:$E$65,0)),0)</f>
        <v>0</v>
      </c>
      <c r="F211" s="48"/>
      <c r="G211" s="87" t="str">
        <f>IFERROR(INDEX('3. Presupuesto Total '!$G$25:$G$34,MATCH(F211,'3. Presupuesto Total '!$B$25:$B$34,0)),"")</f>
        <v/>
      </c>
      <c r="H211" s="38"/>
      <c r="I211" s="38"/>
      <c r="J211" s="38"/>
      <c r="K211" s="38"/>
      <c r="L211" s="38"/>
      <c r="M211" s="38"/>
      <c r="N211" s="41"/>
      <c r="O211" s="41"/>
      <c r="P211" s="41"/>
      <c r="Q211" s="42"/>
      <c r="R211" s="42"/>
      <c r="S211" s="86">
        <f t="shared" si="32"/>
        <v>0</v>
      </c>
      <c r="T211" s="86">
        <f t="shared" si="27"/>
        <v>0</v>
      </c>
      <c r="U211" s="86">
        <f t="shared" si="33"/>
        <v>0</v>
      </c>
      <c r="V211" s="42"/>
      <c r="W211" s="42"/>
      <c r="X211" s="51"/>
      <c r="Y211" s="51"/>
      <c r="Z211" s="86">
        <f t="shared" si="34"/>
        <v>0</v>
      </c>
      <c r="AA211" s="42"/>
      <c r="AB211" s="43"/>
      <c r="AC211" s="52"/>
      <c r="AD211" s="51"/>
      <c r="AE211" s="86">
        <f t="shared" si="35"/>
        <v>0</v>
      </c>
      <c r="AF211" s="42"/>
      <c r="AG211" s="43"/>
      <c r="AH211" s="52"/>
      <c r="AI211" s="51"/>
      <c r="AJ211" s="86">
        <f t="shared" si="36"/>
        <v>0</v>
      </c>
      <c r="AK211" s="86">
        <f t="shared" si="28"/>
        <v>0</v>
      </c>
      <c r="AL211" s="86">
        <f t="shared" si="29"/>
        <v>0</v>
      </c>
      <c r="AM211" s="86">
        <f t="shared" si="30"/>
        <v>0</v>
      </c>
      <c r="AN211" s="42"/>
      <c r="AO211" s="43"/>
      <c r="AP211" s="43"/>
      <c r="AQ211" s="86">
        <f t="shared" si="37"/>
        <v>0</v>
      </c>
      <c r="AT211" s="83" t="str">
        <f t="shared" si="31"/>
        <v/>
      </c>
      <c r="AU211" s="84">
        <f>IF(N211&gt;'Costes máximos'!$D$22,'Costes máximos'!$D$22,N211)</f>
        <v>0</v>
      </c>
      <c r="AV211" s="84">
        <f>IF(O211&gt;'Costes máximos'!$D$22,'Costes máximos'!$D$22,O211)</f>
        <v>0</v>
      </c>
      <c r="AW211" s="84">
        <f>IF(P211&gt;'Costes máximos'!$D$22,'Costes máximos'!$D$22,P211)</f>
        <v>0</v>
      </c>
      <c r="AX211" s="84">
        <f>IF(Q211&gt;'Costes máximos'!$D$22,'Costes máximos'!$D$22,Q211)</f>
        <v>0</v>
      </c>
      <c r="AY211" s="84">
        <f>IF(R211&gt;'Costes máximos'!$D$22,'Costes máximos'!$D$22,R211)</f>
        <v>0</v>
      </c>
    </row>
    <row r="212" spans="2:51" hidden="1" outlineLevel="1" x14ac:dyDescent="0.25">
      <c r="B212" s="60"/>
      <c r="C212" s="61"/>
      <c r="D212" s="61"/>
      <c r="E212" s="87">
        <f>IFERROR(INDEX('1. Paquetes y Tareas'!$F$16:$F$65,MATCH(AT212,'1. Paquetes y Tareas'!$E$16:$E$65,0)),0)</f>
        <v>0</v>
      </c>
      <c r="F212" s="48"/>
      <c r="G212" s="87" t="str">
        <f>IFERROR(INDEX('3. Presupuesto Total '!$G$25:$G$34,MATCH(F212,'3. Presupuesto Total '!$B$25:$B$34,0)),"")</f>
        <v/>
      </c>
      <c r="H212" s="38"/>
      <c r="I212" s="38"/>
      <c r="J212" s="38"/>
      <c r="K212" s="38"/>
      <c r="L212" s="38"/>
      <c r="M212" s="38"/>
      <c r="N212" s="41"/>
      <c r="O212" s="41"/>
      <c r="P212" s="41"/>
      <c r="Q212" s="42"/>
      <c r="R212" s="42"/>
      <c r="S212" s="86">
        <f t="shared" si="32"/>
        <v>0</v>
      </c>
      <c r="T212" s="86">
        <f t="shared" si="27"/>
        <v>0</v>
      </c>
      <c r="U212" s="86">
        <f t="shared" si="33"/>
        <v>0</v>
      </c>
      <c r="V212" s="42"/>
      <c r="W212" s="42"/>
      <c r="X212" s="51"/>
      <c r="Y212" s="51"/>
      <c r="Z212" s="86">
        <f t="shared" si="34"/>
        <v>0</v>
      </c>
      <c r="AA212" s="42"/>
      <c r="AB212" s="43"/>
      <c r="AC212" s="52"/>
      <c r="AD212" s="51"/>
      <c r="AE212" s="86">
        <f t="shared" si="35"/>
        <v>0</v>
      </c>
      <c r="AF212" s="42"/>
      <c r="AG212" s="43"/>
      <c r="AH212" s="52"/>
      <c r="AI212" s="51"/>
      <c r="AJ212" s="86">
        <f t="shared" si="36"/>
        <v>0</v>
      </c>
      <c r="AK212" s="86">
        <f t="shared" si="28"/>
        <v>0</v>
      </c>
      <c r="AL212" s="86">
        <f t="shared" si="29"/>
        <v>0</v>
      </c>
      <c r="AM212" s="86">
        <f t="shared" si="30"/>
        <v>0</v>
      </c>
      <c r="AN212" s="42"/>
      <c r="AO212" s="43"/>
      <c r="AP212" s="43"/>
      <c r="AQ212" s="86">
        <f t="shared" si="37"/>
        <v>0</v>
      </c>
      <c r="AT212" s="83" t="str">
        <f t="shared" si="31"/>
        <v/>
      </c>
      <c r="AU212" s="84">
        <f>IF(N212&gt;'Costes máximos'!$D$22,'Costes máximos'!$D$22,N212)</f>
        <v>0</v>
      </c>
      <c r="AV212" s="84">
        <f>IF(O212&gt;'Costes máximos'!$D$22,'Costes máximos'!$D$22,O212)</f>
        <v>0</v>
      </c>
      <c r="AW212" s="84">
        <f>IF(P212&gt;'Costes máximos'!$D$22,'Costes máximos'!$D$22,P212)</f>
        <v>0</v>
      </c>
      <c r="AX212" s="84">
        <f>IF(Q212&gt;'Costes máximos'!$D$22,'Costes máximos'!$D$22,Q212)</f>
        <v>0</v>
      </c>
      <c r="AY212" s="84">
        <f>IF(R212&gt;'Costes máximos'!$D$22,'Costes máximos'!$D$22,R212)</f>
        <v>0</v>
      </c>
    </row>
    <row r="213" spans="2:51" hidden="1" outlineLevel="1" x14ac:dyDescent="0.25">
      <c r="B213" s="60"/>
      <c r="C213" s="61"/>
      <c r="D213" s="61"/>
      <c r="E213" s="87">
        <f>IFERROR(INDEX('1. Paquetes y Tareas'!$F$16:$F$65,MATCH(AT213,'1. Paquetes y Tareas'!$E$16:$E$65,0)),0)</f>
        <v>0</v>
      </c>
      <c r="F213" s="48"/>
      <c r="G213" s="87" t="str">
        <f>IFERROR(INDEX('3. Presupuesto Total '!$G$25:$G$34,MATCH(F213,'3. Presupuesto Total '!$B$25:$B$34,0)),"")</f>
        <v/>
      </c>
      <c r="H213" s="38"/>
      <c r="I213" s="38"/>
      <c r="J213" s="38"/>
      <c r="K213" s="38"/>
      <c r="L213" s="38"/>
      <c r="M213" s="38"/>
      <c r="N213" s="41"/>
      <c r="O213" s="41"/>
      <c r="P213" s="41"/>
      <c r="Q213" s="42"/>
      <c r="R213" s="42"/>
      <c r="S213" s="86">
        <f t="shared" si="32"/>
        <v>0</v>
      </c>
      <c r="T213" s="86">
        <f t="shared" si="27"/>
        <v>0</v>
      </c>
      <c r="U213" s="86">
        <f t="shared" si="33"/>
        <v>0</v>
      </c>
      <c r="V213" s="42"/>
      <c r="W213" s="42"/>
      <c r="X213" s="51"/>
      <c r="Y213" s="51"/>
      <c r="Z213" s="86">
        <f t="shared" si="34"/>
        <v>0</v>
      </c>
      <c r="AA213" s="42"/>
      <c r="AB213" s="43"/>
      <c r="AC213" s="52"/>
      <c r="AD213" s="51"/>
      <c r="AE213" s="86">
        <f t="shared" si="35"/>
        <v>0</v>
      </c>
      <c r="AF213" s="42"/>
      <c r="AG213" s="43"/>
      <c r="AH213" s="52"/>
      <c r="AI213" s="51"/>
      <c r="AJ213" s="86">
        <f t="shared" si="36"/>
        <v>0</v>
      </c>
      <c r="AK213" s="86">
        <f t="shared" si="28"/>
        <v>0</v>
      </c>
      <c r="AL213" s="86">
        <f t="shared" si="29"/>
        <v>0</v>
      </c>
      <c r="AM213" s="86">
        <f t="shared" si="30"/>
        <v>0</v>
      </c>
      <c r="AN213" s="42"/>
      <c r="AO213" s="43"/>
      <c r="AP213" s="43"/>
      <c r="AQ213" s="86">
        <f t="shared" si="37"/>
        <v>0</v>
      </c>
      <c r="AT213" s="83" t="str">
        <f t="shared" si="31"/>
        <v/>
      </c>
      <c r="AU213" s="84">
        <f>IF(N213&gt;'Costes máximos'!$D$22,'Costes máximos'!$D$22,N213)</f>
        <v>0</v>
      </c>
      <c r="AV213" s="84">
        <f>IF(O213&gt;'Costes máximos'!$D$22,'Costes máximos'!$D$22,O213)</f>
        <v>0</v>
      </c>
      <c r="AW213" s="84">
        <f>IF(P213&gt;'Costes máximos'!$D$22,'Costes máximos'!$D$22,P213)</f>
        <v>0</v>
      </c>
      <c r="AX213" s="84">
        <f>IF(Q213&gt;'Costes máximos'!$D$22,'Costes máximos'!$D$22,Q213)</f>
        <v>0</v>
      </c>
      <c r="AY213" s="84">
        <f>IF(R213&gt;'Costes máximos'!$D$22,'Costes máximos'!$D$22,R213)</f>
        <v>0</v>
      </c>
    </row>
    <row r="214" spans="2:51" hidden="1" outlineLevel="1" x14ac:dyDescent="0.25">
      <c r="B214" s="60"/>
      <c r="C214" s="61"/>
      <c r="D214" s="61"/>
      <c r="E214" s="87">
        <f>IFERROR(INDEX('1. Paquetes y Tareas'!$F$16:$F$65,MATCH(AT214,'1. Paquetes y Tareas'!$E$16:$E$65,0)),0)</f>
        <v>0</v>
      </c>
      <c r="F214" s="48"/>
      <c r="G214" s="87" t="str">
        <f>IFERROR(INDEX('3. Presupuesto Total '!$G$25:$G$34,MATCH(F214,'3. Presupuesto Total '!$B$25:$B$34,0)),"")</f>
        <v/>
      </c>
      <c r="H214" s="38"/>
      <c r="I214" s="38"/>
      <c r="J214" s="38"/>
      <c r="K214" s="38"/>
      <c r="L214" s="38"/>
      <c r="M214" s="38"/>
      <c r="N214" s="41"/>
      <c r="O214" s="41"/>
      <c r="P214" s="41"/>
      <c r="Q214" s="42"/>
      <c r="R214" s="42"/>
      <c r="S214" s="86">
        <f t="shared" si="32"/>
        <v>0</v>
      </c>
      <c r="T214" s="86">
        <f t="shared" si="27"/>
        <v>0</v>
      </c>
      <c r="U214" s="86">
        <f t="shared" si="33"/>
        <v>0</v>
      </c>
      <c r="V214" s="42"/>
      <c r="W214" s="42"/>
      <c r="X214" s="51"/>
      <c r="Y214" s="51"/>
      <c r="Z214" s="86">
        <f t="shared" si="34"/>
        <v>0</v>
      </c>
      <c r="AA214" s="42"/>
      <c r="AB214" s="43"/>
      <c r="AC214" s="52"/>
      <c r="AD214" s="51"/>
      <c r="AE214" s="86">
        <f t="shared" si="35"/>
        <v>0</v>
      </c>
      <c r="AF214" s="42"/>
      <c r="AG214" s="43"/>
      <c r="AH214" s="52"/>
      <c r="AI214" s="51"/>
      <c r="AJ214" s="86">
        <f t="shared" si="36"/>
        <v>0</v>
      </c>
      <c r="AK214" s="86">
        <f t="shared" si="28"/>
        <v>0</v>
      </c>
      <c r="AL214" s="86">
        <f t="shared" si="29"/>
        <v>0</v>
      </c>
      <c r="AM214" s="86">
        <f t="shared" si="30"/>
        <v>0</v>
      </c>
      <c r="AN214" s="42"/>
      <c r="AO214" s="43"/>
      <c r="AP214" s="43"/>
      <c r="AQ214" s="86">
        <f t="shared" si="37"/>
        <v>0</v>
      </c>
      <c r="AT214" s="83" t="str">
        <f t="shared" si="31"/>
        <v/>
      </c>
      <c r="AU214" s="84">
        <f>IF(N214&gt;'Costes máximos'!$D$22,'Costes máximos'!$D$22,N214)</f>
        <v>0</v>
      </c>
      <c r="AV214" s="84">
        <f>IF(O214&gt;'Costes máximos'!$D$22,'Costes máximos'!$D$22,O214)</f>
        <v>0</v>
      </c>
      <c r="AW214" s="84">
        <f>IF(P214&gt;'Costes máximos'!$D$22,'Costes máximos'!$D$22,P214)</f>
        <v>0</v>
      </c>
      <c r="AX214" s="84">
        <f>IF(Q214&gt;'Costes máximos'!$D$22,'Costes máximos'!$D$22,Q214)</f>
        <v>0</v>
      </c>
      <c r="AY214" s="84">
        <f>IF(R214&gt;'Costes máximos'!$D$22,'Costes máximos'!$D$22,R214)</f>
        <v>0</v>
      </c>
    </row>
    <row r="215" spans="2:51" hidden="1" outlineLevel="1" x14ac:dyDescent="0.25">
      <c r="B215" s="60"/>
      <c r="C215" s="61"/>
      <c r="D215" s="61"/>
      <c r="E215" s="87">
        <f>IFERROR(INDEX('1. Paquetes y Tareas'!$F$16:$F$65,MATCH(AT215,'1. Paquetes y Tareas'!$E$16:$E$65,0)),0)</f>
        <v>0</v>
      </c>
      <c r="F215" s="48"/>
      <c r="G215" s="87" t="str">
        <f>IFERROR(INDEX('3. Presupuesto Total '!$G$25:$G$34,MATCH(F215,'3. Presupuesto Total '!$B$25:$B$34,0)),"")</f>
        <v/>
      </c>
      <c r="H215" s="38"/>
      <c r="I215" s="38"/>
      <c r="J215" s="38"/>
      <c r="K215" s="38"/>
      <c r="L215" s="38"/>
      <c r="M215" s="38"/>
      <c r="N215" s="41"/>
      <c r="O215" s="41"/>
      <c r="P215" s="41"/>
      <c r="Q215" s="42"/>
      <c r="R215" s="42"/>
      <c r="S215" s="86">
        <f t="shared" si="32"/>
        <v>0</v>
      </c>
      <c r="T215" s="86">
        <f t="shared" si="27"/>
        <v>0</v>
      </c>
      <c r="U215" s="86">
        <f t="shared" si="33"/>
        <v>0</v>
      </c>
      <c r="V215" s="42"/>
      <c r="W215" s="42"/>
      <c r="X215" s="51"/>
      <c r="Y215" s="51"/>
      <c r="Z215" s="86">
        <f t="shared" si="34"/>
        <v>0</v>
      </c>
      <c r="AA215" s="42"/>
      <c r="AB215" s="43"/>
      <c r="AC215" s="52"/>
      <c r="AD215" s="51"/>
      <c r="AE215" s="86">
        <f t="shared" si="35"/>
        <v>0</v>
      </c>
      <c r="AF215" s="42"/>
      <c r="AG215" s="43"/>
      <c r="AH215" s="52"/>
      <c r="AI215" s="51"/>
      <c r="AJ215" s="86">
        <f t="shared" si="36"/>
        <v>0</v>
      </c>
      <c r="AK215" s="86">
        <f t="shared" si="28"/>
        <v>0</v>
      </c>
      <c r="AL215" s="86">
        <f t="shared" si="29"/>
        <v>0</v>
      </c>
      <c r="AM215" s="86">
        <f t="shared" si="30"/>
        <v>0</v>
      </c>
      <c r="AN215" s="42"/>
      <c r="AO215" s="43"/>
      <c r="AP215" s="43"/>
      <c r="AQ215" s="86">
        <f t="shared" si="37"/>
        <v>0</v>
      </c>
      <c r="AT215" s="83" t="str">
        <f t="shared" si="31"/>
        <v/>
      </c>
      <c r="AU215" s="84">
        <f>IF(N215&gt;'Costes máximos'!$D$22,'Costes máximos'!$D$22,N215)</f>
        <v>0</v>
      </c>
      <c r="AV215" s="84">
        <f>IF(O215&gt;'Costes máximos'!$D$22,'Costes máximos'!$D$22,O215)</f>
        <v>0</v>
      </c>
      <c r="AW215" s="84">
        <f>IF(P215&gt;'Costes máximos'!$D$22,'Costes máximos'!$D$22,P215)</f>
        <v>0</v>
      </c>
      <c r="AX215" s="84">
        <f>IF(Q215&gt;'Costes máximos'!$D$22,'Costes máximos'!$D$22,Q215)</f>
        <v>0</v>
      </c>
      <c r="AY215" s="84">
        <f>IF(R215&gt;'Costes máximos'!$D$22,'Costes máximos'!$D$22,R215)</f>
        <v>0</v>
      </c>
    </row>
    <row r="216" spans="2:51" hidden="1" outlineLevel="1" x14ac:dyDescent="0.25">
      <c r="B216" s="60"/>
      <c r="C216" s="61"/>
      <c r="D216" s="61"/>
      <c r="E216" s="87">
        <f>IFERROR(INDEX('1. Paquetes y Tareas'!$F$16:$F$65,MATCH(AT216,'1. Paquetes y Tareas'!$E$16:$E$65,0)),0)</f>
        <v>0</v>
      </c>
      <c r="F216" s="48"/>
      <c r="G216" s="87" t="str">
        <f>IFERROR(INDEX('3. Presupuesto Total '!$G$25:$G$34,MATCH(F216,'3. Presupuesto Total '!$B$25:$B$34,0)),"")</f>
        <v/>
      </c>
      <c r="H216" s="38"/>
      <c r="I216" s="38"/>
      <c r="J216" s="38"/>
      <c r="K216" s="38"/>
      <c r="L216" s="38"/>
      <c r="M216" s="38"/>
      <c r="N216" s="41"/>
      <c r="O216" s="41"/>
      <c r="P216" s="41"/>
      <c r="Q216" s="42"/>
      <c r="R216" s="42"/>
      <c r="S216" s="86">
        <f t="shared" si="32"/>
        <v>0</v>
      </c>
      <c r="T216" s="86">
        <f t="shared" si="27"/>
        <v>0</v>
      </c>
      <c r="U216" s="86">
        <f t="shared" si="33"/>
        <v>0</v>
      </c>
      <c r="V216" s="42"/>
      <c r="W216" s="42"/>
      <c r="X216" s="51"/>
      <c r="Y216" s="51"/>
      <c r="Z216" s="86">
        <f t="shared" si="34"/>
        <v>0</v>
      </c>
      <c r="AA216" s="42"/>
      <c r="AB216" s="43"/>
      <c r="AC216" s="52"/>
      <c r="AD216" s="51"/>
      <c r="AE216" s="86">
        <f t="shared" si="35"/>
        <v>0</v>
      </c>
      <c r="AF216" s="42"/>
      <c r="AG216" s="43"/>
      <c r="AH216" s="52"/>
      <c r="AI216" s="51"/>
      <c r="AJ216" s="86">
        <f t="shared" si="36"/>
        <v>0</v>
      </c>
      <c r="AK216" s="86">
        <f t="shared" si="28"/>
        <v>0</v>
      </c>
      <c r="AL216" s="86">
        <f t="shared" si="29"/>
        <v>0</v>
      </c>
      <c r="AM216" s="86">
        <f t="shared" si="30"/>
        <v>0</v>
      </c>
      <c r="AN216" s="42"/>
      <c r="AO216" s="43"/>
      <c r="AP216" s="43"/>
      <c r="AQ216" s="86">
        <f t="shared" si="37"/>
        <v>0</v>
      </c>
      <c r="AT216" s="83" t="str">
        <f t="shared" si="31"/>
        <v/>
      </c>
      <c r="AU216" s="84">
        <f>IF(N216&gt;'Costes máximos'!$D$22,'Costes máximos'!$D$22,N216)</f>
        <v>0</v>
      </c>
      <c r="AV216" s="84">
        <f>IF(O216&gt;'Costes máximos'!$D$22,'Costes máximos'!$D$22,O216)</f>
        <v>0</v>
      </c>
      <c r="AW216" s="84">
        <f>IF(P216&gt;'Costes máximos'!$D$22,'Costes máximos'!$D$22,P216)</f>
        <v>0</v>
      </c>
      <c r="AX216" s="84">
        <f>IF(Q216&gt;'Costes máximos'!$D$22,'Costes máximos'!$D$22,Q216)</f>
        <v>0</v>
      </c>
      <c r="AY216" s="84">
        <f>IF(R216&gt;'Costes máximos'!$D$22,'Costes máximos'!$D$22,R216)</f>
        <v>0</v>
      </c>
    </row>
    <row r="217" spans="2:51" hidden="1" outlineLevel="1" x14ac:dyDescent="0.25">
      <c r="B217" s="60"/>
      <c r="C217" s="61"/>
      <c r="D217" s="61"/>
      <c r="E217" s="87">
        <f>IFERROR(INDEX('1. Paquetes y Tareas'!$F$16:$F$65,MATCH(AT217,'1. Paquetes y Tareas'!$E$16:$E$65,0)),0)</f>
        <v>0</v>
      </c>
      <c r="F217" s="48"/>
      <c r="G217" s="87" t="str">
        <f>IFERROR(INDEX('3. Presupuesto Total '!$G$25:$G$34,MATCH(F217,'3. Presupuesto Total '!$B$25:$B$34,0)),"")</f>
        <v/>
      </c>
      <c r="H217" s="38"/>
      <c r="I217" s="38"/>
      <c r="J217" s="38"/>
      <c r="K217" s="38"/>
      <c r="L217" s="38"/>
      <c r="M217" s="38"/>
      <c r="N217" s="41"/>
      <c r="O217" s="41"/>
      <c r="P217" s="41"/>
      <c r="Q217" s="42"/>
      <c r="R217" s="42"/>
      <c r="S217" s="86">
        <f t="shared" si="32"/>
        <v>0</v>
      </c>
      <c r="T217" s="86">
        <f t="shared" si="27"/>
        <v>0</v>
      </c>
      <c r="U217" s="86">
        <f t="shared" si="33"/>
        <v>0</v>
      </c>
      <c r="V217" s="42"/>
      <c r="W217" s="42"/>
      <c r="X217" s="51"/>
      <c r="Y217" s="51"/>
      <c r="Z217" s="86">
        <f t="shared" si="34"/>
        <v>0</v>
      </c>
      <c r="AA217" s="42"/>
      <c r="AB217" s="43"/>
      <c r="AC217" s="52"/>
      <c r="AD217" s="51"/>
      <c r="AE217" s="86">
        <f t="shared" si="35"/>
        <v>0</v>
      </c>
      <c r="AF217" s="42"/>
      <c r="AG217" s="43"/>
      <c r="AH217" s="52"/>
      <c r="AI217" s="51"/>
      <c r="AJ217" s="86">
        <f t="shared" si="36"/>
        <v>0</v>
      </c>
      <c r="AK217" s="86">
        <f t="shared" si="28"/>
        <v>0</v>
      </c>
      <c r="AL217" s="86">
        <f t="shared" si="29"/>
        <v>0</v>
      </c>
      <c r="AM217" s="86">
        <f t="shared" si="30"/>
        <v>0</v>
      </c>
      <c r="AN217" s="42"/>
      <c r="AO217" s="43"/>
      <c r="AP217" s="43"/>
      <c r="AQ217" s="86">
        <f t="shared" si="37"/>
        <v>0</v>
      </c>
      <c r="AT217" s="83" t="str">
        <f t="shared" si="31"/>
        <v/>
      </c>
      <c r="AU217" s="84">
        <f>IF(N217&gt;'Costes máximos'!$D$22,'Costes máximos'!$D$22,N217)</f>
        <v>0</v>
      </c>
      <c r="AV217" s="84">
        <f>IF(O217&gt;'Costes máximos'!$D$22,'Costes máximos'!$D$22,O217)</f>
        <v>0</v>
      </c>
      <c r="AW217" s="84">
        <f>IF(P217&gt;'Costes máximos'!$D$22,'Costes máximos'!$D$22,P217)</f>
        <v>0</v>
      </c>
      <c r="AX217" s="84">
        <f>IF(Q217&gt;'Costes máximos'!$D$22,'Costes máximos'!$D$22,Q217)</f>
        <v>0</v>
      </c>
      <c r="AY217" s="84">
        <f>IF(R217&gt;'Costes máximos'!$D$22,'Costes máximos'!$D$22,R217)</f>
        <v>0</v>
      </c>
    </row>
    <row r="218" spans="2:51" hidden="1" outlineLevel="1" x14ac:dyDescent="0.25">
      <c r="B218" s="60"/>
      <c r="C218" s="61"/>
      <c r="D218" s="61"/>
      <c r="E218" s="87">
        <f>IFERROR(INDEX('1. Paquetes y Tareas'!$F$16:$F$65,MATCH(AT218,'1. Paquetes y Tareas'!$E$16:$E$65,0)),0)</f>
        <v>0</v>
      </c>
      <c r="F218" s="48"/>
      <c r="G218" s="87" t="str">
        <f>IFERROR(INDEX('3. Presupuesto Total '!$G$25:$G$34,MATCH(F218,'3. Presupuesto Total '!$B$25:$B$34,0)),"")</f>
        <v/>
      </c>
      <c r="H218" s="38"/>
      <c r="I218" s="38"/>
      <c r="J218" s="38"/>
      <c r="K218" s="38"/>
      <c r="L218" s="38"/>
      <c r="M218" s="38"/>
      <c r="N218" s="41"/>
      <c r="O218" s="41"/>
      <c r="P218" s="41"/>
      <c r="Q218" s="42"/>
      <c r="R218" s="42"/>
      <c r="S218" s="86">
        <f t="shared" si="32"/>
        <v>0</v>
      </c>
      <c r="T218" s="86">
        <f t="shared" si="27"/>
        <v>0</v>
      </c>
      <c r="U218" s="86">
        <f t="shared" si="33"/>
        <v>0</v>
      </c>
      <c r="V218" s="42"/>
      <c r="W218" s="42"/>
      <c r="X218" s="51"/>
      <c r="Y218" s="51"/>
      <c r="Z218" s="86">
        <f t="shared" si="34"/>
        <v>0</v>
      </c>
      <c r="AA218" s="42"/>
      <c r="AB218" s="43"/>
      <c r="AC218" s="52"/>
      <c r="AD218" s="51"/>
      <c r="AE218" s="86">
        <f t="shared" si="35"/>
        <v>0</v>
      </c>
      <c r="AF218" s="42"/>
      <c r="AG218" s="43"/>
      <c r="AH218" s="52"/>
      <c r="AI218" s="51"/>
      <c r="AJ218" s="86">
        <f t="shared" si="36"/>
        <v>0</v>
      </c>
      <c r="AK218" s="86">
        <f t="shared" si="28"/>
        <v>0</v>
      </c>
      <c r="AL218" s="86">
        <f t="shared" si="29"/>
        <v>0</v>
      </c>
      <c r="AM218" s="86">
        <f t="shared" si="30"/>
        <v>0</v>
      </c>
      <c r="AN218" s="42"/>
      <c r="AO218" s="43"/>
      <c r="AP218" s="43"/>
      <c r="AQ218" s="86">
        <f t="shared" si="37"/>
        <v>0</v>
      </c>
      <c r="AT218" s="83" t="str">
        <f t="shared" si="31"/>
        <v/>
      </c>
      <c r="AU218" s="84">
        <f>IF(N218&gt;'Costes máximos'!$D$22,'Costes máximos'!$D$22,N218)</f>
        <v>0</v>
      </c>
      <c r="AV218" s="84">
        <f>IF(O218&gt;'Costes máximos'!$D$22,'Costes máximos'!$D$22,O218)</f>
        <v>0</v>
      </c>
      <c r="AW218" s="84">
        <f>IF(P218&gt;'Costes máximos'!$D$22,'Costes máximos'!$D$22,P218)</f>
        <v>0</v>
      </c>
      <c r="AX218" s="84">
        <f>IF(Q218&gt;'Costes máximos'!$D$22,'Costes máximos'!$D$22,Q218)</f>
        <v>0</v>
      </c>
      <c r="AY218" s="84">
        <f>IF(R218&gt;'Costes máximos'!$D$22,'Costes máximos'!$D$22,R218)</f>
        <v>0</v>
      </c>
    </row>
    <row r="219" spans="2:51" hidden="1" outlineLevel="1" x14ac:dyDescent="0.25">
      <c r="B219" s="60"/>
      <c r="C219" s="61"/>
      <c r="D219" s="61"/>
      <c r="E219" s="87">
        <f>IFERROR(INDEX('1. Paquetes y Tareas'!$F$16:$F$65,MATCH(AT219,'1. Paquetes y Tareas'!$E$16:$E$65,0)),0)</f>
        <v>0</v>
      </c>
      <c r="F219" s="48"/>
      <c r="G219" s="87" t="str">
        <f>IFERROR(INDEX('3. Presupuesto Total '!$G$25:$G$34,MATCH(F219,'3. Presupuesto Total '!$B$25:$B$34,0)),"")</f>
        <v/>
      </c>
      <c r="H219" s="38"/>
      <c r="I219" s="38"/>
      <c r="J219" s="38"/>
      <c r="K219" s="38"/>
      <c r="L219" s="38"/>
      <c r="M219" s="38"/>
      <c r="N219" s="41"/>
      <c r="O219" s="41"/>
      <c r="P219" s="41"/>
      <c r="Q219" s="42"/>
      <c r="R219" s="42"/>
      <c r="S219" s="86">
        <f t="shared" si="32"/>
        <v>0</v>
      </c>
      <c r="T219" s="86">
        <f t="shared" si="27"/>
        <v>0</v>
      </c>
      <c r="U219" s="86">
        <f t="shared" si="33"/>
        <v>0</v>
      </c>
      <c r="V219" s="42"/>
      <c r="W219" s="42"/>
      <c r="X219" s="51"/>
      <c r="Y219" s="51"/>
      <c r="Z219" s="86">
        <f t="shared" si="34"/>
        <v>0</v>
      </c>
      <c r="AA219" s="42"/>
      <c r="AB219" s="43"/>
      <c r="AC219" s="52"/>
      <c r="AD219" s="51"/>
      <c r="AE219" s="86">
        <f t="shared" si="35"/>
        <v>0</v>
      </c>
      <c r="AF219" s="42"/>
      <c r="AG219" s="43"/>
      <c r="AH219" s="52"/>
      <c r="AI219" s="51"/>
      <c r="AJ219" s="86">
        <f t="shared" si="36"/>
        <v>0</v>
      </c>
      <c r="AK219" s="86">
        <f t="shared" si="28"/>
        <v>0</v>
      </c>
      <c r="AL219" s="86">
        <f t="shared" si="29"/>
        <v>0</v>
      </c>
      <c r="AM219" s="86">
        <f t="shared" si="30"/>
        <v>0</v>
      </c>
      <c r="AN219" s="42"/>
      <c r="AO219" s="43"/>
      <c r="AP219" s="43"/>
      <c r="AQ219" s="86">
        <f t="shared" si="37"/>
        <v>0</v>
      </c>
      <c r="AT219" s="83" t="str">
        <f t="shared" si="31"/>
        <v/>
      </c>
      <c r="AU219" s="84">
        <f>IF(N219&gt;'Costes máximos'!$D$22,'Costes máximos'!$D$22,N219)</f>
        <v>0</v>
      </c>
      <c r="AV219" s="84">
        <f>IF(O219&gt;'Costes máximos'!$D$22,'Costes máximos'!$D$22,O219)</f>
        <v>0</v>
      </c>
      <c r="AW219" s="84">
        <f>IF(P219&gt;'Costes máximos'!$D$22,'Costes máximos'!$D$22,P219)</f>
        <v>0</v>
      </c>
      <c r="AX219" s="84">
        <f>IF(Q219&gt;'Costes máximos'!$D$22,'Costes máximos'!$D$22,Q219)</f>
        <v>0</v>
      </c>
      <c r="AY219" s="84">
        <f>IF(R219&gt;'Costes máximos'!$D$22,'Costes máximos'!$D$22,R219)</f>
        <v>0</v>
      </c>
    </row>
    <row r="220" spans="2:51" hidden="1" outlineLevel="1" x14ac:dyDescent="0.25">
      <c r="B220" s="60"/>
      <c r="C220" s="61"/>
      <c r="D220" s="61"/>
      <c r="E220" s="87">
        <f>IFERROR(INDEX('1. Paquetes y Tareas'!$F$16:$F$65,MATCH(AT220,'1. Paquetes y Tareas'!$E$16:$E$65,0)),0)</f>
        <v>0</v>
      </c>
      <c r="F220" s="48"/>
      <c r="G220" s="87" t="str">
        <f>IFERROR(INDEX('3. Presupuesto Total '!$G$25:$G$34,MATCH(F220,'3. Presupuesto Total '!$B$25:$B$34,0)),"")</f>
        <v/>
      </c>
      <c r="H220" s="38"/>
      <c r="I220" s="38"/>
      <c r="J220" s="38"/>
      <c r="K220" s="38"/>
      <c r="L220" s="38"/>
      <c r="M220" s="38"/>
      <c r="N220" s="41"/>
      <c r="O220" s="41"/>
      <c r="P220" s="41"/>
      <c r="Q220" s="42"/>
      <c r="R220" s="42"/>
      <c r="S220" s="86">
        <f t="shared" si="32"/>
        <v>0</v>
      </c>
      <c r="T220" s="86">
        <f t="shared" si="27"/>
        <v>0</v>
      </c>
      <c r="U220" s="86">
        <f t="shared" si="33"/>
        <v>0</v>
      </c>
      <c r="V220" s="42"/>
      <c r="W220" s="42"/>
      <c r="X220" s="51"/>
      <c r="Y220" s="51"/>
      <c r="Z220" s="86">
        <f t="shared" si="34"/>
        <v>0</v>
      </c>
      <c r="AA220" s="42"/>
      <c r="AB220" s="43"/>
      <c r="AC220" s="52"/>
      <c r="AD220" s="51"/>
      <c r="AE220" s="86">
        <f t="shared" si="35"/>
        <v>0</v>
      </c>
      <c r="AF220" s="42"/>
      <c r="AG220" s="43"/>
      <c r="AH220" s="52"/>
      <c r="AI220" s="51"/>
      <c r="AJ220" s="86">
        <f t="shared" si="36"/>
        <v>0</v>
      </c>
      <c r="AK220" s="86">
        <f t="shared" si="28"/>
        <v>0</v>
      </c>
      <c r="AL220" s="86">
        <f t="shared" si="29"/>
        <v>0</v>
      </c>
      <c r="AM220" s="86">
        <f t="shared" si="30"/>
        <v>0</v>
      </c>
      <c r="AN220" s="42"/>
      <c r="AO220" s="43"/>
      <c r="AP220" s="43"/>
      <c r="AQ220" s="86">
        <f t="shared" si="37"/>
        <v>0</v>
      </c>
      <c r="AT220" s="83" t="str">
        <f t="shared" si="31"/>
        <v/>
      </c>
      <c r="AU220" s="84">
        <f>IF(N220&gt;'Costes máximos'!$D$22,'Costes máximos'!$D$22,N220)</f>
        <v>0</v>
      </c>
      <c r="AV220" s="84">
        <f>IF(O220&gt;'Costes máximos'!$D$22,'Costes máximos'!$D$22,O220)</f>
        <v>0</v>
      </c>
      <c r="AW220" s="84">
        <f>IF(P220&gt;'Costes máximos'!$D$22,'Costes máximos'!$D$22,P220)</f>
        <v>0</v>
      </c>
      <c r="AX220" s="84">
        <f>IF(Q220&gt;'Costes máximos'!$D$22,'Costes máximos'!$D$22,Q220)</f>
        <v>0</v>
      </c>
      <c r="AY220" s="84">
        <f>IF(R220&gt;'Costes máximos'!$D$22,'Costes máximos'!$D$22,R220)</f>
        <v>0</v>
      </c>
    </row>
    <row r="221" spans="2:51" hidden="1" outlineLevel="1" x14ac:dyDescent="0.25">
      <c r="B221" s="60"/>
      <c r="C221" s="61"/>
      <c r="D221" s="61"/>
      <c r="E221" s="87">
        <f>IFERROR(INDEX('1. Paquetes y Tareas'!$F$16:$F$65,MATCH(AT221,'1. Paquetes y Tareas'!$E$16:$E$65,0)),0)</f>
        <v>0</v>
      </c>
      <c r="F221" s="48"/>
      <c r="G221" s="87" t="str">
        <f>IFERROR(INDEX('3. Presupuesto Total '!$G$25:$G$34,MATCH(F221,'3. Presupuesto Total '!$B$25:$B$34,0)),"")</f>
        <v/>
      </c>
      <c r="H221" s="38"/>
      <c r="I221" s="38"/>
      <c r="J221" s="38"/>
      <c r="K221" s="38"/>
      <c r="L221" s="38"/>
      <c r="M221" s="38"/>
      <c r="N221" s="41"/>
      <c r="O221" s="41"/>
      <c r="P221" s="41"/>
      <c r="Q221" s="42"/>
      <c r="R221" s="42"/>
      <c r="S221" s="86">
        <f t="shared" si="32"/>
        <v>0</v>
      </c>
      <c r="T221" s="86">
        <f t="shared" si="27"/>
        <v>0</v>
      </c>
      <c r="U221" s="86">
        <f t="shared" si="33"/>
        <v>0</v>
      </c>
      <c r="V221" s="42"/>
      <c r="W221" s="42"/>
      <c r="X221" s="51"/>
      <c r="Y221" s="51"/>
      <c r="Z221" s="86">
        <f t="shared" si="34"/>
        <v>0</v>
      </c>
      <c r="AA221" s="42"/>
      <c r="AB221" s="43"/>
      <c r="AC221" s="52"/>
      <c r="AD221" s="51"/>
      <c r="AE221" s="86">
        <f t="shared" si="35"/>
        <v>0</v>
      </c>
      <c r="AF221" s="42"/>
      <c r="AG221" s="43"/>
      <c r="AH221" s="52"/>
      <c r="AI221" s="51"/>
      <c r="AJ221" s="86">
        <f t="shared" si="36"/>
        <v>0</v>
      </c>
      <c r="AK221" s="86">
        <f t="shared" si="28"/>
        <v>0</v>
      </c>
      <c r="AL221" s="86">
        <f t="shared" si="29"/>
        <v>0</v>
      </c>
      <c r="AM221" s="86">
        <f t="shared" si="30"/>
        <v>0</v>
      </c>
      <c r="AN221" s="42"/>
      <c r="AO221" s="43"/>
      <c r="AP221" s="43"/>
      <c r="AQ221" s="86">
        <f t="shared" si="37"/>
        <v>0</v>
      </c>
      <c r="AT221" s="83" t="str">
        <f t="shared" si="31"/>
        <v/>
      </c>
      <c r="AU221" s="84">
        <f>IF(N221&gt;'Costes máximos'!$D$22,'Costes máximos'!$D$22,N221)</f>
        <v>0</v>
      </c>
      <c r="AV221" s="84">
        <f>IF(O221&gt;'Costes máximos'!$D$22,'Costes máximos'!$D$22,O221)</f>
        <v>0</v>
      </c>
      <c r="AW221" s="84">
        <f>IF(P221&gt;'Costes máximos'!$D$22,'Costes máximos'!$D$22,P221)</f>
        <v>0</v>
      </c>
      <c r="AX221" s="84">
        <f>IF(Q221&gt;'Costes máximos'!$D$22,'Costes máximos'!$D$22,Q221)</f>
        <v>0</v>
      </c>
      <c r="AY221" s="84">
        <f>IF(R221&gt;'Costes máximos'!$D$22,'Costes máximos'!$D$22,R221)</f>
        <v>0</v>
      </c>
    </row>
    <row r="222" spans="2:51" hidden="1" outlineLevel="1" x14ac:dyDescent="0.25">
      <c r="B222" s="60"/>
      <c r="C222" s="61"/>
      <c r="D222" s="61"/>
      <c r="E222" s="87">
        <f>IFERROR(INDEX('1. Paquetes y Tareas'!$F$16:$F$65,MATCH(AT222,'1. Paquetes y Tareas'!$E$16:$E$65,0)),0)</f>
        <v>0</v>
      </c>
      <c r="F222" s="48"/>
      <c r="G222" s="87" t="str">
        <f>IFERROR(INDEX('3. Presupuesto Total '!$G$25:$G$34,MATCH(F222,'3. Presupuesto Total '!$B$25:$B$34,0)),"")</f>
        <v/>
      </c>
      <c r="H222" s="38"/>
      <c r="I222" s="38"/>
      <c r="J222" s="38"/>
      <c r="K222" s="38"/>
      <c r="L222" s="38"/>
      <c r="M222" s="38"/>
      <c r="N222" s="41"/>
      <c r="O222" s="41"/>
      <c r="P222" s="41"/>
      <c r="Q222" s="42"/>
      <c r="R222" s="42"/>
      <c r="S222" s="86">
        <f t="shared" si="32"/>
        <v>0</v>
      </c>
      <c r="T222" s="86">
        <f t="shared" si="27"/>
        <v>0</v>
      </c>
      <c r="U222" s="86">
        <f t="shared" si="33"/>
        <v>0</v>
      </c>
      <c r="V222" s="42"/>
      <c r="W222" s="42"/>
      <c r="X222" s="51"/>
      <c r="Y222" s="51"/>
      <c r="Z222" s="86">
        <f t="shared" si="34"/>
        <v>0</v>
      </c>
      <c r="AA222" s="42"/>
      <c r="AB222" s="43"/>
      <c r="AC222" s="52"/>
      <c r="AD222" s="51"/>
      <c r="AE222" s="86">
        <f t="shared" si="35"/>
        <v>0</v>
      </c>
      <c r="AF222" s="42"/>
      <c r="AG222" s="43"/>
      <c r="AH222" s="52"/>
      <c r="AI222" s="51"/>
      <c r="AJ222" s="86">
        <f t="shared" si="36"/>
        <v>0</v>
      </c>
      <c r="AK222" s="86">
        <f t="shared" si="28"/>
        <v>0</v>
      </c>
      <c r="AL222" s="86">
        <f t="shared" si="29"/>
        <v>0</v>
      </c>
      <c r="AM222" s="86">
        <f t="shared" si="30"/>
        <v>0</v>
      </c>
      <c r="AN222" s="42"/>
      <c r="AO222" s="43"/>
      <c r="AP222" s="43"/>
      <c r="AQ222" s="86">
        <f t="shared" si="37"/>
        <v>0</v>
      </c>
      <c r="AT222" s="83" t="str">
        <f t="shared" si="31"/>
        <v/>
      </c>
      <c r="AU222" s="84">
        <f>IF(N222&gt;'Costes máximos'!$D$22,'Costes máximos'!$D$22,N222)</f>
        <v>0</v>
      </c>
      <c r="AV222" s="84">
        <f>IF(O222&gt;'Costes máximos'!$D$22,'Costes máximos'!$D$22,O222)</f>
        <v>0</v>
      </c>
      <c r="AW222" s="84">
        <f>IF(P222&gt;'Costes máximos'!$D$22,'Costes máximos'!$D$22,P222)</f>
        <v>0</v>
      </c>
      <c r="AX222" s="84">
        <f>IF(Q222&gt;'Costes máximos'!$D$22,'Costes máximos'!$D$22,Q222)</f>
        <v>0</v>
      </c>
      <c r="AY222" s="84">
        <f>IF(R222&gt;'Costes máximos'!$D$22,'Costes máximos'!$D$22,R222)</f>
        <v>0</v>
      </c>
    </row>
    <row r="223" spans="2:51" hidden="1" outlineLevel="1" x14ac:dyDescent="0.25">
      <c r="B223" s="60"/>
      <c r="C223" s="61"/>
      <c r="D223" s="61"/>
      <c r="E223" s="87">
        <f>IFERROR(INDEX('1. Paquetes y Tareas'!$F$16:$F$65,MATCH(AT223,'1. Paquetes y Tareas'!$E$16:$E$65,0)),0)</f>
        <v>0</v>
      </c>
      <c r="F223" s="48"/>
      <c r="G223" s="87" t="str">
        <f>IFERROR(INDEX('3. Presupuesto Total '!$G$25:$G$34,MATCH(F223,'3. Presupuesto Total '!$B$25:$B$34,0)),"")</f>
        <v/>
      </c>
      <c r="H223" s="38"/>
      <c r="I223" s="38"/>
      <c r="J223" s="38"/>
      <c r="K223" s="38"/>
      <c r="L223" s="38"/>
      <c r="M223" s="38"/>
      <c r="N223" s="41"/>
      <c r="O223" s="41"/>
      <c r="P223" s="41"/>
      <c r="Q223" s="42"/>
      <c r="R223" s="42"/>
      <c r="S223" s="86">
        <f t="shared" si="32"/>
        <v>0</v>
      </c>
      <c r="T223" s="86">
        <f t="shared" si="27"/>
        <v>0</v>
      </c>
      <c r="U223" s="86">
        <f t="shared" si="33"/>
        <v>0</v>
      </c>
      <c r="V223" s="42"/>
      <c r="W223" s="42"/>
      <c r="X223" s="51"/>
      <c r="Y223" s="51"/>
      <c r="Z223" s="86">
        <f t="shared" si="34"/>
        <v>0</v>
      </c>
      <c r="AA223" s="42"/>
      <c r="AB223" s="43"/>
      <c r="AC223" s="52"/>
      <c r="AD223" s="51"/>
      <c r="AE223" s="86">
        <f t="shared" si="35"/>
        <v>0</v>
      </c>
      <c r="AF223" s="42"/>
      <c r="AG223" s="43"/>
      <c r="AH223" s="52"/>
      <c r="AI223" s="51"/>
      <c r="AJ223" s="86">
        <f t="shared" si="36"/>
        <v>0</v>
      </c>
      <c r="AK223" s="86">
        <f t="shared" si="28"/>
        <v>0</v>
      </c>
      <c r="AL223" s="86">
        <f t="shared" si="29"/>
        <v>0</v>
      </c>
      <c r="AM223" s="86">
        <f t="shared" si="30"/>
        <v>0</v>
      </c>
      <c r="AN223" s="42"/>
      <c r="AO223" s="43"/>
      <c r="AP223" s="43"/>
      <c r="AQ223" s="86">
        <f t="shared" si="37"/>
        <v>0</v>
      </c>
      <c r="AT223" s="83" t="str">
        <f t="shared" si="31"/>
        <v/>
      </c>
      <c r="AU223" s="84">
        <f>IF(N223&gt;'Costes máximos'!$D$22,'Costes máximos'!$D$22,N223)</f>
        <v>0</v>
      </c>
      <c r="AV223" s="84">
        <f>IF(O223&gt;'Costes máximos'!$D$22,'Costes máximos'!$D$22,O223)</f>
        <v>0</v>
      </c>
      <c r="AW223" s="84">
        <f>IF(P223&gt;'Costes máximos'!$D$22,'Costes máximos'!$D$22,P223)</f>
        <v>0</v>
      </c>
      <c r="AX223" s="84">
        <f>IF(Q223&gt;'Costes máximos'!$D$22,'Costes máximos'!$D$22,Q223)</f>
        <v>0</v>
      </c>
      <c r="AY223" s="84">
        <f>IF(R223&gt;'Costes máximos'!$D$22,'Costes máximos'!$D$22,R223)</f>
        <v>0</v>
      </c>
    </row>
    <row r="224" spans="2:51" hidden="1" outlineLevel="1" x14ac:dyDescent="0.25">
      <c r="B224" s="60"/>
      <c r="C224" s="61"/>
      <c r="D224" s="61"/>
      <c r="E224" s="87">
        <f>IFERROR(INDEX('1. Paquetes y Tareas'!$F$16:$F$65,MATCH(AT224,'1. Paquetes y Tareas'!$E$16:$E$65,0)),0)</f>
        <v>0</v>
      </c>
      <c r="F224" s="48"/>
      <c r="G224" s="87" t="str">
        <f>IFERROR(INDEX('3. Presupuesto Total '!$G$25:$G$34,MATCH(F224,'3. Presupuesto Total '!$B$25:$B$34,0)),"")</f>
        <v/>
      </c>
      <c r="H224" s="38"/>
      <c r="I224" s="38"/>
      <c r="J224" s="38"/>
      <c r="K224" s="38"/>
      <c r="L224" s="38"/>
      <c r="M224" s="38"/>
      <c r="N224" s="41"/>
      <c r="O224" s="41"/>
      <c r="P224" s="41"/>
      <c r="Q224" s="42"/>
      <c r="R224" s="42"/>
      <c r="S224" s="86">
        <f t="shared" si="32"/>
        <v>0</v>
      </c>
      <c r="T224" s="86">
        <f t="shared" si="27"/>
        <v>0</v>
      </c>
      <c r="U224" s="86">
        <f t="shared" si="33"/>
        <v>0</v>
      </c>
      <c r="V224" s="42"/>
      <c r="W224" s="42"/>
      <c r="X224" s="51"/>
      <c r="Y224" s="51"/>
      <c r="Z224" s="86">
        <f t="shared" si="34"/>
        <v>0</v>
      </c>
      <c r="AA224" s="42"/>
      <c r="AB224" s="43"/>
      <c r="AC224" s="52"/>
      <c r="AD224" s="51"/>
      <c r="AE224" s="86">
        <f t="shared" si="35"/>
        <v>0</v>
      </c>
      <c r="AF224" s="42"/>
      <c r="AG224" s="43"/>
      <c r="AH224" s="52"/>
      <c r="AI224" s="51"/>
      <c r="AJ224" s="86">
        <f t="shared" si="36"/>
        <v>0</v>
      </c>
      <c r="AK224" s="86">
        <f t="shared" si="28"/>
        <v>0</v>
      </c>
      <c r="AL224" s="86">
        <f t="shared" si="29"/>
        <v>0</v>
      </c>
      <c r="AM224" s="86">
        <f t="shared" si="30"/>
        <v>0</v>
      </c>
      <c r="AN224" s="42"/>
      <c r="AO224" s="43"/>
      <c r="AP224" s="43"/>
      <c r="AQ224" s="86">
        <f t="shared" si="37"/>
        <v>0</v>
      </c>
      <c r="AT224" s="83" t="str">
        <f t="shared" si="31"/>
        <v/>
      </c>
      <c r="AU224" s="84">
        <f>IF(N224&gt;'Costes máximos'!$D$22,'Costes máximos'!$D$22,N224)</f>
        <v>0</v>
      </c>
      <c r="AV224" s="84">
        <f>IF(O224&gt;'Costes máximos'!$D$22,'Costes máximos'!$D$22,O224)</f>
        <v>0</v>
      </c>
      <c r="AW224" s="84">
        <f>IF(P224&gt;'Costes máximos'!$D$22,'Costes máximos'!$D$22,P224)</f>
        <v>0</v>
      </c>
      <c r="AX224" s="84">
        <f>IF(Q224&gt;'Costes máximos'!$D$22,'Costes máximos'!$D$22,Q224)</f>
        <v>0</v>
      </c>
      <c r="AY224" s="84">
        <f>IF(R224&gt;'Costes máximos'!$D$22,'Costes máximos'!$D$22,R224)</f>
        <v>0</v>
      </c>
    </row>
    <row r="225" spans="2:51" hidden="1" outlineLevel="1" x14ac:dyDescent="0.25">
      <c r="B225" s="60"/>
      <c r="C225" s="61"/>
      <c r="D225" s="61"/>
      <c r="E225" s="87">
        <f>IFERROR(INDEX('1. Paquetes y Tareas'!$F$16:$F$65,MATCH(AT225,'1. Paquetes y Tareas'!$E$16:$E$65,0)),0)</f>
        <v>0</v>
      </c>
      <c r="F225" s="48"/>
      <c r="G225" s="87" t="str">
        <f>IFERROR(INDEX('3. Presupuesto Total '!$G$25:$G$34,MATCH(F225,'3. Presupuesto Total '!$B$25:$B$34,0)),"")</f>
        <v/>
      </c>
      <c r="H225" s="38"/>
      <c r="I225" s="38"/>
      <c r="J225" s="38"/>
      <c r="K225" s="38"/>
      <c r="L225" s="38"/>
      <c r="M225" s="38"/>
      <c r="N225" s="41"/>
      <c r="O225" s="41"/>
      <c r="P225" s="41"/>
      <c r="Q225" s="42"/>
      <c r="R225" s="42"/>
      <c r="S225" s="86">
        <f t="shared" si="32"/>
        <v>0</v>
      </c>
      <c r="T225" s="86">
        <f t="shared" si="27"/>
        <v>0</v>
      </c>
      <c r="U225" s="86">
        <f t="shared" si="33"/>
        <v>0</v>
      </c>
      <c r="V225" s="42"/>
      <c r="W225" s="42"/>
      <c r="X225" s="51"/>
      <c r="Y225" s="51"/>
      <c r="Z225" s="86">
        <f t="shared" si="34"/>
        <v>0</v>
      </c>
      <c r="AA225" s="42"/>
      <c r="AB225" s="43"/>
      <c r="AC225" s="52"/>
      <c r="AD225" s="51"/>
      <c r="AE225" s="86">
        <f t="shared" si="35"/>
        <v>0</v>
      </c>
      <c r="AF225" s="42"/>
      <c r="AG225" s="43"/>
      <c r="AH225" s="52"/>
      <c r="AI225" s="51"/>
      <c r="AJ225" s="86">
        <f t="shared" si="36"/>
        <v>0</v>
      </c>
      <c r="AK225" s="86">
        <f t="shared" si="28"/>
        <v>0</v>
      </c>
      <c r="AL225" s="86">
        <f t="shared" si="29"/>
        <v>0</v>
      </c>
      <c r="AM225" s="86">
        <f t="shared" si="30"/>
        <v>0</v>
      </c>
      <c r="AN225" s="42"/>
      <c r="AO225" s="43"/>
      <c r="AP225" s="43"/>
      <c r="AQ225" s="86">
        <f t="shared" si="37"/>
        <v>0</v>
      </c>
      <c r="AT225" s="83" t="str">
        <f t="shared" si="31"/>
        <v/>
      </c>
      <c r="AU225" s="84">
        <f>IF(N225&gt;'Costes máximos'!$D$22,'Costes máximos'!$D$22,N225)</f>
        <v>0</v>
      </c>
      <c r="AV225" s="84">
        <f>IF(O225&gt;'Costes máximos'!$D$22,'Costes máximos'!$D$22,O225)</f>
        <v>0</v>
      </c>
      <c r="AW225" s="84">
        <f>IF(P225&gt;'Costes máximos'!$D$22,'Costes máximos'!$D$22,P225)</f>
        <v>0</v>
      </c>
      <c r="AX225" s="84">
        <f>IF(Q225&gt;'Costes máximos'!$D$22,'Costes máximos'!$D$22,Q225)</f>
        <v>0</v>
      </c>
      <c r="AY225" s="84">
        <f>IF(R225&gt;'Costes máximos'!$D$22,'Costes máximos'!$D$22,R225)</f>
        <v>0</v>
      </c>
    </row>
    <row r="226" spans="2:51" hidden="1" outlineLevel="1" x14ac:dyDescent="0.25">
      <c r="B226" s="60"/>
      <c r="C226" s="61"/>
      <c r="D226" s="61"/>
      <c r="E226" s="87">
        <f>IFERROR(INDEX('1. Paquetes y Tareas'!$F$16:$F$65,MATCH(AT226,'1. Paquetes y Tareas'!$E$16:$E$65,0)),0)</f>
        <v>0</v>
      </c>
      <c r="F226" s="48"/>
      <c r="G226" s="87" t="str">
        <f>IFERROR(INDEX('3. Presupuesto Total '!$G$25:$G$34,MATCH(F226,'3. Presupuesto Total '!$B$25:$B$34,0)),"")</f>
        <v/>
      </c>
      <c r="H226" s="38"/>
      <c r="I226" s="38"/>
      <c r="J226" s="38"/>
      <c r="K226" s="38"/>
      <c r="L226" s="38"/>
      <c r="M226" s="38"/>
      <c r="N226" s="41"/>
      <c r="O226" s="41"/>
      <c r="P226" s="41"/>
      <c r="Q226" s="42"/>
      <c r="R226" s="42"/>
      <c r="S226" s="86">
        <f t="shared" si="32"/>
        <v>0</v>
      </c>
      <c r="T226" s="86">
        <f t="shared" si="27"/>
        <v>0</v>
      </c>
      <c r="U226" s="86">
        <f t="shared" si="33"/>
        <v>0</v>
      </c>
      <c r="V226" s="42"/>
      <c r="W226" s="42"/>
      <c r="X226" s="51"/>
      <c r="Y226" s="51"/>
      <c r="Z226" s="86">
        <f t="shared" si="34"/>
        <v>0</v>
      </c>
      <c r="AA226" s="42"/>
      <c r="AB226" s="43"/>
      <c r="AC226" s="52"/>
      <c r="AD226" s="51"/>
      <c r="AE226" s="86">
        <f t="shared" si="35"/>
        <v>0</v>
      </c>
      <c r="AF226" s="42"/>
      <c r="AG226" s="43"/>
      <c r="AH226" s="52"/>
      <c r="AI226" s="51"/>
      <c r="AJ226" s="86">
        <f t="shared" si="36"/>
        <v>0</v>
      </c>
      <c r="AK226" s="86">
        <f t="shared" si="28"/>
        <v>0</v>
      </c>
      <c r="AL226" s="86">
        <f t="shared" si="29"/>
        <v>0</v>
      </c>
      <c r="AM226" s="86">
        <f t="shared" si="30"/>
        <v>0</v>
      </c>
      <c r="AN226" s="42"/>
      <c r="AO226" s="43"/>
      <c r="AP226" s="43"/>
      <c r="AQ226" s="86">
        <f t="shared" si="37"/>
        <v>0</v>
      </c>
      <c r="AT226" s="83" t="str">
        <f t="shared" si="31"/>
        <v/>
      </c>
      <c r="AU226" s="84">
        <f>IF(N226&gt;'Costes máximos'!$D$22,'Costes máximos'!$D$22,N226)</f>
        <v>0</v>
      </c>
      <c r="AV226" s="84">
        <f>IF(O226&gt;'Costes máximos'!$D$22,'Costes máximos'!$D$22,O226)</f>
        <v>0</v>
      </c>
      <c r="AW226" s="84">
        <f>IF(P226&gt;'Costes máximos'!$D$22,'Costes máximos'!$D$22,P226)</f>
        <v>0</v>
      </c>
      <c r="AX226" s="84">
        <f>IF(Q226&gt;'Costes máximos'!$D$22,'Costes máximos'!$D$22,Q226)</f>
        <v>0</v>
      </c>
      <c r="AY226" s="84">
        <f>IF(R226&gt;'Costes máximos'!$D$22,'Costes máximos'!$D$22,R226)</f>
        <v>0</v>
      </c>
    </row>
    <row r="227" spans="2:51" hidden="1" outlineLevel="1" x14ac:dyDescent="0.25">
      <c r="B227" s="60"/>
      <c r="C227" s="61"/>
      <c r="D227" s="61"/>
      <c r="E227" s="87">
        <f>IFERROR(INDEX('1. Paquetes y Tareas'!$F$16:$F$65,MATCH(AT227,'1. Paquetes y Tareas'!$E$16:$E$65,0)),0)</f>
        <v>0</v>
      </c>
      <c r="F227" s="48"/>
      <c r="G227" s="87" t="str">
        <f>IFERROR(INDEX('3. Presupuesto Total '!$G$25:$G$34,MATCH(F227,'3. Presupuesto Total '!$B$25:$B$34,0)),"")</f>
        <v/>
      </c>
      <c r="H227" s="38"/>
      <c r="I227" s="38"/>
      <c r="J227" s="38"/>
      <c r="K227" s="38"/>
      <c r="L227" s="38"/>
      <c r="M227" s="38"/>
      <c r="N227" s="41"/>
      <c r="O227" s="41"/>
      <c r="P227" s="41"/>
      <c r="Q227" s="42"/>
      <c r="R227" s="42"/>
      <c r="S227" s="86">
        <f t="shared" si="32"/>
        <v>0</v>
      </c>
      <c r="T227" s="86">
        <f t="shared" si="27"/>
        <v>0</v>
      </c>
      <c r="U227" s="86">
        <f t="shared" si="33"/>
        <v>0</v>
      </c>
      <c r="V227" s="42"/>
      <c r="W227" s="42"/>
      <c r="X227" s="51"/>
      <c r="Y227" s="51"/>
      <c r="Z227" s="86">
        <f t="shared" si="34"/>
        <v>0</v>
      </c>
      <c r="AA227" s="42"/>
      <c r="AB227" s="43"/>
      <c r="AC227" s="52"/>
      <c r="AD227" s="51"/>
      <c r="AE227" s="86">
        <f t="shared" si="35"/>
        <v>0</v>
      </c>
      <c r="AF227" s="42"/>
      <c r="AG227" s="43"/>
      <c r="AH227" s="52"/>
      <c r="AI227" s="51"/>
      <c r="AJ227" s="86">
        <f t="shared" si="36"/>
        <v>0</v>
      </c>
      <c r="AK227" s="86">
        <f t="shared" si="28"/>
        <v>0</v>
      </c>
      <c r="AL227" s="86">
        <f t="shared" si="29"/>
        <v>0</v>
      </c>
      <c r="AM227" s="86">
        <f t="shared" si="30"/>
        <v>0</v>
      </c>
      <c r="AN227" s="42"/>
      <c r="AO227" s="43"/>
      <c r="AP227" s="43"/>
      <c r="AQ227" s="86">
        <f t="shared" si="37"/>
        <v>0</v>
      </c>
      <c r="AT227" s="83" t="str">
        <f t="shared" si="31"/>
        <v/>
      </c>
      <c r="AU227" s="84">
        <f>IF(N227&gt;'Costes máximos'!$D$22,'Costes máximos'!$D$22,N227)</f>
        <v>0</v>
      </c>
      <c r="AV227" s="84">
        <f>IF(O227&gt;'Costes máximos'!$D$22,'Costes máximos'!$D$22,O227)</f>
        <v>0</v>
      </c>
      <c r="AW227" s="84">
        <f>IF(P227&gt;'Costes máximos'!$D$22,'Costes máximos'!$D$22,P227)</f>
        <v>0</v>
      </c>
      <c r="AX227" s="84">
        <f>IF(Q227&gt;'Costes máximos'!$D$22,'Costes máximos'!$D$22,Q227)</f>
        <v>0</v>
      </c>
      <c r="AY227" s="84">
        <f>IF(R227&gt;'Costes máximos'!$D$22,'Costes máximos'!$D$22,R227)</f>
        <v>0</v>
      </c>
    </row>
    <row r="228" spans="2:51" hidden="1" outlineLevel="1" x14ac:dyDescent="0.25">
      <c r="B228" s="60"/>
      <c r="C228" s="61"/>
      <c r="D228" s="61"/>
      <c r="E228" s="87">
        <f>IFERROR(INDEX('1. Paquetes y Tareas'!$F$16:$F$65,MATCH(AT228,'1. Paquetes y Tareas'!$E$16:$E$65,0)),0)</f>
        <v>0</v>
      </c>
      <c r="F228" s="48"/>
      <c r="G228" s="87" t="str">
        <f>IFERROR(INDEX('3. Presupuesto Total '!$G$25:$G$34,MATCH(F228,'3. Presupuesto Total '!$B$25:$B$34,0)),"")</f>
        <v/>
      </c>
      <c r="H228" s="38"/>
      <c r="I228" s="38"/>
      <c r="J228" s="38"/>
      <c r="K228" s="38"/>
      <c r="L228" s="38"/>
      <c r="M228" s="38"/>
      <c r="N228" s="41"/>
      <c r="O228" s="41"/>
      <c r="P228" s="41"/>
      <c r="Q228" s="42"/>
      <c r="R228" s="42"/>
      <c r="S228" s="86">
        <f t="shared" si="32"/>
        <v>0</v>
      </c>
      <c r="T228" s="86">
        <f t="shared" si="27"/>
        <v>0</v>
      </c>
      <c r="U228" s="86">
        <f t="shared" si="33"/>
        <v>0</v>
      </c>
      <c r="V228" s="42"/>
      <c r="W228" s="42"/>
      <c r="X228" s="51"/>
      <c r="Y228" s="51"/>
      <c r="Z228" s="86">
        <f t="shared" si="34"/>
        <v>0</v>
      </c>
      <c r="AA228" s="42"/>
      <c r="AB228" s="43"/>
      <c r="AC228" s="52"/>
      <c r="AD228" s="51"/>
      <c r="AE228" s="86">
        <f t="shared" si="35"/>
        <v>0</v>
      </c>
      <c r="AF228" s="42"/>
      <c r="AG228" s="43"/>
      <c r="AH228" s="52"/>
      <c r="AI228" s="51"/>
      <c r="AJ228" s="86">
        <f t="shared" si="36"/>
        <v>0</v>
      </c>
      <c r="AK228" s="86">
        <f t="shared" si="28"/>
        <v>0</v>
      </c>
      <c r="AL228" s="86">
        <f t="shared" si="29"/>
        <v>0</v>
      </c>
      <c r="AM228" s="86">
        <f t="shared" si="30"/>
        <v>0</v>
      </c>
      <c r="AN228" s="42"/>
      <c r="AO228" s="43"/>
      <c r="AP228" s="43"/>
      <c r="AQ228" s="86">
        <f t="shared" si="37"/>
        <v>0</v>
      </c>
      <c r="AT228" s="83" t="str">
        <f t="shared" si="31"/>
        <v/>
      </c>
      <c r="AU228" s="84">
        <f>IF(N228&gt;'Costes máximos'!$D$22,'Costes máximos'!$D$22,N228)</f>
        <v>0</v>
      </c>
      <c r="AV228" s="84">
        <f>IF(O228&gt;'Costes máximos'!$D$22,'Costes máximos'!$D$22,O228)</f>
        <v>0</v>
      </c>
      <c r="AW228" s="84">
        <f>IF(P228&gt;'Costes máximos'!$D$22,'Costes máximos'!$D$22,P228)</f>
        <v>0</v>
      </c>
      <c r="AX228" s="84">
        <f>IF(Q228&gt;'Costes máximos'!$D$22,'Costes máximos'!$D$22,Q228)</f>
        <v>0</v>
      </c>
      <c r="AY228" s="84">
        <f>IF(R228&gt;'Costes máximos'!$D$22,'Costes máximos'!$D$22,R228)</f>
        <v>0</v>
      </c>
    </row>
    <row r="229" spans="2:51" hidden="1" outlineLevel="1" x14ac:dyDescent="0.25">
      <c r="B229" s="60"/>
      <c r="C229" s="61"/>
      <c r="D229" s="61"/>
      <c r="E229" s="87">
        <f>IFERROR(INDEX('1. Paquetes y Tareas'!$F$16:$F$65,MATCH(AT229,'1. Paquetes y Tareas'!$E$16:$E$65,0)),0)</f>
        <v>0</v>
      </c>
      <c r="F229" s="48"/>
      <c r="G229" s="87" t="str">
        <f>IFERROR(INDEX('3. Presupuesto Total '!$G$25:$G$34,MATCH(F229,'3. Presupuesto Total '!$B$25:$B$34,0)),"")</f>
        <v/>
      </c>
      <c r="H229" s="38"/>
      <c r="I229" s="38"/>
      <c r="J229" s="38"/>
      <c r="K229" s="38"/>
      <c r="L229" s="38"/>
      <c r="M229" s="38"/>
      <c r="N229" s="41"/>
      <c r="O229" s="41"/>
      <c r="P229" s="41"/>
      <c r="Q229" s="42"/>
      <c r="R229" s="42"/>
      <c r="S229" s="86">
        <f t="shared" si="32"/>
        <v>0</v>
      </c>
      <c r="T229" s="86">
        <f t="shared" si="27"/>
        <v>0</v>
      </c>
      <c r="U229" s="86">
        <f t="shared" si="33"/>
        <v>0</v>
      </c>
      <c r="V229" s="42"/>
      <c r="W229" s="42"/>
      <c r="X229" s="51"/>
      <c r="Y229" s="51"/>
      <c r="Z229" s="86">
        <f t="shared" si="34"/>
        <v>0</v>
      </c>
      <c r="AA229" s="42"/>
      <c r="AB229" s="43"/>
      <c r="AC229" s="52"/>
      <c r="AD229" s="51"/>
      <c r="AE229" s="86">
        <f t="shared" si="35"/>
        <v>0</v>
      </c>
      <c r="AF229" s="42"/>
      <c r="AG229" s="43"/>
      <c r="AH229" s="52"/>
      <c r="AI229" s="51"/>
      <c r="AJ229" s="86">
        <f t="shared" si="36"/>
        <v>0</v>
      </c>
      <c r="AK229" s="86">
        <f t="shared" si="28"/>
        <v>0</v>
      </c>
      <c r="AL229" s="86">
        <f t="shared" si="29"/>
        <v>0</v>
      </c>
      <c r="AM229" s="86">
        <f t="shared" si="30"/>
        <v>0</v>
      </c>
      <c r="AN229" s="42"/>
      <c r="AO229" s="43"/>
      <c r="AP229" s="43"/>
      <c r="AQ229" s="86">
        <f t="shared" si="37"/>
        <v>0</v>
      </c>
      <c r="AT229" s="83" t="str">
        <f t="shared" si="31"/>
        <v/>
      </c>
      <c r="AU229" s="84">
        <f>IF(N229&gt;'Costes máximos'!$D$22,'Costes máximos'!$D$22,N229)</f>
        <v>0</v>
      </c>
      <c r="AV229" s="84">
        <f>IF(O229&gt;'Costes máximos'!$D$22,'Costes máximos'!$D$22,O229)</f>
        <v>0</v>
      </c>
      <c r="AW229" s="84">
        <f>IF(P229&gt;'Costes máximos'!$D$22,'Costes máximos'!$D$22,P229)</f>
        <v>0</v>
      </c>
      <c r="AX229" s="84">
        <f>IF(Q229&gt;'Costes máximos'!$D$22,'Costes máximos'!$D$22,Q229)</f>
        <v>0</v>
      </c>
      <c r="AY229" s="84">
        <f>IF(R229&gt;'Costes máximos'!$D$22,'Costes máximos'!$D$22,R229)</f>
        <v>0</v>
      </c>
    </row>
    <row r="230" spans="2:51" hidden="1" outlineLevel="1" x14ac:dyDescent="0.25">
      <c r="B230" s="60"/>
      <c r="C230" s="61"/>
      <c r="D230" s="61"/>
      <c r="E230" s="87">
        <f>IFERROR(INDEX('1. Paquetes y Tareas'!$F$16:$F$65,MATCH(AT230,'1. Paquetes y Tareas'!$E$16:$E$65,0)),0)</f>
        <v>0</v>
      </c>
      <c r="F230" s="48"/>
      <c r="G230" s="87" t="str">
        <f>IFERROR(INDEX('3. Presupuesto Total '!$G$25:$G$34,MATCH(F230,'3. Presupuesto Total '!$B$25:$B$34,0)),"")</f>
        <v/>
      </c>
      <c r="H230" s="38"/>
      <c r="I230" s="38"/>
      <c r="J230" s="38"/>
      <c r="K230" s="38"/>
      <c r="L230" s="38"/>
      <c r="M230" s="38"/>
      <c r="N230" s="41"/>
      <c r="O230" s="41"/>
      <c r="P230" s="41"/>
      <c r="Q230" s="42"/>
      <c r="R230" s="42"/>
      <c r="S230" s="86">
        <f t="shared" si="32"/>
        <v>0</v>
      </c>
      <c r="T230" s="86">
        <f t="shared" si="27"/>
        <v>0</v>
      </c>
      <c r="U230" s="86">
        <f t="shared" si="33"/>
        <v>0</v>
      </c>
      <c r="V230" s="42"/>
      <c r="W230" s="42"/>
      <c r="X230" s="51"/>
      <c r="Y230" s="51"/>
      <c r="Z230" s="86">
        <f t="shared" si="34"/>
        <v>0</v>
      </c>
      <c r="AA230" s="42"/>
      <c r="AB230" s="43"/>
      <c r="AC230" s="52"/>
      <c r="AD230" s="51"/>
      <c r="AE230" s="86">
        <f t="shared" si="35"/>
        <v>0</v>
      </c>
      <c r="AF230" s="42"/>
      <c r="AG230" s="43"/>
      <c r="AH230" s="52"/>
      <c r="AI230" s="51"/>
      <c r="AJ230" s="86">
        <f t="shared" si="36"/>
        <v>0</v>
      </c>
      <c r="AK230" s="86">
        <f t="shared" si="28"/>
        <v>0</v>
      </c>
      <c r="AL230" s="86">
        <f t="shared" si="29"/>
        <v>0</v>
      </c>
      <c r="AM230" s="86">
        <f t="shared" si="30"/>
        <v>0</v>
      </c>
      <c r="AN230" s="42"/>
      <c r="AO230" s="43"/>
      <c r="AP230" s="43"/>
      <c r="AQ230" s="86">
        <f t="shared" si="37"/>
        <v>0</v>
      </c>
      <c r="AT230" s="83" t="str">
        <f t="shared" si="31"/>
        <v/>
      </c>
      <c r="AU230" s="84">
        <f>IF(N230&gt;'Costes máximos'!$D$22,'Costes máximos'!$D$22,N230)</f>
        <v>0</v>
      </c>
      <c r="AV230" s="84">
        <f>IF(O230&gt;'Costes máximos'!$D$22,'Costes máximos'!$D$22,O230)</f>
        <v>0</v>
      </c>
      <c r="AW230" s="84">
        <f>IF(P230&gt;'Costes máximos'!$D$22,'Costes máximos'!$D$22,P230)</f>
        <v>0</v>
      </c>
      <c r="AX230" s="84">
        <f>IF(Q230&gt;'Costes máximos'!$D$22,'Costes máximos'!$D$22,Q230)</f>
        <v>0</v>
      </c>
      <c r="AY230" s="84">
        <f>IF(R230&gt;'Costes máximos'!$D$22,'Costes máximos'!$D$22,R230)</f>
        <v>0</v>
      </c>
    </row>
    <row r="231" spans="2:51" hidden="1" outlineLevel="1" x14ac:dyDescent="0.25">
      <c r="B231" s="60"/>
      <c r="C231" s="61"/>
      <c r="D231" s="61"/>
      <c r="E231" s="87">
        <f>IFERROR(INDEX('1. Paquetes y Tareas'!$F$16:$F$65,MATCH(AT231,'1. Paquetes y Tareas'!$E$16:$E$65,0)),0)</f>
        <v>0</v>
      </c>
      <c r="F231" s="48"/>
      <c r="G231" s="87" t="str">
        <f>IFERROR(INDEX('3. Presupuesto Total '!$G$25:$G$34,MATCH(F231,'3. Presupuesto Total '!$B$25:$B$34,0)),"")</f>
        <v/>
      </c>
      <c r="H231" s="38"/>
      <c r="I231" s="38"/>
      <c r="J231" s="38"/>
      <c r="K231" s="38"/>
      <c r="L231" s="38"/>
      <c r="M231" s="38"/>
      <c r="N231" s="41"/>
      <c r="O231" s="41"/>
      <c r="P231" s="41"/>
      <c r="Q231" s="42"/>
      <c r="R231" s="42"/>
      <c r="S231" s="86">
        <f t="shared" si="32"/>
        <v>0</v>
      </c>
      <c r="T231" s="86">
        <f t="shared" si="27"/>
        <v>0</v>
      </c>
      <c r="U231" s="86">
        <f t="shared" si="33"/>
        <v>0</v>
      </c>
      <c r="V231" s="42"/>
      <c r="W231" s="42"/>
      <c r="X231" s="51"/>
      <c r="Y231" s="51"/>
      <c r="Z231" s="86">
        <f t="shared" si="34"/>
        <v>0</v>
      </c>
      <c r="AA231" s="42"/>
      <c r="AB231" s="43"/>
      <c r="AC231" s="52"/>
      <c r="AD231" s="51"/>
      <c r="AE231" s="86">
        <f t="shared" si="35"/>
        <v>0</v>
      </c>
      <c r="AF231" s="42"/>
      <c r="AG231" s="43"/>
      <c r="AH231" s="52"/>
      <c r="AI231" s="51"/>
      <c r="AJ231" s="86">
        <f t="shared" si="36"/>
        <v>0</v>
      </c>
      <c r="AK231" s="86">
        <f t="shared" si="28"/>
        <v>0</v>
      </c>
      <c r="AL231" s="86">
        <f t="shared" si="29"/>
        <v>0</v>
      </c>
      <c r="AM231" s="86">
        <f t="shared" si="30"/>
        <v>0</v>
      </c>
      <c r="AN231" s="42"/>
      <c r="AO231" s="43"/>
      <c r="AP231" s="43"/>
      <c r="AQ231" s="86">
        <f t="shared" si="37"/>
        <v>0</v>
      </c>
      <c r="AT231" s="83" t="str">
        <f t="shared" si="31"/>
        <v/>
      </c>
      <c r="AU231" s="84">
        <f>IF(N231&gt;'Costes máximos'!$D$22,'Costes máximos'!$D$22,N231)</f>
        <v>0</v>
      </c>
      <c r="AV231" s="84">
        <f>IF(O231&gt;'Costes máximos'!$D$22,'Costes máximos'!$D$22,O231)</f>
        <v>0</v>
      </c>
      <c r="AW231" s="84">
        <f>IF(P231&gt;'Costes máximos'!$D$22,'Costes máximos'!$D$22,P231)</f>
        <v>0</v>
      </c>
      <c r="AX231" s="84">
        <f>IF(Q231&gt;'Costes máximos'!$D$22,'Costes máximos'!$D$22,Q231)</f>
        <v>0</v>
      </c>
      <c r="AY231" s="84">
        <f>IF(R231&gt;'Costes máximos'!$D$22,'Costes máximos'!$D$22,R231)</f>
        <v>0</v>
      </c>
    </row>
    <row r="232" spans="2:51" hidden="1" outlineLevel="1" x14ac:dyDescent="0.25">
      <c r="B232" s="60"/>
      <c r="C232" s="61"/>
      <c r="D232" s="61"/>
      <c r="E232" s="87">
        <f>IFERROR(INDEX('1. Paquetes y Tareas'!$F$16:$F$65,MATCH(AT232,'1. Paquetes y Tareas'!$E$16:$E$65,0)),0)</f>
        <v>0</v>
      </c>
      <c r="F232" s="48"/>
      <c r="G232" s="87" t="str">
        <f>IFERROR(INDEX('3. Presupuesto Total '!$G$25:$G$34,MATCH(F232,'3. Presupuesto Total '!$B$25:$B$34,0)),"")</f>
        <v/>
      </c>
      <c r="H232" s="38"/>
      <c r="I232" s="38"/>
      <c r="J232" s="38"/>
      <c r="K232" s="38"/>
      <c r="L232" s="38"/>
      <c r="M232" s="38"/>
      <c r="N232" s="41"/>
      <c r="O232" s="41"/>
      <c r="P232" s="41"/>
      <c r="Q232" s="42"/>
      <c r="R232" s="42"/>
      <c r="S232" s="86">
        <f t="shared" si="32"/>
        <v>0</v>
      </c>
      <c r="T232" s="86">
        <f t="shared" ref="T232:T295" si="38">IFERROR(SUMPRODUCT(I232:M232,AU232:AY232),0)</f>
        <v>0</v>
      </c>
      <c r="U232" s="86">
        <f t="shared" si="33"/>
        <v>0</v>
      </c>
      <c r="V232" s="42"/>
      <c r="W232" s="42"/>
      <c r="X232" s="51"/>
      <c r="Y232" s="51"/>
      <c r="Z232" s="86">
        <f t="shared" si="34"/>
        <v>0</v>
      </c>
      <c r="AA232" s="42"/>
      <c r="AB232" s="43"/>
      <c r="AC232" s="52"/>
      <c r="AD232" s="51"/>
      <c r="AE232" s="86">
        <f t="shared" si="35"/>
        <v>0</v>
      </c>
      <c r="AF232" s="42"/>
      <c r="AG232" s="43"/>
      <c r="AH232" s="52"/>
      <c r="AI232" s="51"/>
      <c r="AJ232" s="86">
        <f t="shared" si="36"/>
        <v>0</v>
      </c>
      <c r="AK232" s="86">
        <f t="shared" ref="AK232:AK295" si="39">S232+X232+AC232+AH232</f>
        <v>0</v>
      </c>
      <c r="AL232" s="86">
        <f t="shared" ref="AL232:AL295" si="40">T232+Y232+AD232+AI232</f>
        <v>0</v>
      </c>
      <c r="AM232" s="86">
        <f t="shared" ref="AM232:AM295" si="41">IFERROR(AL232*G232,0)</f>
        <v>0</v>
      </c>
      <c r="AN232" s="42"/>
      <c r="AO232" s="43"/>
      <c r="AP232" s="43"/>
      <c r="AQ232" s="86">
        <f t="shared" si="37"/>
        <v>0</v>
      </c>
      <c r="AT232" s="83" t="str">
        <f t="shared" ref="AT232:AT295" si="42">CONCATENATE(B232,C232,D232)</f>
        <v/>
      </c>
      <c r="AU232" s="84">
        <f>IF(N232&gt;'Costes máximos'!$D$22,'Costes máximos'!$D$22,N232)</f>
        <v>0</v>
      </c>
      <c r="AV232" s="84">
        <f>IF(O232&gt;'Costes máximos'!$D$22,'Costes máximos'!$D$22,O232)</f>
        <v>0</v>
      </c>
      <c r="AW232" s="84">
        <f>IF(P232&gt;'Costes máximos'!$D$22,'Costes máximos'!$D$22,P232)</f>
        <v>0</v>
      </c>
      <c r="AX232" s="84">
        <f>IF(Q232&gt;'Costes máximos'!$D$22,'Costes máximos'!$D$22,Q232)</f>
        <v>0</v>
      </c>
      <c r="AY232" s="84">
        <f>IF(R232&gt;'Costes máximos'!$D$22,'Costes máximos'!$D$22,R232)</f>
        <v>0</v>
      </c>
    </row>
    <row r="233" spans="2:51" hidden="1" outlineLevel="1" x14ac:dyDescent="0.25">
      <c r="B233" s="60"/>
      <c r="C233" s="61"/>
      <c r="D233" s="61"/>
      <c r="E233" s="87">
        <f>IFERROR(INDEX('1. Paquetes y Tareas'!$F$16:$F$65,MATCH(AT233,'1. Paquetes y Tareas'!$E$16:$E$65,0)),0)</f>
        <v>0</v>
      </c>
      <c r="F233" s="48"/>
      <c r="G233" s="87" t="str">
        <f>IFERROR(INDEX('3. Presupuesto Total '!$G$25:$G$34,MATCH(F233,'3. Presupuesto Total '!$B$25:$B$34,0)),"")</f>
        <v/>
      </c>
      <c r="H233" s="38"/>
      <c r="I233" s="38"/>
      <c r="J233" s="38"/>
      <c r="K233" s="38"/>
      <c r="L233" s="38"/>
      <c r="M233" s="38"/>
      <c r="N233" s="41"/>
      <c r="O233" s="41"/>
      <c r="P233" s="41"/>
      <c r="Q233" s="42"/>
      <c r="R233" s="42"/>
      <c r="S233" s="86">
        <f t="shared" si="32"/>
        <v>0</v>
      </c>
      <c r="T233" s="86">
        <f t="shared" si="38"/>
        <v>0</v>
      </c>
      <c r="U233" s="86">
        <f t="shared" si="33"/>
        <v>0</v>
      </c>
      <c r="V233" s="42"/>
      <c r="W233" s="42"/>
      <c r="X233" s="51"/>
      <c r="Y233" s="51"/>
      <c r="Z233" s="86">
        <f t="shared" si="34"/>
        <v>0</v>
      </c>
      <c r="AA233" s="42"/>
      <c r="AB233" s="43"/>
      <c r="AC233" s="52"/>
      <c r="AD233" s="51"/>
      <c r="AE233" s="86">
        <f t="shared" si="35"/>
        <v>0</v>
      </c>
      <c r="AF233" s="42"/>
      <c r="AG233" s="43"/>
      <c r="AH233" s="52"/>
      <c r="AI233" s="51"/>
      <c r="AJ233" s="86">
        <f t="shared" si="36"/>
        <v>0</v>
      </c>
      <c r="AK233" s="86">
        <f t="shared" si="39"/>
        <v>0</v>
      </c>
      <c r="AL233" s="86">
        <f t="shared" si="40"/>
        <v>0</v>
      </c>
      <c r="AM233" s="86">
        <f t="shared" si="41"/>
        <v>0</v>
      </c>
      <c r="AN233" s="42"/>
      <c r="AO233" s="43"/>
      <c r="AP233" s="43"/>
      <c r="AQ233" s="86">
        <f t="shared" si="37"/>
        <v>0</v>
      </c>
      <c r="AT233" s="83" t="str">
        <f t="shared" si="42"/>
        <v/>
      </c>
      <c r="AU233" s="84">
        <f>IF(N233&gt;'Costes máximos'!$D$22,'Costes máximos'!$D$22,N233)</f>
        <v>0</v>
      </c>
      <c r="AV233" s="84">
        <f>IF(O233&gt;'Costes máximos'!$D$22,'Costes máximos'!$D$22,O233)</f>
        <v>0</v>
      </c>
      <c r="AW233" s="84">
        <f>IF(P233&gt;'Costes máximos'!$D$22,'Costes máximos'!$D$22,P233)</f>
        <v>0</v>
      </c>
      <c r="AX233" s="84">
        <f>IF(Q233&gt;'Costes máximos'!$D$22,'Costes máximos'!$D$22,Q233)</f>
        <v>0</v>
      </c>
      <c r="AY233" s="84">
        <f>IF(R233&gt;'Costes máximos'!$D$22,'Costes máximos'!$D$22,R233)</f>
        <v>0</v>
      </c>
    </row>
    <row r="234" spans="2:51" hidden="1" outlineLevel="1" x14ac:dyDescent="0.25">
      <c r="B234" s="60"/>
      <c r="C234" s="61"/>
      <c r="D234" s="61"/>
      <c r="E234" s="87">
        <f>IFERROR(INDEX('1. Paquetes y Tareas'!$F$16:$F$65,MATCH(AT234,'1. Paquetes y Tareas'!$E$16:$E$65,0)),0)</f>
        <v>0</v>
      </c>
      <c r="F234" s="48"/>
      <c r="G234" s="87" t="str">
        <f>IFERROR(INDEX('3. Presupuesto Total '!$G$25:$G$34,MATCH(F234,'3. Presupuesto Total '!$B$25:$B$34,0)),"")</f>
        <v/>
      </c>
      <c r="H234" s="38"/>
      <c r="I234" s="38"/>
      <c r="J234" s="38"/>
      <c r="K234" s="38"/>
      <c r="L234" s="38"/>
      <c r="M234" s="38"/>
      <c r="N234" s="41"/>
      <c r="O234" s="41"/>
      <c r="P234" s="41"/>
      <c r="Q234" s="42"/>
      <c r="R234" s="42"/>
      <c r="S234" s="86">
        <f t="shared" ref="S234:S297" si="43">SUMPRODUCT(I234:M234,N234:R234)</f>
        <v>0</v>
      </c>
      <c r="T234" s="86">
        <f t="shared" si="38"/>
        <v>0</v>
      </c>
      <c r="U234" s="86">
        <f t="shared" ref="U234:U297" si="44">IFERROR(T234*$G234,0)</f>
        <v>0</v>
      </c>
      <c r="V234" s="42"/>
      <c r="W234" s="42"/>
      <c r="X234" s="51"/>
      <c r="Y234" s="51"/>
      <c r="Z234" s="86">
        <f t="shared" ref="Z234:Z297" si="45">IFERROR(Y234*$G234,0)</f>
        <v>0</v>
      </c>
      <c r="AA234" s="42"/>
      <c r="AB234" s="43"/>
      <c r="AC234" s="52"/>
      <c r="AD234" s="51"/>
      <c r="AE234" s="86">
        <f t="shared" ref="AE234:AE297" si="46">IFERROR(AD234*$G234,0)</f>
        <v>0</v>
      </c>
      <c r="AF234" s="42"/>
      <c r="AG234" s="43"/>
      <c r="AH234" s="52"/>
      <c r="AI234" s="51"/>
      <c r="AJ234" s="86">
        <f t="shared" ref="AJ234:AJ297" si="47">IFERROR(AI234*$G234,0)</f>
        <v>0</v>
      </c>
      <c r="AK234" s="86">
        <f t="shared" si="39"/>
        <v>0</v>
      </c>
      <c r="AL234" s="86">
        <f t="shared" si="40"/>
        <v>0</v>
      </c>
      <c r="AM234" s="86">
        <f t="shared" si="41"/>
        <v>0</v>
      </c>
      <c r="AN234" s="42"/>
      <c r="AO234" s="43"/>
      <c r="AP234" s="43"/>
      <c r="AQ234" s="86">
        <f t="shared" ref="AQ234:AQ297" si="48">IFERROR(AP234*$G234,0)</f>
        <v>0</v>
      </c>
      <c r="AT234" s="83" t="str">
        <f t="shared" si="42"/>
        <v/>
      </c>
      <c r="AU234" s="84">
        <f>IF(N234&gt;'Costes máximos'!$D$22,'Costes máximos'!$D$22,N234)</f>
        <v>0</v>
      </c>
      <c r="AV234" s="84">
        <f>IF(O234&gt;'Costes máximos'!$D$22,'Costes máximos'!$D$22,O234)</f>
        <v>0</v>
      </c>
      <c r="AW234" s="84">
        <f>IF(P234&gt;'Costes máximos'!$D$22,'Costes máximos'!$D$22,P234)</f>
        <v>0</v>
      </c>
      <c r="AX234" s="84">
        <f>IF(Q234&gt;'Costes máximos'!$D$22,'Costes máximos'!$D$22,Q234)</f>
        <v>0</v>
      </c>
      <c r="AY234" s="84">
        <f>IF(R234&gt;'Costes máximos'!$D$22,'Costes máximos'!$D$22,R234)</f>
        <v>0</v>
      </c>
    </row>
    <row r="235" spans="2:51" hidden="1" outlineLevel="1" x14ac:dyDescent="0.25">
      <c r="B235" s="60"/>
      <c r="C235" s="61"/>
      <c r="D235" s="61"/>
      <c r="E235" s="87">
        <f>IFERROR(INDEX('1. Paquetes y Tareas'!$F$16:$F$65,MATCH(AT235,'1. Paquetes y Tareas'!$E$16:$E$65,0)),0)</f>
        <v>0</v>
      </c>
      <c r="F235" s="48"/>
      <c r="G235" s="87" t="str">
        <f>IFERROR(INDEX('3. Presupuesto Total '!$G$25:$G$34,MATCH(F235,'3. Presupuesto Total '!$B$25:$B$34,0)),"")</f>
        <v/>
      </c>
      <c r="H235" s="38"/>
      <c r="I235" s="38"/>
      <c r="J235" s="38"/>
      <c r="K235" s="38"/>
      <c r="L235" s="38"/>
      <c r="M235" s="38"/>
      <c r="N235" s="41"/>
      <c r="O235" s="41"/>
      <c r="P235" s="41"/>
      <c r="Q235" s="42"/>
      <c r="R235" s="42"/>
      <c r="S235" s="86">
        <f t="shared" si="43"/>
        <v>0</v>
      </c>
      <c r="T235" s="86">
        <f t="shared" si="38"/>
        <v>0</v>
      </c>
      <c r="U235" s="86">
        <f t="shared" si="44"/>
        <v>0</v>
      </c>
      <c r="V235" s="42"/>
      <c r="W235" s="42"/>
      <c r="X235" s="51"/>
      <c r="Y235" s="51"/>
      <c r="Z235" s="86">
        <f t="shared" si="45"/>
        <v>0</v>
      </c>
      <c r="AA235" s="42"/>
      <c r="AB235" s="43"/>
      <c r="AC235" s="52"/>
      <c r="AD235" s="51"/>
      <c r="AE235" s="86">
        <f t="shared" si="46"/>
        <v>0</v>
      </c>
      <c r="AF235" s="42"/>
      <c r="AG235" s="43"/>
      <c r="AH235" s="52"/>
      <c r="AI235" s="51"/>
      <c r="AJ235" s="86">
        <f t="shared" si="47"/>
        <v>0</v>
      </c>
      <c r="AK235" s="86">
        <f t="shared" si="39"/>
        <v>0</v>
      </c>
      <c r="AL235" s="86">
        <f t="shared" si="40"/>
        <v>0</v>
      </c>
      <c r="AM235" s="86">
        <f t="shared" si="41"/>
        <v>0</v>
      </c>
      <c r="AN235" s="42"/>
      <c r="AO235" s="43"/>
      <c r="AP235" s="43"/>
      <c r="AQ235" s="86">
        <f t="shared" si="48"/>
        <v>0</v>
      </c>
      <c r="AT235" s="83" t="str">
        <f t="shared" si="42"/>
        <v/>
      </c>
      <c r="AU235" s="84">
        <f>IF(N235&gt;'Costes máximos'!$D$22,'Costes máximos'!$D$22,N235)</f>
        <v>0</v>
      </c>
      <c r="AV235" s="84">
        <f>IF(O235&gt;'Costes máximos'!$D$22,'Costes máximos'!$D$22,O235)</f>
        <v>0</v>
      </c>
      <c r="AW235" s="84">
        <f>IF(P235&gt;'Costes máximos'!$D$22,'Costes máximos'!$D$22,P235)</f>
        <v>0</v>
      </c>
      <c r="AX235" s="84">
        <f>IF(Q235&gt;'Costes máximos'!$D$22,'Costes máximos'!$D$22,Q235)</f>
        <v>0</v>
      </c>
      <c r="AY235" s="84">
        <f>IF(R235&gt;'Costes máximos'!$D$22,'Costes máximos'!$D$22,R235)</f>
        <v>0</v>
      </c>
    </row>
    <row r="236" spans="2:51" hidden="1" outlineLevel="1" x14ac:dyDescent="0.25">
      <c r="B236" s="60"/>
      <c r="C236" s="61"/>
      <c r="D236" s="61"/>
      <c r="E236" s="87">
        <f>IFERROR(INDEX('1. Paquetes y Tareas'!$F$16:$F$65,MATCH(AT236,'1. Paquetes y Tareas'!$E$16:$E$65,0)),0)</f>
        <v>0</v>
      </c>
      <c r="F236" s="48"/>
      <c r="G236" s="87" t="str">
        <f>IFERROR(INDEX('3. Presupuesto Total '!$G$25:$G$34,MATCH(F236,'3. Presupuesto Total '!$B$25:$B$34,0)),"")</f>
        <v/>
      </c>
      <c r="H236" s="38"/>
      <c r="I236" s="38"/>
      <c r="J236" s="38"/>
      <c r="K236" s="38"/>
      <c r="L236" s="38"/>
      <c r="M236" s="38"/>
      <c r="N236" s="41"/>
      <c r="O236" s="41"/>
      <c r="P236" s="41"/>
      <c r="Q236" s="42"/>
      <c r="R236" s="42"/>
      <c r="S236" s="86">
        <f t="shared" si="43"/>
        <v>0</v>
      </c>
      <c r="T236" s="86">
        <f t="shared" si="38"/>
        <v>0</v>
      </c>
      <c r="U236" s="86">
        <f t="shared" si="44"/>
        <v>0</v>
      </c>
      <c r="V236" s="42"/>
      <c r="W236" s="42"/>
      <c r="X236" s="51"/>
      <c r="Y236" s="51"/>
      <c r="Z236" s="86">
        <f t="shared" si="45"/>
        <v>0</v>
      </c>
      <c r="AA236" s="42"/>
      <c r="AB236" s="43"/>
      <c r="AC236" s="52"/>
      <c r="AD236" s="51"/>
      <c r="AE236" s="86">
        <f t="shared" si="46"/>
        <v>0</v>
      </c>
      <c r="AF236" s="42"/>
      <c r="AG236" s="43"/>
      <c r="AH236" s="52"/>
      <c r="AI236" s="51"/>
      <c r="AJ236" s="86">
        <f t="shared" si="47"/>
        <v>0</v>
      </c>
      <c r="AK236" s="86">
        <f t="shared" si="39"/>
        <v>0</v>
      </c>
      <c r="AL236" s="86">
        <f t="shared" si="40"/>
        <v>0</v>
      </c>
      <c r="AM236" s="86">
        <f t="shared" si="41"/>
        <v>0</v>
      </c>
      <c r="AN236" s="42"/>
      <c r="AO236" s="43"/>
      <c r="AP236" s="43"/>
      <c r="AQ236" s="86">
        <f t="shared" si="48"/>
        <v>0</v>
      </c>
      <c r="AT236" s="83" t="str">
        <f t="shared" si="42"/>
        <v/>
      </c>
      <c r="AU236" s="84">
        <f>IF(N236&gt;'Costes máximos'!$D$22,'Costes máximos'!$D$22,N236)</f>
        <v>0</v>
      </c>
      <c r="AV236" s="84">
        <f>IF(O236&gt;'Costes máximos'!$D$22,'Costes máximos'!$D$22,O236)</f>
        <v>0</v>
      </c>
      <c r="AW236" s="84">
        <f>IF(P236&gt;'Costes máximos'!$D$22,'Costes máximos'!$D$22,P236)</f>
        <v>0</v>
      </c>
      <c r="AX236" s="84">
        <f>IF(Q236&gt;'Costes máximos'!$D$22,'Costes máximos'!$D$22,Q236)</f>
        <v>0</v>
      </c>
      <c r="AY236" s="84">
        <f>IF(R236&gt;'Costes máximos'!$D$22,'Costes máximos'!$D$22,R236)</f>
        <v>0</v>
      </c>
    </row>
    <row r="237" spans="2:51" hidden="1" outlineLevel="1" x14ac:dyDescent="0.25">
      <c r="B237" s="60"/>
      <c r="C237" s="61"/>
      <c r="D237" s="61"/>
      <c r="E237" s="87">
        <f>IFERROR(INDEX('1. Paquetes y Tareas'!$F$16:$F$65,MATCH(AT237,'1. Paquetes y Tareas'!$E$16:$E$65,0)),0)</f>
        <v>0</v>
      </c>
      <c r="F237" s="48"/>
      <c r="G237" s="87" t="str">
        <f>IFERROR(INDEX('3. Presupuesto Total '!$G$25:$G$34,MATCH(F237,'3. Presupuesto Total '!$B$25:$B$34,0)),"")</f>
        <v/>
      </c>
      <c r="H237" s="38"/>
      <c r="I237" s="38"/>
      <c r="J237" s="38"/>
      <c r="K237" s="38"/>
      <c r="L237" s="38"/>
      <c r="M237" s="38"/>
      <c r="N237" s="41"/>
      <c r="O237" s="41"/>
      <c r="P237" s="41"/>
      <c r="Q237" s="42"/>
      <c r="R237" s="42"/>
      <c r="S237" s="86">
        <f t="shared" si="43"/>
        <v>0</v>
      </c>
      <c r="T237" s="86">
        <f t="shared" si="38"/>
        <v>0</v>
      </c>
      <c r="U237" s="86">
        <f t="shared" si="44"/>
        <v>0</v>
      </c>
      <c r="V237" s="42"/>
      <c r="W237" s="42"/>
      <c r="X237" s="51"/>
      <c r="Y237" s="51"/>
      <c r="Z237" s="86">
        <f t="shared" si="45"/>
        <v>0</v>
      </c>
      <c r="AA237" s="42"/>
      <c r="AB237" s="43"/>
      <c r="AC237" s="52"/>
      <c r="AD237" s="51"/>
      <c r="AE237" s="86">
        <f t="shared" si="46"/>
        <v>0</v>
      </c>
      <c r="AF237" s="42"/>
      <c r="AG237" s="43"/>
      <c r="AH237" s="52"/>
      <c r="AI237" s="51"/>
      <c r="AJ237" s="86">
        <f t="shared" si="47"/>
        <v>0</v>
      </c>
      <c r="AK237" s="86">
        <f t="shared" si="39"/>
        <v>0</v>
      </c>
      <c r="AL237" s="86">
        <f t="shared" si="40"/>
        <v>0</v>
      </c>
      <c r="AM237" s="86">
        <f t="shared" si="41"/>
        <v>0</v>
      </c>
      <c r="AN237" s="42"/>
      <c r="AO237" s="43"/>
      <c r="AP237" s="43"/>
      <c r="AQ237" s="86">
        <f t="shared" si="48"/>
        <v>0</v>
      </c>
      <c r="AT237" s="83" t="str">
        <f t="shared" si="42"/>
        <v/>
      </c>
      <c r="AU237" s="84">
        <f>IF(N237&gt;'Costes máximos'!$D$22,'Costes máximos'!$D$22,N237)</f>
        <v>0</v>
      </c>
      <c r="AV237" s="84">
        <f>IF(O237&gt;'Costes máximos'!$D$22,'Costes máximos'!$D$22,O237)</f>
        <v>0</v>
      </c>
      <c r="AW237" s="84">
        <f>IF(P237&gt;'Costes máximos'!$D$22,'Costes máximos'!$D$22,P237)</f>
        <v>0</v>
      </c>
      <c r="AX237" s="84">
        <f>IF(Q237&gt;'Costes máximos'!$D$22,'Costes máximos'!$D$22,Q237)</f>
        <v>0</v>
      </c>
      <c r="AY237" s="84">
        <f>IF(R237&gt;'Costes máximos'!$D$22,'Costes máximos'!$D$22,R237)</f>
        <v>0</v>
      </c>
    </row>
    <row r="238" spans="2:51" hidden="1" outlineLevel="1" x14ac:dyDescent="0.25">
      <c r="B238" s="60"/>
      <c r="C238" s="61"/>
      <c r="D238" s="61"/>
      <c r="E238" s="87">
        <f>IFERROR(INDEX('1. Paquetes y Tareas'!$F$16:$F$65,MATCH(AT238,'1. Paquetes y Tareas'!$E$16:$E$65,0)),0)</f>
        <v>0</v>
      </c>
      <c r="F238" s="48"/>
      <c r="G238" s="87" t="str">
        <f>IFERROR(INDEX('3. Presupuesto Total '!$G$25:$G$34,MATCH(F238,'3. Presupuesto Total '!$B$25:$B$34,0)),"")</f>
        <v/>
      </c>
      <c r="H238" s="38"/>
      <c r="I238" s="38"/>
      <c r="J238" s="38"/>
      <c r="K238" s="38"/>
      <c r="L238" s="38"/>
      <c r="M238" s="38"/>
      <c r="N238" s="41"/>
      <c r="O238" s="41"/>
      <c r="P238" s="41"/>
      <c r="Q238" s="42"/>
      <c r="R238" s="42"/>
      <c r="S238" s="86">
        <f t="shared" si="43"/>
        <v>0</v>
      </c>
      <c r="T238" s="86">
        <f t="shared" si="38"/>
        <v>0</v>
      </c>
      <c r="U238" s="86">
        <f t="shared" si="44"/>
        <v>0</v>
      </c>
      <c r="V238" s="42"/>
      <c r="W238" s="42"/>
      <c r="X238" s="51"/>
      <c r="Y238" s="51"/>
      <c r="Z238" s="86">
        <f t="shared" si="45"/>
        <v>0</v>
      </c>
      <c r="AA238" s="42"/>
      <c r="AB238" s="43"/>
      <c r="AC238" s="52"/>
      <c r="AD238" s="51"/>
      <c r="AE238" s="86">
        <f t="shared" si="46"/>
        <v>0</v>
      </c>
      <c r="AF238" s="42"/>
      <c r="AG238" s="43"/>
      <c r="AH238" s="52"/>
      <c r="AI238" s="51"/>
      <c r="AJ238" s="86">
        <f t="shared" si="47"/>
        <v>0</v>
      </c>
      <c r="AK238" s="86">
        <f t="shared" si="39"/>
        <v>0</v>
      </c>
      <c r="AL238" s="86">
        <f t="shared" si="40"/>
        <v>0</v>
      </c>
      <c r="AM238" s="86">
        <f t="shared" si="41"/>
        <v>0</v>
      </c>
      <c r="AN238" s="42"/>
      <c r="AO238" s="43"/>
      <c r="AP238" s="43"/>
      <c r="AQ238" s="86">
        <f t="shared" si="48"/>
        <v>0</v>
      </c>
      <c r="AT238" s="83" t="str">
        <f t="shared" si="42"/>
        <v/>
      </c>
      <c r="AU238" s="84">
        <f>IF(N238&gt;'Costes máximos'!$D$22,'Costes máximos'!$D$22,N238)</f>
        <v>0</v>
      </c>
      <c r="AV238" s="84">
        <f>IF(O238&gt;'Costes máximos'!$D$22,'Costes máximos'!$D$22,O238)</f>
        <v>0</v>
      </c>
      <c r="AW238" s="84">
        <f>IF(P238&gt;'Costes máximos'!$D$22,'Costes máximos'!$D$22,P238)</f>
        <v>0</v>
      </c>
      <c r="AX238" s="84">
        <f>IF(Q238&gt;'Costes máximos'!$D$22,'Costes máximos'!$D$22,Q238)</f>
        <v>0</v>
      </c>
      <c r="AY238" s="84">
        <f>IF(R238&gt;'Costes máximos'!$D$22,'Costes máximos'!$D$22,R238)</f>
        <v>0</v>
      </c>
    </row>
    <row r="239" spans="2:51" hidden="1" outlineLevel="1" x14ac:dyDescent="0.25">
      <c r="B239" s="60"/>
      <c r="C239" s="61"/>
      <c r="D239" s="61"/>
      <c r="E239" s="87">
        <f>IFERROR(INDEX('1. Paquetes y Tareas'!$F$16:$F$65,MATCH(AT239,'1. Paquetes y Tareas'!$E$16:$E$65,0)),0)</f>
        <v>0</v>
      </c>
      <c r="F239" s="48"/>
      <c r="G239" s="87" t="str">
        <f>IFERROR(INDEX('3. Presupuesto Total '!$G$25:$G$34,MATCH(F239,'3. Presupuesto Total '!$B$25:$B$34,0)),"")</f>
        <v/>
      </c>
      <c r="H239" s="38"/>
      <c r="I239" s="38"/>
      <c r="J239" s="38"/>
      <c r="K239" s="38"/>
      <c r="L239" s="38"/>
      <c r="M239" s="38"/>
      <c r="N239" s="41"/>
      <c r="O239" s="41"/>
      <c r="P239" s="41"/>
      <c r="Q239" s="42"/>
      <c r="R239" s="42"/>
      <c r="S239" s="86">
        <f t="shared" si="43"/>
        <v>0</v>
      </c>
      <c r="T239" s="86">
        <f t="shared" si="38"/>
        <v>0</v>
      </c>
      <c r="U239" s="86">
        <f t="shared" si="44"/>
        <v>0</v>
      </c>
      <c r="V239" s="42"/>
      <c r="W239" s="42"/>
      <c r="X239" s="51"/>
      <c r="Y239" s="51"/>
      <c r="Z239" s="86">
        <f t="shared" si="45"/>
        <v>0</v>
      </c>
      <c r="AA239" s="42"/>
      <c r="AB239" s="43"/>
      <c r="AC239" s="52"/>
      <c r="AD239" s="51"/>
      <c r="AE239" s="86">
        <f t="shared" si="46"/>
        <v>0</v>
      </c>
      <c r="AF239" s="42"/>
      <c r="AG239" s="43"/>
      <c r="AH239" s="52"/>
      <c r="AI239" s="51"/>
      <c r="AJ239" s="86">
        <f t="shared" si="47"/>
        <v>0</v>
      </c>
      <c r="AK239" s="86">
        <f t="shared" si="39"/>
        <v>0</v>
      </c>
      <c r="AL239" s="86">
        <f t="shared" si="40"/>
        <v>0</v>
      </c>
      <c r="AM239" s="86">
        <f t="shared" si="41"/>
        <v>0</v>
      </c>
      <c r="AN239" s="42"/>
      <c r="AO239" s="43"/>
      <c r="AP239" s="43"/>
      <c r="AQ239" s="86">
        <f t="shared" si="48"/>
        <v>0</v>
      </c>
      <c r="AT239" s="83" t="str">
        <f t="shared" si="42"/>
        <v/>
      </c>
      <c r="AU239" s="84">
        <f>IF(N239&gt;'Costes máximos'!$D$22,'Costes máximos'!$D$22,N239)</f>
        <v>0</v>
      </c>
      <c r="AV239" s="84">
        <f>IF(O239&gt;'Costes máximos'!$D$22,'Costes máximos'!$D$22,O239)</f>
        <v>0</v>
      </c>
      <c r="AW239" s="84">
        <f>IF(P239&gt;'Costes máximos'!$D$22,'Costes máximos'!$D$22,P239)</f>
        <v>0</v>
      </c>
      <c r="AX239" s="84">
        <f>IF(Q239&gt;'Costes máximos'!$D$22,'Costes máximos'!$D$22,Q239)</f>
        <v>0</v>
      </c>
      <c r="AY239" s="84">
        <f>IF(R239&gt;'Costes máximos'!$D$22,'Costes máximos'!$D$22,R239)</f>
        <v>0</v>
      </c>
    </row>
    <row r="240" spans="2:51" hidden="1" outlineLevel="1" x14ac:dyDescent="0.25">
      <c r="B240" s="60"/>
      <c r="C240" s="61"/>
      <c r="D240" s="61"/>
      <c r="E240" s="87">
        <f>IFERROR(INDEX('1. Paquetes y Tareas'!$F$16:$F$65,MATCH(AT240,'1. Paquetes y Tareas'!$E$16:$E$65,0)),0)</f>
        <v>0</v>
      </c>
      <c r="F240" s="48"/>
      <c r="G240" s="87" t="str">
        <f>IFERROR(INDEX('3. Presupuesto Total '!$G$25:$G$34,MATCH(F240,'3. Presupuesto Total '!$B$25:$B$34,0)),"")</f>
        <v/>
      </c>
      <c r="H240" s="38"/>
      <c r="I240" s="38"/>
      <c r="J240" s="38"/>
      <c r="K240" s="38"/>
      <c r="L240" s="38"/>
      <c r="M240" s="38"/>
      <c r="N240" s="41"/>
      <c r="O240" s="41"/>
      <c r="P240" s="41"/>
      <c r="Q240" s="42"/>
      <c r="R240" s="42"/>
      <c r="S240" s="86">
        <f t="shared" si="43"/>
        <v>0</v>
      </c>
      <c r="T240" s="86">
        <f t="shared" si="38"/>
        <v>0</v>
      </c>
      <c r="U240" s="86">
        <f t="shared" si="44"/>
        <v>0</v>
      </c>
      <c r="V240" s="42"/>
      <c r="W240" s="42"/>
      <c r="X240" s="51"/>
      <c r="Y240" s="51"/>
      <c r="Z240" s="86">
        <f t="shared" si="45"/>
        <v>0</v>
      </c>
      <c r="AA240" s="42"/>
      <c r="AB240" s="43"/>
      <c r="AC240" s="52"/>
      <c r="AD240" s="51"/>
      <c r="AE240" s="86">
        <f t="shared" si="46"/>
        <v>0</v>
      </c>
      <c r="AF240" s="42"/>
      <c r="AG240" s="43"/>
      <c r="AH240" s="52"/>
      <c r="AI240" s="51"/>
      <c r="AJ240" s="86">
        <f t="shared" si="47"/>
        <v>0</v>
      </c>
      <c r="AK240" s="86">
        <f t="shared" si="39"/>
        <v>0</v>
      </c>
      <c r="AL240" s="86">
        <f t="shared" si="40"/>
        <v>0</v>
      </c>
      <c r="AM240" s="86">
        <f t="shared" si="41"/>
        <v>0</v>
      </c>
      <c r="AN240" s="42"/>
      <c r="AO240" s="43"/>
      <c r="AP240" s="43"/>
      <c r="AQ240" s="86">
        <f t="shared" si="48"/>
        <v>0</v>
      </c>
      <c r="AT240" s="83" t="str">
        <f t="shared" si="42"/>
        <v/>
      </c>
      <c r="AU240" s="84">
        <f>IF(N240&gt;'Costes máximos'!$D$22,'Costes máximos'!$D$22,N240)</f>
        <v>0</v>
      </c>
      <c r="AV240" s="84">
        <f>IF(O240&gt;'Costes máximos'!$D$22,'Costes máximos'!$D$22,O240)</f>
        <v>0</v>
      </c>
      <c r="AW240" s="84">
        <f>IF(P240&gt;'Costes máximos'!$D$22,'Costes máximos'!$D$22,P240)</f>
        <v>0</v>
      </c>
      <c r="AX240" s="84">
        <f>IF(Q240&gt;'Costes máximos'!$D$22,'Costes máximos'!$D$22,Q240)</f>
        <v>0</v>
      </c>
      <c r="AY240" s="84">
        <f>IF(R240&gt;'Costes máximos'!$D$22,'Costes máximos'!$D$22,R240)</f>
        <v>0</v>
      </c>
    </row>
    <row r="241" spans="2:51" hidden="1" outlineLevel="1" x14ac:dyDescent="0.25">
      <c r="B241" s="60"/>
      <c r="C241" s="61"/>
      <c r="D241" s="61"/>
      <c r="E241" s="87">
        <f>IFERROR(INDEX('1. Paquetes y Tareas'!$F$16:$F$65,MATCH(AT241,'1. Paquetes y Tareas'!$E$16:$E$65,0)),0)</f>
        <v>0</v>
      </c>
      <c r="F241" s="48"/>
      <c r="G241" s="87" t="str">
        <f>IFERROR(INDEX('3. Presupuesto Total '!$G$25:$G$34,MATCH(F241,'3. Presupuesto Total '!$B$25:$B$34,0)),"")</f>
        <v/>
      </c>
      <c r="H241" s="38"/>
      <c r="I241" s="38"/>
      <c r="J241" s="38"/>
      <c r="K241" s="38"/>
      <c r="L241" s="38"/>
      <c r="M241" s="38"/>
      <c r="N241" s="41"/>
      <c r="O241" s="41"/>
      <c r="P241" s="41"/>
      <c r="Q241" s="42"/>
      <c r="R241" s="42"/>
      <c r="S241" s="86">
        <f t="shared" si="43"/>
        <v>0</v>
      </c>
      <c r="T241" s="86">
        <f t="shared" si="38"/>
        <v>0</v>
      </c>
      <c r="U241" s="86">
        <f t="shared" si="44"/>
        <v>0</v>
      </c>
      <c r="V241" s="42"/>
      <c r="W241" s="42"/>
      <c r="X241" s="51"/>
      <c r="Y241" s="51"/>
      <c r="Z241" s="86">
        <f t="shared" si="45"/>
        <v>0</v>
      </c>
      <c r="AA241" s="42"/>
      <c r="AB241" s="43"/>
      <c r="AC241" s="52"/>
      <c r="AD241" s="51"/>
      <c r="AE241" s="86">
        <f t="shared" si="46"/>
        <v>0</v>
      </c>
      <c r="AF241" s="42"/>
      <c r="AG241" s="43"/>
      <c r="AH241" s="52"/>
      <c r="AI241" s="51"/>
      <c r="AJ241" s="86">
        <f t="shared" si="47"/>
        <v>0</v>
      </c>
      <c r="AK241" s="86">
        <f t="shared" si="39"/>
        <v>0</v>
      </c>
      <c r="AL241" s="86">
        <f t="shared" si="40"/>
        <v>0</v>
      </c>
      <c r="AM241" s="86">
        <f t="shared" si="41"/>
        <v>0</v>
      </c>
      <c r="AN241" s="42"/>
      <c r="AO241" s="43"/>
      <c r="AP241" s="43"/>
      <c r="AQ241" s="86">
        <f t="shared" si="48"/>
        <v>0</v>
      </c>
      <c r="AT241" s="83" t="str">
        <f t="shared" si="42"/>
        <v/>
      </c>
      <c r="AU241" s="84">
        <f>IF(N241&gt;'Costes máximos'!$D$22,'Costes máximos'!$D$22,N241)</f>
        <v>0</v>
      </c>
      <c r="AV241" s="84">
        <f>IF(O241&gt;'Costes máximos'!$D$22,'Costes máximos'!$D$22,O241)</f>
        <v>0</v>
      </c>
      <c r="AW241" s="84">
        <f>IF(P241&gt;'Costes máximos'!$D$22,'Costes máximos'!$D$22,P241)</f>
        <v>0</v>
      </c>
      <c r="AX241" s="84">
        <f>IF(Q241&gt;'Costes máximos'!$D$22,'Costes máximos'!$D$22,Q241)</f>
        <v>0</v>
      </c>
      <c r="AY241" s="84">
        <f>IF(R241&gt;'Costes máximos'!$D$22,'Costes máximos'!$D$22,R241)</f>
        <v>0</v>
      </c>
    </row>
    <row r="242" spans="2:51" hidden="1" outlineLevel="1" x14ac:dyDescent="0.25">
      <c r="B242" s="60"/>
      <c r="C242" s="61"/>
      <c r="D242" s="61"/>
      <c r="E242" s="87">
        <f>IFERROR(INDEX('1. Paquetes y Tareas'!$F$16:$F$65,MATCH(AT242,'1. Paquetes y Tareas'!$E$16:$E$65,0)),0)</f>
        <v>0</v>
      </c>
      <c r="F242" s="48"/>
      <c r="G242" s="87" t="str">
        <f>IFERROR(INDEX('3. Presupuesto Total '!$G$25:$G$34,MATCH(F242,'3. Presupuesto Total '!$B$25:$B$34,0)),"")</f>
        <v/>
      </c>
      <c r="H242" s="38"/>
      <c r="I242" s="38"/>
      <c r="J242" s="38"/>
      <c r="K242" s="38"/>
      <c r="L242" s="38"/>
      <c r="M242" s="38"/>
      <c r="N242" s="41"/>
      <c r="O242" s="41"/>
      <c r="P242" s="41"/>
      <c r="Q242" s="42"/>
      <c r="R242" s="42"/>
      <c r="S242" s="86">
        <f t="shared" si="43"/>
        <v>0</v>
      </c>
      <c r="T242" s="86">
        <f t="shared" si="38"/>
        <v>0</v>
      </c>
      <c r="U242" s="86">
        <f t="shared" si="44"/>
        <v>0</v>
      </c>
      <c r="V242" s="42"/>
      <c r="W242" s="42"/>
      <c r="X242" s="51"/>
      <c r="Y242" s="51"/>
      <c r="Z242" s="86">
        <f t="shared" si="45"/>
        <v>0</v>
      </c>
      <c r="AA242" s="42"/>
      <c r="AB242" s="43"/>
      <c r="AC242" s="52"/>
      <c r="AD242" s="51"/>
      <c r="AE242" s="86">
        <f t="shared" si="46"/>
        <v>0</v>
      </c>
      <c r="AF242" s="42"/>
      <c r="AG242" s="43"/>
      <c r="AH242" s="52"/>
      <c r="AI242" s="51"/>
      <c r="AJ242" s="86">
        <f t="shared" si="47"/>
        <v>0</v>
      </c>
      <c r="AK242" s="86">
        <f t="shared" si="39"/>
        <v>0</v>
      </c>
      <c r="AL242" s="86">
        <f t="shared" si="40"/>
        <v>0</v>
      </c>
      <c r="AM242" s="86">
        <f t="shared" si="41"/>
        <v>0</v>
      </c>
      <c r="AN242" s="42"/>
      <c r="AO242" s="43"/>
      <c r="AP242" s="43"/>
      <c r="AQ242" s="86">
        <f t="shared" si="48"/>
        <v>0</v>
      </c>
      <c r="AT242" s="83" t="str">
        <f t="shared" si="42"/>
        <v/>
      </c>
      <c r="AU242" s="84">
        <f>IF(N242&gt;'Costes máximos'!$D$22,'Costes máximos'!$D$22,N242)</f>
        <v>0</v>
      </c>
      <c r="AV242" s="84">
        <f>IF(O242&gt;'Costes máximos'!$D$22,'Costes máximos'!$D$22,O242)</f>
        <v>0</v>
      </c>
      <c r="AW242" s="84">
        <f>IF(P242&gt;'Costes máximos'!$D$22,'Costes máximos'!$D$22,P242)</f>
        <v>0</v>
      </c>
      <c r="AX242" s="84">
        <f>IF(Q242&gt;'Costes máximos'!$D$22,'Costes máximos'!$D$22,Q242)</f>
        <v>0</v>
      </c>
      <c r="AY242" s="84">
        <f>IF(R242&gt;'Costes máximos'!$D$22,'Costes máximos'!$D$22,R242)</f>
        <v>0</v>
      </c>
    </row>
    <row r="243" spans="2:51" hidden="1" outlineLevel="1" x14ac:dyDescent="0.25">
      <c r="B243" s="60"/>
      <c r="C243" s="61"/>
      <c r="D243" s="61"/>
      <c r="E243" s="87">
        <f>IFERROR(INDEX('1. Paquetes y Tareas'!$F$16:$F$65,MATCH(AT243,'1. Paquetes y Tareas'!$E$16:$E$65,0)),0)</f>
        <v>0</v>
      </c>
      <c r="F243" s="48"/>
      <c r="G243" s="87" t="str">
        <f>IFERROR(INDEX('3. Presupuesto Total '!$G$25:$G$34,MATCH(F243,'3. Presupuesto Total '!$B$25:$B$34,0)),"")</f>
        <v/>
      </c>
      <c r="H243" s="38"/>
      <c r="I243" s="38"/>
      <c r="J243" s="38"/>
      <c r="K243" s="38"/>
      <c r="L243" s="38"/>
      <c r="M243" s="38"/>
      <c r="N243" s="41"/>
      <c r="O243" s="41"/>
      <c r="P243" s="41"/>
      <c r="Q243" s="42"/>
      <c r="R243" s="42"/>
      <c r="S243" s="86">
        <f t="shared" si="43"/>
        <v>0</v>
      </c>
      <c r="T243" s="86">
        <f t="shared" si="38"/>
        <v>0</v>
      </c>
      <c r="U243" s="86">
        <f t="shared" si="44"/>
        <v>0</v>
      </c>
      <c r="V243" s="42"/>
      <c r="W243" s="42"/>
      <c r="X243" s="51"/>
      <c r="Y243" s="51"/>
      <c r="Z243" s="86">
        <f t="shared" si="45"/>
        <v>0</v>
      </c>
      <c r="AA243" s="42"/>
      <c r="AB243" s="43"/>
      <c r="AC243" s="52"/>
      <c r="AD243" s="51"/>
      <c r="AE243" s="86">
        <f t="shared" si="46"/>
        <v>0</v>
      </c>
      <c r="AF243" s="42"/>
      <c r="AG243" s="43"/>
      <c r="AH243" s="52"/>
      <c r="AI243" s="51"/>
      <c r="AJ243" s="86">
        <f t="shared" si="47"/>
        <v>0</v>
      </c>
      <c r="AK243" s="86">
        <f t="shared" si="39"/>
        <v>0</v>
      </c>
      <c r="AL243" s="86">
        <f t="shared" si="40"/>
        <v>0</v>
      </c>
      <c r="AM243" s="86">
        <f t="shared" si="41"/>
        <v>0</v>
      </c>
      <c r="AN243" s="42"/>
      <c r="AO243" s="43"/>
      <c r="AP243" s="43"/>
      <c r="AQ243" s="86">
        <f t="shared" si="48"/>
        <v>0</v>
      </c>
      <c r="AT243" s="83" t="str">
        <f t="shared" si="42"/>
        <v/>
      </c>
      <c r="AU243" s="84">
        <f>IF(N243&gt;'Costes máximos'!$D$22,'Costes máximos'!$D$22,N243)</f>
        <v>0</v>
      </c>
      <c r="AV243" s="84">
        <f>IF(O243&gt;'Costes máximos'!$D$22,'Costes máximos'!$D$22,O243)</f>
        <v>0</v>
      </c>
      <c r="AW243" s="84">
        <f>IF(P243&gt;'Costes máximos'!$D$22,'Costes máximos'!$D$22,P243)</f>
        <v>0</v>
      </c>
      <c r="AX243" s="84">
        <f>IF(Q243&gt;'Costes máximos'!$D$22,'Costes máximos'!$D$22,Q243)</f>
        <v>0</v>
      </c>
      <c r="AY243" s="84">
        <f>IF(R243&gt;'Costes máximos'!$D$22,'Costes máximos'!$D$22,R243)</f>
        <v>0</v>
      </c>
    </row>
    <row r="244" spans="2:51" hidden="1" outlineLevel="1" x14ac:dyDescent="0.25">
      <c r="B244" s="60"/>
      <c r="C244" s="61"/>
      <c r="D244" s="61"/>
      <c r="E244" s="87">
        <f>IFERROR(INDEX('1. Paquetes y Tareas'!$F$16:$F$65,MATCH(AT244,'1. Paquetes y Tareas'!$E$16:$E$65,0)),0)</f>
        <v>0</v>
      </c>
      <c r="F244" s="48"/>
      <c r="G244" s="87" t="str">
        <f>IFERROR(INDEX('3. Presupuesto Total '!$G$25:$G$34,MATCH(F244,'3. Presupuesto Total '!$B$25:$B$34,0)),"")</f>
        <v/>
      </c>
      <c r="H244" s="38"/>
      <c r="I244" s="38"/>
      <c r="J244" s="38"/>
      <c r="K244" s="38"/>
      <c r="L244" s="38"/>
      <c r="M244" s="38"/>
      <c r="N244" s="41"/>
      <c r="O244" s="41"/>
      <c r="P244" s="41"/>
      <c r="Q244" s="42"/>
      <c r="R244" s="42"/>
      <c r="S244" s="86">
        <f t="shared" si="43"/>
        <v>0</v>
      </c>
      <c r="T244" s="86">
        <f t="shared" si="38"/>
        <v>0</v>
      </c>
      <c r="U244" s="86">
        <f t="shared" si="44"/>
        <v>0</v>
      </c>
      <c r="V244" s="42"/>
      <c r="W244" s="42"/>
      <c r="X244" s="51"/>
      <c r="Y244" s="51"/>
      <c r="Z244" s="86">
        <f t="shared" si="45"/>
        <v>0</v>
      </c>
      <c r="AA244" s="42"/>
      <c r="AB244" s="43"/>
      <c r="AC244" s="52"/>
      <c r="AD244" s="51"/>
      <c r="AE244" s="86">
        <f t="shared" si="46"/>
        <v>0</v>
      </c>
      <c r="AF244" s="42"/>
      <c r="AG244" s="43"/>
      <c r="AH244" s="52"/>
      <c r="AI244" s="51"/>
      <c r="AJ244" s="86">
        <f t="shared" si="47"/>
        <v>0</v>
      </c>
      <c r="AK244" s="86">
        <f t="shared" si="39"/>
        <v>0</v>
      </c>
      <c r="AL244" s="86">
        <f t="shared" si="40"/>
        <v>0</v>
      </c>
      <c r="AM244" s="86">
        <f t="shared" si="41"/>
        <v>0</v>
      </c>
      <c r="AN244" s="42"/>
      <c r="AO244" s="43"/>
      <c r="AP244" s="43"/>
      <c r="AQ244" s="86">
        <f t="shared" si="48"/>
        <v>0</v>
      </c>
      <c r="AT244" s="83" t="str">
        <f t="shared" si="42"/>
        <v/>
      </c>
      <c r="AU244" s="84">
        <f>IF(N244&gt;'Costes máximos'!$D$22,'Costes máximos'!$D$22,N244)</f>
        <v>0</v>
      </c>
      <c r="AV244" s="84">
        <f>IF(O244&gt;'Costes máximos'!$D$22,'Costes máximos'!$D$22,O244)</f>
        <v>0</v>
      </c>
      <c r="AW244" s="84">
        <f>IF(P244&gt;'Costes máximos'!$D$22,'Costes máximos'!$D$22,P244)</f>
        <v>0</v>
      </c>
      <c r="AX244" s="84">
        <f>IF(Q244&gt;'Costes máximos'!$D$22,'Costes máximos'!$D$22,Q244)</f>
        <v>0</v>
      </c>
      <c r="AY244" s="84">
        <f>IF(R244&gt;'Costes máximos'!$D$22,'Costes máximos'!$D$22,R244)</f>
        <v>0</v>
      </c>
    </row>
    <row r="245" spans="2:51" hidden="1" outlineLevel="1" x14ac:dyDescent="0.25">
      <c r="B245" s="60"/>
      <c r="C245" s="61"/>
      <c r="D245" s="61"/>
      <c r="E245" s="87">
        <f>IFERROR(INDEX('1. Paquetes y Tareas'!$F$16:$F$65,MATCH(AT245,'1. Paquetes y Tareas'!$E$16:$E$65,0)),0)</f>
        <v>0</v>
      </c>
      <c r="F245" s="48"/>
      <c r="G245" s="87" t="str">
        <f>IFERROR(INDEX('3. Presupuesto Total '!$G$25:$G$34,MATCH(F245,'3. Presupuesto Total '!$B$25:$B$34,0)),"")</f>
        <v/>
      </c>
      <c r="H245" s="38"/>
      <c r="I245" s="38"/>
      <c r="J245" s="38"/>
      <c r="K245" s="38"/>
      <c r="L245" s="38"/>
      <c r="M245" s="38"/>
      <c r="N245" s="41"/>
      <c r="O245" s="41"/>
      <c r="P245" s="41"/>
      <c r="Q245" s="42"/>
      <c r="R245" s="42"/>
      <c r="S245" s="86">
        <f t="shared" si="43"/>
        <v>0</v>
      </c>
      <c r="T245" s="86">
        <f t="shared" si="38"/>
        <v>0</v>
      </c>
      <c r="U245" s="86">
        <f t="shared" si="44"/>
        <v>0</v>
      </c>
      <c r="V245" s="42"/>
      <c r="W245" s="42"/>
      <c r="X245" s="51"/>
      <c r="Y245" s="51"/>
      <c r="Z245" s="86">
        <f t="shared" si="45"/>
        <v>0</v>
      </c>
      <c r="AA245" s="42"/>
      <c r="AB245" s="43"/>
      <c r="AC245" s="52"/>
      <c r="AD245" s="51"/>
      <c r="AE245" s="86">
        <f t="shared" si="46"/>
        <v>0</v>
      </c>
      <c r="AF245" s="42"/>
      <c r="AG245" s="43"/>
      <c r="AH245" s="52"/>
      <c r="AI245" s="51"/>
      <c r="AJ245" s="86">
        <f t="shared" si="47"/>
        <v>0</v>
      </c>
      <c r="AK245" s="86">
        <f t="shared" si="39"/>
        <v>0</v>
      </c>
      <c r="AL245" s="86">
        <f t="shared" si="40"/>
        <v>0</v>
      </c>
      <c r="AM245" s="86">
        <f t="shared" si="41"/>
        <v>0</v>
      </c>
      <c r="AN245" s="42"/>
      <c r="AO245" s="43"/>
      <c r="AP245" s="43"/>
      <c r="AQ245" s="86">
        <f t="shared" si="48"/>
        <v>0</v>
      </c>
      <c r="AT245" s="83" t="str">
        <f t="shared" si="42"/>
        <v/>
      </c>
      <c r="AU245" s="84">
        <f>IF(N245&gt;'Costes máximos'!$D$22,'Costes máximos'!$D$22,N245)</f>
        <v>0</v>
      </c>
      <c r="AV245" s="84">
        <f>IF(O245&gt;'Costes máximos'!$D$22,'Costes máximos'!$D$22,O245)</f>
        <v>0</v>
      </c>
      <c r="AW245" s="84">
        <f>IF(P245&gt;'Costes máximos'!$D$22,'Costes máximos'!$D$22,P245)</f>
        <v>0</v>
      </c>
      <c r="AX245" s="84">
        <f>IF(Q245&gt;'Costes máximos'!$D$22,'Costes máximos'!$D$22,Q245)</f>
        <v>0</v>
      </c>
      <c r="AY245" s="84">
        <f>IF(R245&gt;'Costes máximos'!$D$22,'Costes máximos'!$D$22,R245)</f>
        <v>0</v>
      </c>
    </row>
    <row r="246" spans="2:51" hidden="1" outlineLevel="1" x14ac:dyDescent="0.25">
      <c r="B246" s="60"/>
      <c r="C246" s="61"/>
      <c r="D246" s="61"/>
      <c r="E246" s="87">
        <f>IFERROR(INDEX('1. Paquetes y Tareas'!$F$16:$F$65,MATCH(AT246,'1. Paquetes y Tareas'!$E$16:$E$65,0)),0)</f>
        <v>0</v>
      </c>
      <c r="F246" s="48"/>
      <c r="G246" s="87" t="str">
        <f>IFERROR(INDEX('3. Presupuesto Total '!$G$25:$G$34,MATCH(F246,'3. Presupuesto Total '!$B$25:$B$34,0)),"")</f>
        <v/>
      </c>
      <c r="H246" s="38"/>
      <c r="I246" s="38"/>
      <c r="J246" s="38"/>
      <c r="K246" s="38"/>
      <c r="L246" s="38"/>
      <c r="M246" s="38"/>
      <c r="N246" s="41"/>
      <c r="O246" s="41"/>
      <c r="P246" s="41"/>
      <c r="Q246" s="42"/>
      <c r="R246" s="42"/>
      <c r="S246" s="86">
        <f t="shared" si="43"/>
        <v>0</v>
      </c>
      <c r="T246" s="86">
        <f t="shared" si="38"/>
        <v>0</v>
      </c>
      <c r="U246" s="86">
        <f t="shared" si="44"/>
        <v>0</v>
      </c>
      <c r="V246" s="42"/>
      <c r="W246" s="42"/>
      <c r="X246" s="51"/>
      <c r="Y246" s="51"/>
      <c r="Z246" s="86">
        <f t="shared" si="45"/>
        <v>0</v>
      </c>
      <c r="AA246" s="42"/>
      <c r="AB246" s="43"/>
      <c r="AC246" s="52"/>
      <c r="AD246" s="51"/>
      <c r="AE246" s="86">
        <f t="shared" si="46"/>
        <v>0</v>
      </c>
      <c r="AF246" s="42"/>
      <c r="AG246" s="43"/>
      <c r="AH246" s="52"/>
      <c r="AI246" s="51"/>
      <c r="AJ246" s="86">
        <f t="shared" si="47"/>
        <v>0</v>
      </c>
      <c r="AK246" s="86">
        <f t="shared" si="39"/>
        <v>0</v>
      </c>
      <c r="AL246" s="86">
        <f t="shared" si="40"/>
        <v>0</v>
      </c>
      <c r="AM246" s="86">
        <f t="shared" si="41"/>
        <v>0</v>
      </c>
      <c r="AN246" s="42"/>
      <c r="AO246" s="43"/>
      <c r="AP246" s="43"/>
      <c r="AQ246" s="86">
        <f t="shared" si="48"/>
        <v>0</v>
      </c>
      <c r="AT246" s="83" t="str">
        <f t="shared" si="42"/>
        <v/>
      </c>
      <c r="AU246" s="84">
        <f>IF(N246&gt;'Costes máximos'!$D$22,'Costes máximos'!$D$22,N246)</f>
        <v>0</v>
      </c>
      <c r="AV246" s="84">
        <f>IF(O246&gt;'Costes máximos'!$D$22,'Costes máximos'!$D$22,O246)</f>
        <v>0</v>
      </c>
      <c r="AW246" s="84">
        <f>IF(P246&gt;'Costes máximos'!$D$22,'Costes máximos'!$D$22,P246)</f>
        <v>0</v>
      </c>
      <c r="AX246" s="84">
        <f>IF(Q246&gt;'Costes máximos'!$D$22,'Costes máximos'!$D$22,Q246)</f>
        <v>0</v>
      </c>
      <c r="AY246" s="84">
        <f>IF(R246&gt;'Costes máximos'!$D$22,'Costes máximos'!$D$22,R246)</f>
        <v>0</v>
      </c>
    </row>
    <row r="247" spans="2:51" hidden="1" outlineLevel="1" x14ac:dyDescent="0.25">
      <c r="B247" s="60"/>
      <c r="C247" s="61"/>
      <c r="D247" s="61"/>
      <c r="E247" s="87">
        <f>IFERROR(INDEX('1. Paquetes y Tareas'!$F$16:$F$65,MATCH(AT247,'1. Paquetes y Tareas'!$E$16:$E$65,0)),0)</f>
        <v>0</v>
      </c>
      <c r="F247" s="48"/>
      <c r="G247" s="87" t="str">
        <f>IFERROR(INDEX('3. Presupuesto Total '!$G$25:$G$34,MATCH(F247,'3. Presupuesto Total '!$B$25:$B$34,0)),"")</f>
        <v/>
      </c>
      <c r="H247" s="38"/>
      <c r="I247" s="38"/>
      <c r="J247" s="38"/>
      <c r="K247" s="38"/>
      <c r="L247" s="38"/>
      <c r="M247" s="38"/>
      <c r="N247" s="41"/>
      <c r="O247" s="41"/>
      <c r="P247" s="41"/>
      <c r="Q247" s="42"/>
      <c r="R247" s="42"/>
      <c r="S247" s="86">
        <f t="shared" si="43"/>
        <v>0</v>
      </c>
      <c r="T247" s="86">
        <f t="shared" si="38"/>
        <v>0</v>
      </c>
      <c r="U247" s="86">
        <f t="shared" si="44"/>
        <v>0</v>
      </c>
      <c r="V247" s="42"/>
      <c r="W247" s="42"/>
      <c r="X247" s="51"/>
      <c r="Y247" s="51"/>
      <c r="Z247" s="86">
        <f t="shared" si="45"/>
        <v>0</v>
      </c>
      <c r="AA247" s="42"/>
      <c r="AB247" s="43"/>
      <c r="AC247" s="52"/>
      <c r="AD247" s="51"/>
      <c r="AE247" s="86">
        <f t="shared" si="46"/>
        <v>0</v>
      </c>
      <c r="AF247" s="42"/>
      <c r="AG247" s="43"/>
      <c r="AH247" s="52"/>
      <c r="AI247" s="51"/>
      <c r="AJ247" s="86">
        <f t="shared" si="47"/>
        <v>0</v>
      </c>
      <c r="AK247" s="86">
        <f t="shared" si="39"/>
        <v>0</v>
      </c>
      <c r="AL247" s="86">
        <f t="shared" si="40"/>
        <v>0</v>
      </c>
      <c r="AM247" s="86">
        <f t="shared" si="41"/>
        <v>0</v>
      </c>
      <c r="AN247" s="42"/>
      <c r="AO247" s="43"/>
      <c r="AP247" s="43"/>
      <c r="AQ247" s="86">
        <f t="shared" si="48"/>
        <v>0</v>
      </c>
      <c r="AT247" s="83" t="str">
        <f t="shared" si="42"/>
        <v/>
      </c>
      <c r="AU247" s="84">
        <f>IF(N247&gt;'Costes máximos'!$D$22,'Costes máximos'!$D$22,N247)</f>
        <v>0</v>
      </c>
      <c r="AV247" s="84">
        <f>IF(O247&gt;'Costes máximos'!$D$22,'Costes máximos'!$D$22,O247)</f>
        <v>0</v>
      </c>
      <c r="AW247" s="84">
        <f>IF(P247&gt;'Costes máximos'!$D$22,'Costes máximos'!$D$22,P247)</f>
        <v>0</v>
      </c>
      <c r="AX247" s="84">
        <f>IF(Q247&gt;'Costes máximos'!$D$22,'Costes máximos'!$D$22,Q247)</f>
        <v>0</v>
      </c>
      <c r="AY247" s="84">
        <f>IF(R247&gt;'Costes máximos'!$D$22,'Costes máximos'!$D$22,R247)</f>
        <v>0</v>
      </c>
    </row>
    <row r="248" spans="2:51" hidden="1" outlineLevel="1" x14ac:dyDescent="0.25">
      <c r="B248" s="60"/>
      <c r="C248" s="61"/>
      <c r="D248" s="61"/>
      <c r="E248" s="87">
        <f>IFERROR(INDEX('1. Paquetes y Tareas'!$F$16:$F$65,MATCH(AT248,'1. Paquetes y Tareas'!$E$16:$E$65,0)),0)</f>
        <v>0</v>
      </c>
      <c r="F248" s="48"/>
      <c r="G248" s="87" t="str">
        <f>IFERROR(INDEX('3. Presupuesto Total '!$G$25:$G$34,MATCH(F248,'3. Presupuesto Total '!$B$25:$B$34,0)),"")</f>
        <v/>
      </c>
      <c r="H248" s="38"/>
      <c r="I248" s="38"/>
      <c r="J248" s="38"/>
      <c r="K248" s="38"/>
      <c r="L248" s="38"/>
      <c r="M248" s="38"/>
      <c r="N248" s="41"/>
      <c r="O248" s="41"/>
      <c r="P248" s="41"/>
      <c r="Q248" s="42"/>
      <c r="R248" s="42"/>
      <c r="S248" s="86">
        <f t="shared" si="43"/>
        <v>0</v>
      </c>
      <c r="T248" s="86">
        <f t="shared" si="38"/>
        <v>0</v>
      </c>
      <c r="U248" s="86">
        <f t="shared" si="44"/>
        <v>0</v>
      </c>
      <c r="V248" s="42"/>
      <c r="W248" s="42"/>
      <c r="X248" s="51"/>
      <c r="Y248" s="51"/>
      <c r="Z248" s="86">
        <f t="shared" si="45"/>
        <v>0</v>
      </c>
      <c r="AA248" s="42"/>
      <c r="AB248" s="43"/>
      <c r="AC248" s="52"/>
      <c r="AD248" s="51"/>
      <c r="AE248" s="86">
        <f t="shared" si="46"/>
        <v>0</v>
      </c>
      <c r="AF248" s="42"/>
      <c r="AG248" s="43"/>
      <c r="AH248" s="52"/>
      <c r="AI248" s="51"/>
      <c r="AJ248" s="86">
        <f t="shared" si="47"/>
        <v>0</v>
      </c>
      <c r="AK248" s="86">
        <f t="shared" si="39"/>
        <v>0</v>
      </c>
      <c r="AL248" s="86">
        <f t="shared" si="40"/>
        <v>0</v>
      </c>
      <c r="AM248" s="86">
        <f t="shared" si="41"/>
        <v>0</v>
      </c>
      <c r="AN248" s="42"/>
      <c r="AO248" s="43"/>
      <c r="AP248" s="43"/>
      <c r="AQ248" s="86">
        <f t="shared" si="48"/>
        <v>0</v>
      </c>
      <c r="AT248" s="83" t="str">
        <f t="shared" si="42"/>
        <v/>
      </c>
      <c r="AU248" s="84">
        <f>IF(N248&gt;'Costes máximos'!$D$22,'Costes máximos'!$D$22,N248)</f>
        <v>0</v>
      </c>
      <c r="AV248" s="84">
        <f>IF(O248&gt;'Costes máximos'!$D$22,'Costes máximos'!$D$22,O248)</f>
        <v>0</v>
      </c>
      <c r="AW248" s="84">
        <f>IF(P248&gt;'Costes máximos'!$D$22,'Costes máximos'!$D$22,P248)</f>
        <v>0</v>
      </c>
      <c r="AX248" s="84">
        <f>IF(Q248&gt;'Costes máximos'!$D$22,'Costes máximos'!$D$22,Q248)</f>
        <v>0</v>
      </c>
      <c r="AY248" s="84">
        <f>IF(R248&gt;'Costes máximos'!$D$22,'Costes máximos'!$D$22,R248)</f>
        <v>0</v>
      </c>
    </row>
    <row r="249" spans="2:51" hidden="1" outlineLevel="1" x14ac:dyDescent="0.25">
      <c r="B249" s="60"/>
      <c r="C249" s="61"/>
      <c r="D249" s="61"/>
      <c r="E249" s="87">
        <f>IFERROR(INDEX('1. Paquetes y Tareas'!$F$16:$F$65,MATCH(AT249,'1. Paquetes y Tareas'!$E$16:$E$65,0)),0)</f>
        <v>0</v>
      </c>
      <c r="F249" s="48"/>
      <c r="G249" s="87" t="str">
        <f>IFERROR(INDEX('3. Presupuesto Total '!$G$25:$G$34,MATCH(F249,'3. Presupuesto Total '!$B$25:$B$34,0)),"")</f>
        <v/>
      </c>
      <c r="H249" s="38"/>
      <c r="I249" s="38"/>
      <c r="J249" s="38"/>
      <c r="K249" s="38"/>
      <c r="L249" s="38"/>
      <c r="M249" s="38"/>
      <c r="N249" s="41"/>
      <c r="O249" s="41"/>
      <c r="P249" s="41"/>
      <c r="Q249" s="42"/>
      <c r="R249" s="42"/>
      <c r="S249" s="86">
        <f t="shared" si="43"/>
        <v>0</v>
      </c>
      <c r="T249" s="86">
        <f t="shared" si="38"/>
        <v>0</v>
      </c>
      <c r="U249" s="86">
        <f t="shared" si="44"/>
        <v>0</v>
      </c>
      <c r="V249" s="42"/>
      <c r="W249" s="42"/>
      <c r="X249" s="51"/>
      <c r="Y249" s="51"/>
      <c r="Z249" s="86">
        <f t="shared" si="45"/>
        <v>0</v>
      </c>
      <c r="AA249" s="42"/>
      <c r="AB249" s="43"/>
      <c r="AC249" s="52"/>
      <c r="AD249" s="51"/>
      <c r="AE249" s="86">
        <f t="shared" si="46"/>
        <v>0</v>
      </c>
      <c r="AF249" s="42"/>
      <c r="AG249" s="43"/>
      <c r="AH249" s="52"/>
      <c r="AI249" s="51"/>
      <c r="AJ249" s="86">
        <f t="shared" si="47"/>
        <v>0</v>
      </c>
      <c r="AK249" s="86">
        <f t="shared" si="39"/>
        <v>0</v>
      </c>
      <c r="AL249" s="86">
        <f t="shared" si="40"/>
        <v>0</v>
      </c>
      <c r="AM249" s="86">
        <f t="shared" si="41"/>
        <v>0</v>
      </c>
      <c r="AN249" s="42"/>
      <c r="AO249" s="43"/>
      <c r="AP249" s="43"/>
      <c r="AQ249" s="86">
        <f t="shared" si="48"/>
        <v>0</v>
      </c>
      <c r="AT249" s="83" t="str">
        <f t="shared" si="42"/>
        <v/>
      </c>
      <c r="AU249" s="84">
        <f>IF(N249&gt;'Costes máximos'!$D$22,'Costes máximos'!$D$22,N249)</f>
        <v>0</v>
      </c>
      <c r="AV249" s="84">
        <f>IF(O249&gt;'Costes máximos'!$D$22,'Costes máximos'!$D$22,O249)</f>
        <v>0</v>
      </c>
      <c r="AW249" s="84">
        <f>IF(P249&gt;'Costes máximos'!$D$22,'Costes máximos'!$D$22,P249)</f>
        <v>0</v>
      </c>
      <c r="AX249" s="84">
        <f>IF(Q249&gt;'Costes máximos'!$D$22,'Costes máximos'!$D$22,Q249)</f>
        <v>0</v>
      </c>
      <c r="AY249" s="84">
        <f>IF(R249&gt;'Costes máximos'!$D$22,'Costes máximos'!$D$22,R249)</f>
        <v>0</v>
      </c>
    </row>
    <row r="250" spans="2:51" collapsed="1" x14ac:dyDescent="0.25">
      <c r="B250" s="60"/>
      <c r="C250" s="61"/>
      <c r="D250" s="61"/>
      <c r="E250" s="87">
        <f>IFERROR(INDEX('1. Paquetes y Tareas'!$F$16:$F$65,MATCH(AT250,'1. Paquetes y Tareas'!$E$16:$E$65,0)),0)</f>
        <v>0</v>
      </c>
      <c r="F250" s="48"/>
      <c r="G250" s="87" t="str">
        <f>IFERROR(INDEX('3. Presupuesto Total '!$G$25:$G$34,MATCH(F250,'3. Presupuesto Total '!$B$25:$B$34,0)),"")</f>
        <v/>
      </c>
      <c r="H250" s="38"/>
      <c r="I250" s="38"/>
      <c r="J250" s="38"/>
      <c r="K250" s="38"/>
      <c r="L250" s="38"/>
      <c r="M250" s="38"/>
      <c r="N250" s="41"/>
      <c r="O250" s="41"/>
      <c r="P250" s="41"/>
      <c r="Q250" s="42"/>
      <c r="R250" s="42"/>
      <c r="S250" s="86">
        <f t="shared" si="43"/>
        <v>0</v>
      </c>
      <c r="T250" s="86">
        <f t="shared" si="38"/>
        <v>0</v>
      </c>
      <c r="U250" s="86">
        <f t="shared" si="44"/>
        <v>0</v>
      </c>
      <c r="V250" s="42"/>
      <c r="W250" s="42"/>
      <c r="X250" s="51"/>
      <c r="Y250" s="51"/>
      <c r="Z250" s="86">
        <f t="shared" si="45"/>
        <v>0</v>
      </c>
      <c r="AA250" s="42"/>
      <c r="AB250" s="43"/>
      <c r="AC250" s="52"/>
      <c r="AD250" s="51"/>
      <c r="AE250" s="86">
        <f t="shared" si="46"/>
        <v>0</v>
      </c>
      <c r="AF250" s="42"/>
      <c r="AG250" s="43"/>
      <c r="AH250" s="52"/>
      <c r="AI250" s="51"/>
      <c r="AJ250" s="86">
        <f t="shared" si="47"/>
        <v>0</v>
      </c>
      <c r="AK250" s="86">
        <f t="shared" si="39"/>
        <v>0</v>
      </c>
      <c r="AL250" s="86">
        <f t="shared" si="40"/>
        <v>0</v>
      </c>
      <c r="AM250" s="86">
        <f t="shared" si="41"/>
        <v>0</v>
      </c>
      <c r="AN250" s="42"/>
      <c r="AO250" s="43"/>
      <c r="AP250" s="43"/>
      <c r="AQ250" s="86">
        <f t="shared" si="48"/>
        <v>0</v>
      </c>
      <c r="AT250" s="83" t="str">
        <f t="shared" si="42"/>
        <v/>
      </c>
      <c r="AU250" s="84">
        <f>IF(N250&gt;'Costes máximos'!$D$22,'Costes máximos'!$D$22,N250)</f>
        <v>0</v>
      </c>
      <c r="AV250" s="84">
        <f>IF(O250&gt;'Costes máximos'!$D$22,'Costes máximos'!$D$22,O250)</f>
        <v>0</v>
      </c>
      <c r="AW250" s="84">
        <f>IF(P250&gt;'Costes máximos'!$D$22,'Costes máximos'!$D$22,P250)</f>
        <v>0</v>
      </c>
      <c r="AX250" s="84">
        <f>IF(Q250&gt;'Costes máximos'!$D$22,'Costes máximos'!$D$22,Q250)</f>
        <v>0</v>
      </c>
      <c r="AY250" s="84">
        <f>IF(R250&gt;'Costes máximos'!$D$22,'Costes máximos'!$D$22,R250)</f>
        <v>0</v>
      </c>
    </row>
    <row r="251" spans="2:51" hidden="1" outlineLevel="1" x14ac:dyDescent="0.25">
      <c r="B251" s="60"/>
      <c r="C251" s="61"/>
      <c r="D251" s="61"/>
      <c r="E251" s="87">
        <f>IFERROR(INDEX('1. Paquetes y Tareas'!$F$16:$F$65,MATCH(AT251,'1. Paquetes y Tareas'!$E$16:$E$65,0)),0)</f>
        <v>0</v>
      </c>
      <c r="F251" s="48"/>
      <c r="G251" s="87" t="str">
        <f>IFERROR(INDEX('3. Presupuesto Total '!$G$25:$G$34,MATCH(F251,'3. Presupuesto Total '!$B$25:$B$34,0)),"")</f>
        <v/>
      </c>
      <c r="H251" s="38"/>
      <c r="I251" s="38"/>
      <c r="J251" s="38"/>
      <c r="K251" s="38"/>
      <c r="L251" s="38"/>
      <c r="M251" s="38"/>
      <c r="N251" s="41"/>
      <c r="O251" s="41"/>
      <c r="P251" s="41"/>
      <c r="Q251" s="42"/>
      <c r="R251" s="42"/>
      <c r="S251" s="86">
        <f t="shared" si="43"/>
        <v>0</v>
      </c>
      <c r="T251" s="86">
        <f t="shared" si="38"/>
        <v>0</v>
      </c>
      <c r="U251" s="86">
        <f t="shared" si="44"/>
        <v>0</v>
      </c>
      <c r="V251" s="42"/>
      <c r="W251" s="42"/>
      <c r="X251" s="51"/>
      <c r="Y251" s="51"/>
      <c r="Z251" s="86">
        <f t="shared" si="45"/>
        <v>0</v>
      </c>
      <c r="AA251" s="42"/>
      <c r="AB251" s="43"/>
      <c r="AC251" s="52"/>
      <c r="AD251" s="51"/>
      <c r="AE251" s="86">
        <f t="shared" si="46"/>
        <v>0</v>
      </c>
      <c r="AF251" s="42"/>
      <c r="AG251" s="43"/>
      <c r="AH251" s="52"/>
      <c r="AI251" s="51"/>
      <c r="AJ251" s="86">
        <f t="shared" si="47"/>
        <v>0</v>
      </c>
      <c r="AK251" s="86">
        <f t="shared" si="39"/>
        <v>0</v>
      </c>
      <c r="AL251" s="86">
        <f t="shared" si="40"/>
        <v>0</v>
      </c>
      <c r="AM251" s="86">
        <f t="shared" si="41"/>
        <v>0</v>
      </c>
      <c r="AN251" s="42"/>
      <c r="AO251" s="43"/>
      <c r="AP251" s="43"/>
      <c r="AQ251" s="86">
        <f t="shared" si="48"/>
        <v>0</v>
      </c>
      <c r="AT251" s="83" t="str">
        <f t="shared" si="42"/>
        <v/>
      </c>
      <c r="AU251" s="84">
        <f>IF(N251&gt;'Costes máximos'!$D$22,'Costes máximos'!$D$22,N251)</f>
        <v>0</v>
      </c>
      <c r="AV251" s="84">
        <f>IF(O251&gt;'Costes máximos'!$D$22,'Costes máximos'!$D$22,O251)</f>
        <v>0</v>
      </c>
      <c r="AW251" s="84">
        <f>IF(P251&gt;'Costes máximos'!$D$22,'Costes máximos'!$D$22,P251)</f>
        <v>0</v>
      </c>
      <c r="AX251" s="84">
        <f>IF(Q251&gt;'Costes máximos'!$D$22,'Costes máximos'!$D$22,Q251)</f>
        <v>0</v>
      </c>
      <c r="AY251" s="84">
        <f>IF(R251&gt;'Costes máximos'!$D$22,'Costes máximos'!$D$22,R251)</f>
        <v>0</v>
      </c>
    </row>
    <row r="252" spans="2:51" hidden="1" outlineLevel="1" x14ac:dyDescent="0.25">
      <c r="B252" s="60"/>
      <c r="C252" s="61"/>
      <c r="D252" s="61"/>
      <c r="E252" s="87">
        <f>IFERROR(INDEX('1. Paquetes y Tareas'!$F$16:$F$65,MATCH(AT252,'1. Paquetes y Tareas'!$E$16:$E$65,0)),0)</f>
        <v>0</v>
      </c>
      <c r="F252" s="48"/>
      <c r="G252" s="87" t="str">
        <f>IFERROR(INDEX('3. Presupuesto Total '!$G$25:$G$34,MATCH(F252,'3. Presupuesto Total '!$B$25:$B$34,0)),"")</f>
        <v/>
      </c>
      <c r="H252" s="38"/>
      <c r="I252" s="38"/>
      <c r="J252" s="38"/>
      <c r="K252" s="38"/>
      <c r="L252" s="38"/>
      <c r="M252" s="38"/>
      <c r="N252" s="41"/>
      <c r="O252" s="41"/>
      <c r="P252" s="41"/>
      <c r="Q252" s="42"/>
      <c r="R252" s="42"/>
      <c r="S252" s="86">
        <f t="shared" si="43"/>
        <v>0</v>
      </c>
      <c r="T252" s="86">
        <f t="shared" si="38"/>
        <v>0</v>
      </c>
      <c r="U252" s="86">
        <f t="shared" si="44"/>
        <v>0</v>
      </c>
      <c r="V252" s="42"/>
      <c r="W252" s="42"/>
      <c r="X252" s="51"/>
      <c r="Y252" s="51"/>
      <c r="Z252" s="86">
        <f t="shared" si="45"/>
        <v>0</v>
      </c>
      <c r="AA252" s="42"/>
      <c r="AB252" s="43"/>
      <c r="AC252" s="52"/>
      <c r="AD252" s="51"/>
      <c r="AE252" s="86">
        <f t="shared" si="46"/>
        <v>0</v>
      </c>
      <c r="AF252" s="42"/>
      <c r="AG252" s="43"/>
      <c r="AH252" s="52"/>
      <c r="AI252" s="51"/>
      <c r="AJ252" s="86">
        <f t="shared" si="47"/>
        <v>0</v>
      </c>
      <c r="AK252" s="86">
        <f t="shared" si="39"/>
        <v>0</v>
      </c>
      <c r="AL252" s="86">
        <f t="shared" si="40"/>
        <v>0</v>
      </c>
      <c r="AM252" s="86">
        <f t="shared" si="41"/>
        <v>0</v>
      </c>
      <c r="AN252" s="42"/>
      <c r="AO252" s="43"/>
      <c r="AP252" s="43"/>
      <c r="AQ252" s="86">
        <f t="shared" si="48"/>
        <v>0</v>
      </c>
      <c r="AT252" s="83" t="str">
        <f t="shared" si="42"/>
        <v/>
      </c>
      <c r="AU252" s="84">
        <f>IF(N252&gt;'Costes máximos'!$D$22,'Costes máximos'!$D$22,N252)</f>
        <v>0</v>
      </c>
      <c r="AV252" s="84">
        <f>IF(O252&gt;'Costes máximos'!$D$22,'Costes máximos'!$D$22,O252)</f>
        <v>0</v>
      </c>
      <c r="AW252" s="84">
        <f>IF(P252&gt;'Costes máximos'!$D$22,'Costes máximos'!$D$22,P252)</f>
        <v>0</v>
      </c>
      <c r="AX252" s="84">
        <f>IF(Q252&gt;'Costes máximos'!$D$22,'Costes máximos'!$D$22,Q252)</f>
        <v>0</v>
      </c>
      <c r="AY252" s="84">
        <f>IF(R252&gt;'Costes máximos'!$D$22,'Costes máximos'!$D$22,R252)</f>
        <v>0</v>
      </c>
    </row>
    <row r="253" spans="2:51" hidden="1" outlineLevel="1" x14ac:dyDescent="0.25">
      <c r="B253" s="60"/>
      <c r="C253" s="61"/>
      <c r="D253" s="61"/>
      <c r="E253" s="87">
        <f>IFERROR(INDEX('1. Paquetes y Tareas'!$F$16:$F$65,MATCH(AT253,'1. Paquetes y Tareas'!$E$16:$E$65,0)),0)</f>
        <v>0</v>
      </c>
      <c r="F253" s="48"/>
      <c r="G253" s="87" t="str">
        <f>IFERROR(INDEX('3. Presupuesto Total '!$G$25:$G$34,MATCH(F253,'3. Presupuesto Total '!$B$25:$B$34,0)),"")</f>
        <v/>
      </c>
      <c r="H253" s="38"/>
      <c r="I253" s="38"/>
      <c r="J253" s="38"/>
      <c r="K253" s="38"/>
      <c r="L253" s="38"/>
      <c r="M253" s="38"/>
      <c r="N253" s="41"/>
      <c r="O253" s="41"/>
      <c r="P253" s="41"/>
      <c r="Q253" s="42"/>
      <c r="R253" s="42"/>
      <c r="S253" s="86">
        <f t="shared" si="43"/>
        <v>0</v>
      </c>
      <c r="T253" s="86">
        <f t="shared" si="38"/>
        <v>0</v>
      </c>
      <c r="U253" s="86">
        <f t="shared" si="44"/>
        <v>0</v>
      </c>
      <c r="V253" s="42"/>
      <c r="W253" s="42"/>
      <c r="X253" s="51"/>
      <c r="Y253" s="51"/>
      <c r="Z253" s="86">
        <f t="shared" si="45"/>
        <v>0</v>
      </c>
      <c r="AA253" s="42"/>
      <c r="AB253" s="43"/>
      <c r="AC253" s="52"/>
      <c r="AD253" s="51"/>
      <c r="AE253" s="86">
        <f t="shared" si="46"/>
        <v>0</v>
      </c>
      <c r="AF253" s="42"/>
      <c r="AG253" s="43"/>
      <c r="AH253" s="52"/>
      <c r="AI253" s="51"/>
      <c r="AJ253" s="86">
        <f t="shared" si="47"/>
        <v>0</v>
      </c>
      <c r="AK253" s="86">
        <f t="shared" si="39"/>
        <v>0</v>
      </c>
      <c r="AL253" s="86">
        <f t="shared" si="40"/>
        <v>0</v>
      </c>
      <c r="AM253" s="86">
        <f t="shared" si="41"/>
        <v>0</v>
      </c>
      <c r="AN253" s="42"/>
      <c r="AO253" s="43"/>
      <c r="AP253" s="43"/>
      <c r="AQ253" s="86">
        <f t="shared" si="48"/>
        <v>0</v>
      </c>
      <c r="AT253" s="83" t="str">
        <f t="shared" si="42"/>
        <v/>
      </c>
      <c r="AU253" s="84">
        <f>IF(N253&gt;'Costes máximos'!$D$22,'Costes máximos'!$D$22,N253)</f>
        <v>0</v>
      </c>
      <c r="AV253" s="84">
        <f>IF(O253&gt;'Costes máximos'!$D$22,'Costes máximos'!$D$22,O253)</f>
        <v>0</v>
      </c>
      <c r="AW253" s="84">
        <f>IF(P253&gt;'Costes máximos'!$D$22,'Costes máximos'!$D$22,P253)</f>
        <v>0</v>
      </c>
      <c r="AX253" s="84">
        <f>IF(Q253&gt;'Costes máximos'!$D$22,'Costes máximos'!$D$22,Q253)</f>
        <v>0</v>
      </c>
      <c r="AY253" s="84">
        <f>IF(R253&gt;'Costes máximos'!$D$22,'Costes máximos'!$D$22,R253)</f>
        <v>0</v>
      </c>
    </row>
    <row r="254" spans="2:51" hidden="1" outlineLevel="1" x14ac:dyDescent="0.25">
      <c r="B254" s="60"/>
      <c r="C254" s="61"/>
      <c r="D254" s="61"/>
      <c r="E254" s="87">
        <f>IFERROR(INDEX('1. Paquetes y Tareas'!$F$16:$F$65,MATCH(AT254,'1. Paquetes y Tareas'!$E$16:$E$65,0)),0)</f>
        <v>0</v>
      </c>
      <c r="F254" s="48"/>
      <c r="G254" s="87" t="str">
        <f>IFERROR(INDEX('3. Presupuesto Total '!$G$25:$G$34,MATCH(F254,'3. Presupuesto Total '!$B$25:$B$34,0)),"")</f>
        <v/>
      </c>
      <c r="H254" s="38"/>
      <c r="I254" s="38"/>
      <c r="J254" s="38"/>
      <c r="K254" s="38"/>
      <c r="L254" s="38"/>
      <c r="M254" s="38"/>
      <c r="N254" s="41"/>
      <c r="O254" s="41"/>
      <c r="P254" s="41"/>
      <c r="Q254" s="42"/>
      <c r="R254" s="42"/>
      <c r="S254" s="86">
        <f t="shared" si="43"/>
        <v>0</v>
      </c>
      <c r="T254" s="86">
        <f t="shared" si="38"/>
        <v>0</v>
      </c>
      <c r="U254" s="86">
        <f t="shared" si="44"/>
        <v>0</v>
      </c>
      <c r="V254" s="42"/>
      <c r="W254" s="42"/>
      <c r="X254" s="51"/>
      <c r="Y254" s="51"/>
      <c r="Z254" s="86">
        <f t="shared" si="45"/>
        <v>0</v>
      </c>
      <c r="AA254" s="42"/>
      <c r="AB254" s="43"/>
      <c r="AC254" s="52"/>
      <c r="AD254" s="51"/>
      <c r="AE254" s="86">
        <f t="shared" si="46"/>
        <v>0</v>
      </c>
      <c r="AF254" s="42"/>
      <c r="AG254" s="43"/>
      <c r="AH254" s="52"/>
      <c r="AI254" s="51"/>
      <c r="AJ254" s="86">
        <f t="shared" si="47"/>
        <v>0</v>
      </c>
      <c r="AK254" s="86">
        <f t="shared" si="39"/>
        <v>0</v>
      </c>
      <c r="AL254" s="86">
        <f t="shared" si="40"/>
        <v>0</v>
      </c>
      <c r="AM254" s="86">
        <f t="shared" si="41"/>
        <v>0</v>
      </c>
      <c r="AN254" s="42"/>
      <c r="AO254" s="43"/>
      <c r="AP254" s="43"/>
      <c r="AQ254" s="86">
        <f t="shared" si="48"/>
        <v>0</v>
      </c>
      <c r="AT254" s="83" t="str">
        <f t="shared" si="42"/>
        <v/>
      </c>
      <c r="AU254" s="84">
        <f>IF(N254&gt;'Costes máximos'!$D$22,'Costes máximos'!$D$22,N254)</f>
        <v>0</v>
      </c>
      <c r="AV254" s="84">
        <f>IF(O254&gt;'Costes máximos'!$D$22,'Costes máximos'!$D$22,O254)</f>
        <v>0</v>
      </c>
      <c r="AW254" s="84">
        <f>IF(P254&gt;'Costes máximos'!$D$22,'Costes máximos'!$D$22,P254)</f>
        <v>0</v>
      </c>
      <c r="AX254" s="84">
        <f>IF(Q254&gt;'Costes máximos'!$D$22,'Costes máximos'!$D$22,Q254)</f>
        <v>0</v>
      </c>
      <c r="AY254" s="84">
        <f>IF(R254&gt;'Costes máximos'!$D$22,'Costes máximos'!$D$22,R254)</f>
        <v>0</v>
      </c>
    </row>
    <row r="255" spans="2:51" hidden="1" outlineLevel="1" x14ac:dyDescent="0.25">
      <c r="B255" s="60"/>
      <c r="C255" s="61"/>
      <c r="D255" s="61"/>
      <c r="E255" s="87">
        <f>IFERROR(INDEX('1. Paquetes y Tareas'!$F$16:$F$65,MATCH(AT255,'1. Paquetes y Tareas'!$E$16:$E$65,0)),0)</f>
        <v>0</v>
      </c>
      <c r="F255" s="48"/>
      <c r="G255" s="87" t="str">
        <f>IFERROR(INDEX('3. Presupuesto Total '!$G$25:$G$34,MATCH(F255,'3. Presupuesto Total '!$B$25:$B$34,0)),"")</f>
        <v/>
      </c>
      <c r="H255" s="38"/>
      <c r="I255" s="38"/>
      <c r="J255" s="38"/>
      <c r="K255" s="38"/>
      <c r="L255" s="38"/>
      <c r="M255" s="38"/>
      <c r="N255" s="41"/>
      <c r="O255" s="41"/>
      <c r="P255" s="41"/>
      <c r="Q255" s="42"/>
      <c r="R255" s="42"/>
      <c r="S255" s="86">
        <f t="shared" si="43"/>
        <v>0</v>
      </c>
      <c r="T255" s="86">
        <f t="shared" si="38"/>
        <v>0</v>
      </c>
      <c r="U255" s="86">
        <f t="shared" si="44"/>
        <v>0</v>
      </c>
      <c r="V255" s="42"/>
      <c r="W255" s="42"/>
      <c r="X255" s="51"/>
      <c r="Y255" s="51"/>
      <c r="Z255" s="86">
        <f t="shared" si="45"/>
        <v>0</v>
      </c>
      <c r="AA255" s="42"/>
      <c r="AB255" s="43"/>
      <c r="AC255" s="52"/>
      <c r="AD255" s="51"/>
      <c r="AE255" s="86">
        <f t="shared" si="46"/>
        <v>0</v>
      </c>
      <c r="AF255" s="42"/>
      <c r="AG255" s="43"/>
      <c r="AH255" s="52"/>
      <c r="AI255" s="51"/>
      <c r="AJ255" s="86">
        <f t="shared" si="47"/>
        <v>0</v>
      </c>
      <c r="AK255" s="86">
        <f t="shared" si="39"/>
        <v>0</v>
      </c>
      <c r="AL255" s="86">
        <f t="shared" si="40"/>
        <v>0</v>
      </c>
      <c r="AM255" s="86">
        <f t="shared" si="41"/>
        <v>0</v>
      </c>
      <c r="AN255" s="42"/>
      <c r="AO255" s="43"/>
      <c r="AP255" s="43"/>
      <c r="AQ255" s="86">
        <f t="shared" si="48"/>
        <v>0</v>
      </c>
      <c r="AT255" s="83" t="str">
        <f t="shared" si="42"/>
        <v/>
      </c>
      <c r="AU255" s="84">
        <f>IF(N255&gt;'Costes máximos'!$D$22,'Costes máximos'!$D$22,N255)</f>
        <v>0</v>
      </c>
      <c r="AV255" s="84">
        <f>IF(O255&gt;'Costes máximos'!$D$22,'Costes máximos'!$D$22,O255)</f>
        <v>0</v>
      </c>
      <c r="AW255" s="84">
        <f>IF(P255&gt;'Costes máximos'!$D$22,'Costes máximos'!$D$22,P255)</f>
        <v>0</v>
      </c>
      <c r="AX255" s="84">
        <f>IF(Q255&gt;'Costes máximos'!$D$22,'Costes máximos'!$D$22,Q255)</f>
        <v>0</v>
      </c>
      <c r="AY255" s="84">
        <f>IF(R255&gt;'Costes máximos'!$D$22,'Costes máximos'!$D$22,R255)</f>
        <v>0</v>
      </c>
    </row>
    <row r="256" spans="2:51" hidden="1" outlineLevel="1" x14ac:dyDescent="0.25">
      <c r="B256" s="60"/>
      <c r="C256" s="61"/>
      <c r="D256" s="61"/>
      <c r="E256" s="87">
        <f>IFERROR(INDEX('1. Paquetes y Tareas'!$F$16:$F$65,MATCH(AT256,'1. Paquetes y Tareas'!$E$16:$E$65,0)),0)</f>
        <v>0</v>
      </c>
      <c r="F256" s="48"/>
      <c r="G256" s="87" t="str">
        <f>IFERROR(INDEX('3. Presupuesto Total '!$G$25:$G$34,MATCH(F256,'3. Presupuesto Total '!$B$25:$B$34,0)),"")</f>
        <v/>
      </c>
      <c r="H256" s="38"/>
      <c r="I256" s="38"/>
      <c r="J256" s="38"/>
      <c r="K256" s="38"/>
      <c r="L256" s="38"/>
      <c r="M256" s="38"/>
      <c r="N256" s="41"/>
      <c r="O256" s="41"/>
      <c r="P256" s="41"/>
      <c r="Q256" s="42"/>
      <c r="R256" s="42"/>
      <c r="S256" s="86">
        <f t="shared" si="43"/>
        <v>0</v>
      </c>
      <c r="T256" s="86">
        <f t="shared" si="38"/>
        <v>0</v>
      </c>
      <c r="U256" s="86">
        <f t="shared" si="44"/>
        <v>0</v>
      </c>
      <c r="V256" s="42"/>
      <c r="W256" s="42"/>
      <c r="X256" s="51"/>
      <c r="Y256" s="51"/>
      <c r="Z256" s="86">
        <f t="shared" si="45"/>
        <v>0</v>
      </c>
      <c r="AA256" s="42"/>
      <c r="AB256" s="43"/>
      <c r="AC256" s="52"/>
      <c r="AD256" s="51"/>
      <c r="AE256" s="86">
        <f t="shared" si="46"/>
        <v>0</v>
      </c>
      <c r="AF256" s="42"/>
      <c r="AG256" s="43"/>
      <c r="AH256" s="52"/>
      <c r="AI256" s="51"/>
      <c r="AJ256" s="86">
        <f t="shared" si="47"/>
        <v>0</v>
      </c>
      <c r="AK256" s="86">
        <f t="shared" si="39"/>
        <v>0</v>
      </c>
      <c r="AL256" s="86">
        <f t="shared" si="40"/>
        <v>0</v>
      </c>
      <c r="AM256" s="86">
        <f t="shared" si="41"/>
        <v>0</v>
      </c>
      <c r="AN256" s="42"/>
      <c r="AO256" s="43"/>
      <c r="AP256" s="43"/>
      <c r="AQ256" s="86">
        <f t="shared" si="48"/>
        <v>0</v>
      </c>
      <c r="AT256" s="83" t="str">
        <f t="shared" si="42"/>
        <v/>
      </c>
      <c r="AU256" s="84">
        <f>IF(N256&gt;'Costes máximos'!$D$22,'Costes máximos'!$D$22,N256)</f>
        <v>0</v>
      </c>
      <c r="AV256" s="84">
        <f>IF(O256&gt;'Costes máximos'!$D$22,'Costes máximos'!$D$22,O256)</f>
        <v>0</v>
      </c>
      <c r="AW256" s="84">
        <f>IF(P256&gt;'Costes máximos'!$D$22,'Costes máximos'!$D$22,P256)</f>
        <v>0</v>
      </c>
      <c r="AX256" s="84">
        <f>IF(Q256&gt;'Costes máximos'!$D$22,'Costes máximos'!$D$22,Q256)</f>
        <v>0</v>
      </c>
      <c r="AY256" s="84">
        <f>IF(R256&gt;'Costes máximos'!$D$22,'Costes máximos'!$D$22,R256)</f>
        <v>0</v>
      </c>
    </row>
    <row r="257" spans="2:51" hidden="1" outlineLevel="1" x14ac:dyDescent="0.25">
      <c r="B257" s="60"/>
      <c r="C257" s="61"/>
      <c r="D257" s="61"/>
      <c r="E257" s="87">
        <f>IFERROR(INDEX('1. Paquetes y Tareas'!$F$16:$F$65,MATCH(AT257,'1. Paquetes y Tareas'!$E$16:$E$65,0)),0)</f>
        <v>0</v>
      </c>
      <c r="F257" s="48"/>
      <c r="G257" s="87" t="str">
        <f>IFERROR(INDEX('3. Presupuesto Total '!$G$25:$G$34,MATCH(F257,'3. Presupuesto Total '!$B$25:$B$34,0)),"")</f>
        <v/>
      </c>
      <c r="H257" s="38"/>
      <c r="I257" s="38"/>
      <c r="J257" s="38"/>
      <c r="K257" s="38"/>
      <c r="L257" s="38"/>
      <c r="M257" s="38"/>
      <c r="N257" s="41"/>
      <c r="O257" s="41"/>
      <c r="P257" s="41"/>
      <c r="Q257" s="42"/>
      <c r="R257" s="42"/>
      <c r="S257" s="86">
        <f t="shared" si="43"/>
        <v>0</v>
      </c>
      <c r="T257" s="86">
        <f t="shared" si="38"/>
        <v>0</v>
      </c>
      <c r="U257" s="86">
        <f t="shared" si="44"/>
        <v>0</v>
      </c>
      <c r="V257" s="42"/>
      <c r="W257" s="42"/>
      <c r="X257" s="51"/>
      <c r="Y257" s="51"/>
      <c r="Z257" s="86">
        <f t="shared" si="45"/>
        <v>0</v>
      </c>
      <c r="AA257" s="42"/>
      <c r="AB257" s="43"/>
      <c r="AC257" s="52"/>
      <c r="AD257" s="51"/>
      <c r="AE257" s="86">
        <f t="shared" si="46"/>
        <v>0</v>
      </c>
      <c r="AF257" s="42"/>
      <c r="AG257" s="43"/>
      <c r="AH257" s="52"/>
      <c r="AI257" s="51"/>
      <c r="AJ257" s="86">
        <f t="shared" si="47"/>
        <v>0</v>
      </c>
      <c r="AK257" s="86">
        <f t="shared" si="39"/>
        <v>0</v>
      </c>
      <c r="AL257" s="86">
        <f t="shared" si="40"/>
        <v>0</v>
      </c>
      <c r="AM257" s="86">
        <f t="shared" si="41"/>
        <v>0</v>
      </c>
      <c r="AN257" s="42"/>
      <c r="AO257" s="43"/>
      <c r="AP257" s="43"/>
      <c r="AQ257" s="86">
        <f t="shared" si="48"/>
        <v>0</v>
      </c>
      <c r="AT257" s="83" t="str">
        <f t="shared" si="42"/>
        <v/>
      </c>
      <c r="AU257" s="84">
        <f>IF(N257&gt;'Costes máximos'!$D$22,'Costes máximos'!$D$22,N257)</f>
        <v>0</v>
      </c>
      <c r="AV257" s="84">
        <f>IF(O257&gt;'Costes máximos'!$D$22,'Costes máximos'!$D$22,O257)</f>
        <v>0</v>
      </c>
      <c r="AW257" s="84">
        <f>IF(P257&gt;'Costes máximos'!$D$22,'Costes máximos'!$D$22,P257)</f>
        <v>0</v>
      </c>
      <c r="AX257" s="84">
        <f>IF(Q257&gt;'Costes máximos'!$D$22,'Costes máximos'!$D$22,Q257)</f>
        <v>0</v>
      </c>
      <c r="AY257" s="84">
        <f>IF(R257&gt;'Costes máximos'!$D$22,'Costes máximos'!$D$22,R257)</f>
        <v>0</v>
      </c>
    </row>
    <row r="258" spans="2:51" hidden="1" outlineLevel="1" x14ac:dyDescent="0.25">
      <c r="B258" s="60"/>
      <c r="C258" s="61"/>
      <c r="D258" s="61"/>
      <c r="E258" s="87">
        <f>IFERROR(INDEX('1. Paquetes y Tareas'!$F$16:$F$65,MATCH(AT258,'1. Paquetes y Tareas'!$E$16:$E$65,0)),0)</f>
        <v>0</v>
      </c>
      <c r="F258" s="48"/>
      <c r="G258" s="87" t="str">
        <f>IFERROR(INDEX('3. Presupuesto Total '!$G$25:$G$34,MATCH(F258,'3. Presupuesto Total '!$B$25:$B$34,0)),"")</f>
        <v/>
      </c>
      <c r="H258" s="38"/>
      <c r="I258" s="38"/>
      <c r="J258" s="38"/>
      <c r="K258" s="38"/>
      <c r="L258" s="38"/>
      <c r="M258" s="38"/>
      <c r="N258" s="41"/>
      <c r="O258" s="41"/>
      <c r="P258" s="41"/>
      <c r="Q258" s="42"/>
      <c r="R258" s="42"/>
      <c r="S258" s="86">
        <f t="shared" si="43"/>
        <v>0</v>
      </c>
      <c r="T258" s="86">
        <f t="shared" si="38"/>
        <v>0</v>
      </c>
      <c r="U258" s="86">
        <f t="shared" si="44"/>
        <v>0</v>
      </c>
      <c r="V258" s="42"/>
      <c r="W258" s="42"/>
      <c r="X258" s="51"/>
      <c r="Y258" s="51"/>
      <c r="Z258" s="86">
        <f t="shared" si="45"/>
        <v>0</v>
      </c>
      <c r="AA258" s="42"/>
      <c r="AB258" s="43"/>
      <c r="AC258" s="52"/>
      <c r="AD258" s="51"/>
      <c r="AE258" s="86">
        <f t="shared" si="46"/>
        <v>0</v>
      </c>
      <c r="AF258" s="42"/>
      <c r="AG258" s="43"/>
      <c r="AH258" s="52"/>
      <c r="AI258" s="51"/>
      <c r="AJ258" s="86">
        <f t="shared" si="47"/>
        <v>0</v>
      </c>
      <c r="AK258" s="86">
        <f t="shared" si="39"/>
        <v>0</v>
      </c>
      <c r="AL258" s="86">
        <f t="shared" si="40"/>
        <v>0</v>
      </c>
      <c r="AM258" s="86">
        <f t="shared" si="41"/>
        <v>0</v>
      </c>
      <c r="AN258" s="42"/>
      <c r="AO258" s="43"/>
      <c r="AP258" s="43"/>
      <c r="AQ258" s="86">
        <f t="shared" si="48"/>
        <v>0</v>
      </c>
      <c r="AT258" s="83" t="str">
        <f t="shared" si="42"/>
        <v/>
      </c>
      <c r="AU258" s="84">
        <f>IF(N258&gt;'Costes máximos'!$D$22,'Costes máximos'!$D$22,N258)</f>
        <v>0</v>
      </c>
      <c r="AV258" s="84">
        <f>IF(O258&gt;'Costes máximos'!$D$22,'Costes máximos'!$D$22,O258)</f>
        <v>0</v>
      </c>
      <c r="AW258" s="84">
        <f>IF(P258&gt;'Costes máximos'!$D$22,'Costes máximos'!$D$22,P258)</f>
        <v>0</v>
      </c>
      <c r="AX258" s="84">
        <f>IF(Q258&gt;'Costes máximos'!$D$22,'Costes máximos'!$D$22,Q258)</f>
        <v>0</v>
      </c>
      <c r="AY258" s="84">
        <f>IF(R258&gt;'Costes máximos'!$D$22,'Costes máximos'!$D$22,R258)</f>
        <v>0</v>
      </c>
    </row>
    <row r="259" spans="2:51" hidden="1" outlineLevel="1" x14ac:dyDescent="0.25">
      <c r="B259" s="60"/>
      <c r="C259" s="61"/>
      <c r="D259" s="61"/>
      <c r="E259" s="87">
        <f>IFERROR(INDEX('1. Paquetes y Tareas'!$F$16:$F$65,MATCH(AT259,'1. Paquetes y Tareas'!$E$16:$E$65,0)),0)</f>
        <v>0</v>
      </c>
      <c r="F259" s="48"/>
      <c r="G259" s="87" t="str">
        <f>IFERROR(INDEX('3. Presupuesto Total '!$G$25:$G$34,MATCH(F259,'3. Presupuesto Total '!$B$25:$B$34,0)),"")</f>
        <v/>
      </c>
      <c r="H259" s="38"/>
      <c r="I259" s="38"/>
      <c r="J259" s="38"/>
      <c r="K259" s="38"/>
      <c r="L259" s="38"/>
      <c r="M259" s="38"/>
      <c r="N259" s="41"/>
      <c r="O259" s="41"/>
      <c r="P259" s="41"/>
      <c r="Q259" s="42"/>
      <c r="R259" s="42"/>
      <c r="S259" s="86">
        <f t="shared" si="43"/>
        <v>0</v>
      </c>
      <c r="T259" s="86">
        <f t="shared" si="38"/>
        <v>0</v>
      </c>
      <c r="U259" s="86">
        <f t="shared" si="44"/>
        <v>0</v>
      </c>
      <c r="V259" s="42"/>
      <c r="W259" s="42"/>
      <c r="X259" s="51"/>
      <c r="Y259" s="51"/>
      <c r="Z259" s="86">
        <f t="shared" si="45"/>
        <v>0</v>
      </c>
      <c r="AA259" s="42"/>
      <c r="AB259" s="43"/>
      <c r="AC259" s="52"/>
      <c r="AD259" s="51"/>
      <c r="AE259" s="86">
        <f t="shared" si="46"/>
        <v>0</v>
      </c>
      <c r="AF259" s="42"/>
      <c r="AG259" s="43"/>
      <c r="AH259" s="52"/>
      <c r="AI259" s="51"/>
      <c r="AJ259" s="86">
        <f t="shared" si="47"/>
        <v>0</v>
      </c>
      <c r="AK259" s="86">
        <f t="shared" si="39"/>
        <v>0</v>
      </c>
      <c r="AL259" s="86">
        <f t="shared" si="40"/>
        <v>0</v>
      </c>
      <c r="AM259" s="86">
        <f t="shared" si="41"/>
        <v>0</v>
      </c>
      <c r="AN259" s="42"/>
      <c r="AO259" s="43"/>
      <c r="AP259" s="43"/>
      <c r="AQ259" s="86">
        <f t="shared" si="48"/>
        <v>0</v>
      </c>
      <c r="AT259" s="83" t="str">
        <f t="shared" si="42"/>
        <v/>
      </c>
      <c r="AU259" s="84">
        <f>IF(N259&gt;'Costes máximos'!$D$22,'Costes máximos'!$D$22,N259)</f>
        <v>0</v>
      </c>
      <c r="AV259" s="84">
        <f>IF(O259&gt;'Costes máximos'!$D$22,'Costes máximos'!$D$22,O259)</f>
        <v>0</v>
      </c>
      <c r="AW259" s="84">
        <f>IF(P259&gt;'Costes máximos'!$D$22,'Costes máximos'!$D$22,P259)</f>
        <v>0</v>
      </c>
      <c r="AX259" s="84">
        <f>IF(Q259&gt;'Costes máximos'!$D$22,'Costes máximos'!$D$22,Q259)</f>
        <v>0</v>
      </c>
      <c r="AY259" s="84">
        <f>IF(R259&gt;'Costes máximos'!$D$22,'Costes máximos'!$D$22,R259)</f>
        <v>0</v>
      </c>
    </row>
    <row r="260" spans="2:51" hidden="1" outlineLevel="1" x14ac:dyDescent="0.25">
      <c r="B260" s="60"/>
      <c r="C260" s="61"/>
      <c r="D260" s="61"/>
      <c r="E260" s="87">
        <f>IFERROR(INDEX('1. Paquetes y Tareas'!$F$16:$F$65,MATCH(AT260,'1. Paquetes y Tareas'!$E$16:$E$65,0)),0)</f>
        <v>0</v>
      </c>
      <c r="F260" s="48"/>
      <c r="G260" s="87" t="str">
        <f>IFERROR(INDEX('3. Presupuesto Total '!$G$25:$G$34,MATCH(F260,'3. Presupuesto Total '!$B$25:$B$34,0)),"")</f>
        <v/>
      </c>
      <c r="H260" s="38"/>
      <c r="I260" s="38"/>
      <c r="J260" s="38"/>
      <c r="K260" s="38"/>
      <c r="L260" s="38"/>
      <c r="M260" s="38"/>
      <c r="N260" s="41"/>
      <c r="O260" s="41"/>
      <c r="P260" s="41"/>
      <c r="Q260" s="42"/>
      <c r="R260" s="42"/>
      <c r="S260" s="86">
        <f t="shared" si="43"/>
        <v>0</v>
      </c>
      <c r="T260" s="86">
        <f t="shared" si="38"/>
        <v>0</v>
      </c>
      <c r="U260" s="86">
        <f t="shared" si="44"/>
        <v>0</v>
      </c>
      <c r="V260" s="42"/>
      <c r="W260" s="42"/>
      <c r="X260" s="51"/>
      <c r="Y260" s="51"/>
      <c r="Z260" s="86">
        <f t="shared" si="45"/>
        <v>0</v>
      </c>
      <c r="AA260" s="42"/>
      <c r="AB260" s="43"/>
      <c r="AC260" s="52"/>
      <c r="AD260" s="51"/>
      <c r="AE260" s="86">
        <f t="shared" si="46"/>
        <v>0</v>
      </c>
      <c r="AF260" s="42"/>
      <c r="AG260" s="43"/>
      <c r="AH260" s="52"/>
      <c r="AI260" s="51"/>
      <c r="AJ260" s="86">
        <f t="shared" si="47"/>
        <v>0</v>
      </c>
      <c r="AK260" s="86">
        <f t="shared" si="39"/>
        <v>0</v>
      </c>
      <c r="AL260" s="86">
        <f t="shared" si="40"/>
        <v>0</v>
      </c>
      <c r="AM260" s="86">
        <f t="shared" si="41"/>
        <v>0</v>
      </c>
      <c r="AN260" s="42"/>
      <c r="AO260" s="43"/>
      <c r="AP260" s="43"/>
      <c r="AQ260" s="86">
        <f t="shared" si="48"/>
        <v>0</v>
      </c>
      <c r="AT260" s="83" t="str">
        <f t="shared" si="42"/>
        <v/>
      </c>
      <c r="AU260" s="84">
        <f>IF(N260&gt;'Costes máximos'!$D$22,'Costes máximos'!$D$22,N260)</f>
        <v>0</v>
      </c>
      <c r="AV260" s="84">
        <f>IF(O260&gt;'Costes máximos'!$D$22,'Costes máximos'!$D$22,O260)</f>
        <v>0</v>
      </c>
      <c r="AW260" s="84">
        <f>IF(P260&gt;'Costes máximos'!$D$22,'Costes máximos'!$D$22,P260)</f>
        <v>0</v>
      </c>
      <c r="AX260" s="84">
        <f>IF(Q260&gt;'Costes máximos'!$D$22,'Costes máximos'!$D$22,Q260)</f>
        <v>0</v>
      </c>
      <c r="AY260" s="84">
        <f>IF(R260&gt;'Costes máximos'!$D$22,'Costes máximos'!$D$22,R260)</f>
        <v>0</v>
      </c>
    </row>
    <row r="261" spans="2:51" hidden="1" outlineLevel="1" x14ac:dyDescent="0.25">
      <c r="B261" s="60"/>
      <c r="C261" s="61"/>
      <c r="D261" s="61"/>
      <c r="E261" s="87">
        <f>IFERROR(INDEX('1. Paquetes y Tareas'!$F$16:$F$65,MATCH(AT261,'1. Paquetes y Tareas'!$E$16:$E$65,0)),0)</f>
        <v>0</v>
      </c>
      <c r="F261" s="48"/>
      <c r="G261" s="87" t="str">
        <f>IFERROR(INDEX('3. Presupuesto Total '!$G$25:$G$34,MATCH(F261,'3. Presupuesto Total '!$B$25:$B$34,0)),"")</f>
        <v/>
      </c>
      <c r="H261" s="38"/>
      <c r="I261" s="38"/>
      <c r="J261" s="38"/>
      <c r="K261" s="38"/>
      <c r="L261" s="38"/>
      <c r="M261" s="38"/>
      <c r="N261" s="41"/>
      <c r="O261" s="41"/>
      <c r="P261" s="41"/>
      <c r="Q261" s="42"/>
      <c r="R261" s="42"/>
      <c r="S261" s="86">
        <f t="shared" si="43"/>
        <v>0</v>
      </c>
      <c r="T261" s="86">
        <f t="shared" si="38"/>
        <v>0</v>
      </c>
      <c r="U261" s="86">
        <f t="shared" si="44"/>
        <v>0</v>
      </c>
      <c r="V261" s="42"/>
      <c r="W261" s="42"/>
      <c r="X261" s="51"/>
      <c r="Y261" s="51"/>
      <c r="Z261" s="86">
        <f t="shared" si="45"/>
        <v>0</v>
      </c>
      <c r="AA261" s="42"/>
      <c r="AB261" s="43"/>
      <c r="AC261" s="52"/>
      <c r="AD261" s="51"/>
      <c r="AE261" s="86">
        <f t="shared" si="46"/>
        <v>0</v>
      </c>
      <c r="AF261" s="42"/>
      <c r="AG261" s="43"/>
      <c r="AH261" s="52"/>
      <c r="AI261" s="51"/>
      <c r="AJ261" s="86">
        <f t="shared" si="47"/>
        <v>0</v>
      </c>
      <c r="AK261" s="86">
        <f t="shared" si="39"/>
        <v>0</v>
      </c>
      <c r="AL261" s="86">
        <f t="shared" si="40"/>
        <v>0</v>
      </c>
      <c r="AM261" s="86">
        <f t="shared" si="41"/>
        <v>0</v>
      </c>
      <c r="AN261" s="42"/>
      <c r="AO261" s="43"/>
      <c r="AP261" s="43"/>
      <c r="AQ261" s="86">
        <f t="shared" si="48"/>
        <v>0</v>
      </c>
      <c r="AT261" s="83" t="str">
        <f t="shared" si="42"/>
        <v/>
      </c>
      <c r="AU261" s="84">
        <f>IF(N261&gt;'Costes máximos'!$D$22,'Costes máximos'!$D$22,N261)</f>
        <v>0</v>
      </c>
      <c r="AV261" s="84">
        <f>IF(O261&gt;'Costes máximos'!$D$22,'Costes máximos'!$D$22,O261)</f>
        <v>0</v>
      </c>
      <c r="AW261" s="84">
        <f>IF(P261&gt;'Costes máximos'!$D$22,'Costes máximos'!$D$22,P261)</f>
        <v>0</v>
      </c>
      <c r="AX261" s="84">
        <f>IF(Q261&gt;'Costes máximos'!$D$22,'Costes máximos'!$D$22,Q261)</f>
        <v>0</v>
      </c>
      <c r="AY261" s="84">
        <f>IF(R261&gt;'Costes máximos'!$D$22,'Costes máximos'!$D$22,R261)</f>
        <v>0</v>
      </c>
    </row>
    <row r="262" spans="2:51" hidden="1" outlineLevel="1" x14ac:dyDescent="0.25">
      <c r="B262" s="60"/>
      <c r="C262" s="61"/>
      <c r="D262" s="61"/>
      <c r="E262" s="87">
        <f>IFERROR(INDEX('1. Paquetes y Tareas'!$F$16:$F$65,MATCH(AT262,'1. Paquetes y Tareas'!$E$16:$E$65,0)),0)</f>
        <v>0</v>
      </c>
      <c r="F262" s="48"/>
      <c r="G262" s="87" t="str">
        <f>IFERROR(INDEX('3. Presupuesto Total '!$G$25:$G$34,MATCH(F262,'3. Presupuesto Total '!$B$25:$B$34,0)),"")</f>
        <v/>
      </c>
      <c r="H262" s="38"/>
      <c r="I262" s="38"/>
      <c r="J262" s="38"/>
      <c r="K262" s="38"/>
      <c r="L262" s="38"/>
      <c r="M262" s="38"/>
      <c r="N262" s="41"/>
      <c r="O262" s="41"/>
      <c r="P262" s="41"/>
      <c r="Q262" s="42"/>
      <c r="R262" s="42"/>
      <c r="S262" s="86">
        <f t="shared" si="43"/>
        <v>0</v>
      </c>
      <c r="T262" s="86">
        <f t="shared" si="38"/>
        <v>0</v>
      </c>
      <c r="U262" s="86">
        <f t="shared" si="44"/>
        <v>0</v>
      </c>
      <c r="V262" s="42"/>
      <c r="W262" s="42"/>
      <c r="X262" s="51"/>
      <c r="Y262" s="51"/>
      <c r="Z262" s="86">
        <f t="shared" si="45"/>
        <v>0</v>
      </c>
      <c r="AA262" s="42"/>
      <c r="AB262" s="43"/>
      <c r="AC262" s="52"/>
      <c r="AD262" s="51"/>
      <c r="AE262" s="86">
        <f t="shared" si="46"/>
        <v>0</v>
      </c>
      <c r="AF262" s="42"/>
      <c r="AG262" s="43"/>
      <c r="AH262" s="52"/>
      <c r="AI262" s="51"/>
      <c r="AJ262" s="86">
        <f t="shared" si="47"/>
        <v>0</v>
      </c>
      <c r="AK262" s="86">
        <f t="shared" si="39"/>
        <v>0</v>
      </c>
      <c r="AL262" s="86">
        <f t="shared" si="40"/>
        <v>0</v>
      </c>
      <c r="AM262" s="86">
        <f t="shared" si="41"/>
        <v>0</v>
      </c>
      <c r="AN262" s="42"/>
      <c r="AO262" s="43"/>
      <c r="AP262" s="43"/>
      <c r="AQ262" s="86">
        <f t="shared" si="48"/>
        <v>0</v>
      </c>
      <c r="AT262" s="83" t="str">
        <f t="shared" si="42"/>
        <v/>
      </c>
      <c r="AU262" s="84">
        <f>IF(N262&gt;'Costes máximos'!$D$22,'Costes máximos'!$D$22,N262)</f>
        <v>0</v>
      </c>
      <c r="AV262" s="84">
        <f>IF(O262&gt;'Costes máximos'!$D$22,'Costes máximos'!$D$22,O262)</f>
        <v>0</v>
      </c>
      <c r="AW262" s="84">
        <f>IF(P262&gt;'Costes máximos'!$D$22,'Costes máximos'!$D$22,P262)</f>
        <v>0</v>
      </c>
      <c r="AX262" s="84">
        <f>IF(Q262&gt;'Costes máximos'!$D$22,'Costes máximos'!$D$22,Q262)</f>
        <v>0</v>
      </c>
      <c r="AY262" s="84">
        <f>IF(R262&gt;'Costes máximos'!$D$22,'Costes máximos'!$D$22,R262)</f>
        <v>0</v>
      </c>
    </row>
    <row r="263" spans="2:51" hidden="1" outlineLevel="1" x14ac:dyDescent="0.25">
      <c r="B263" s="60"/>
      <c r="C263" s="61"/>
      <c r="D263" s="61"/>
      <c r="E263" s="87">
        <f>IFERROR(INDEX('1. Paquetes y Tareas'!$F$16:$F$65,MATCH(AT263,'1. Paquetes y Tareas'!$E$16:$E$65,0)),0)</f>
        <v>0</v>
      </c>
      <c r="F263" s="48"/>
      <c r="G263" s="87" t="str">
        <f>IFERROR(INDEX('3. Presupuesto Total '!$G$25:$G$34,MATCH(F263,'3. Presupuesto Total '!$B$25:$B$34,0)),"")</f>
        <v/>
      </c>
      <c r="H263" s="38"/>
      <c r="I263" s="38"/>
      <c r="J263" s="38"/>
      <c r="K263" s="38"/>
      <c r="L263" s="38"/>
      <c r="M263" s="38"/>
      <c r="N263" s="41"/>
      <c r="O263" s="41"/>
      <c r="P263" s="41"/>
      <c r="Q263" s="42"/>
      <c r="R263" s="42"/>
      <c r="S263" s="86">
        <f t="shared" si="43"/>
        <v>0</v>
      </c>
      <c r="T263" s="86">
        <f t="shared" si="38"/>
        <v>0</v>
      </c>
      <c r="U263" s="86">
        <f t="shared" si="44"/>
        <v>0</v>
      </c>
      <c r="V263" s="42"/>
      <c r="W263" s="42"/>
      <c r="X263" s="51"/>
      <c r="Y263" s="51"/>
      <c r="Z263" s="86">
        <f t="shared" si="45"/>
        <v>0</v>
      </c>
      <c r="AA263" s="42"/>
      <c r="AB263" s="43"/>
      <c r="AC263" s="52"/>
      <c r="AD263" s="51"/>
      <c r="AE263" s="86">
        <f t="shared" si="46"/>
        <v>0</v>
      </c>
      <c r="AF263" s="42"/>
      <c r="AG263" s="43"/>
      <c r="AH263" s="52"/>
      <c r="AI263" s="51"/>
      <c r="AJ263" s="86">
        <f t="shared" si="47"/>
        <v>0</v>
      </c>
      <c r="AK263" s="86">
        <f t="shared" si="39"/>
        <v>0</v>
      </c>
      <c r="AL263" s="86">
        <f t="shared" si="40"/>
        <v>0</v>
      </c>
      <c r="AM263" s="86">
        <f t="shared" si="41"/>
        <v>0</v>
      </c>
      <c r="AN263" s="42"/>
      <c r="AO263" s="43"/>
      <c r="AP263" s="43"/>
      <c r="AQ263" s="86">
        <f t="shared" si="48"/>
        <v>0</v>
      </c>
      <c r="AT263" s="83" t="str">
        <f t="shared" si="42"/>
        <v/>
      </c>
      <c r="AU263" s="84">
        <f>IF(N263&gt;'Costes máximos'!$D$22,'Costes máximos'!$D$22,N263)</f>
        <v>0</v>
      </c>
      <c r="AV263" s="84">
        <f>IF(O263&gt;'Costes máximos'!$D$22,'Costes máximos'!$D$22,O263)</f>
        <v>0</v>
      </c>
      <c r="AW263" s="84">
        <f>IF(P263&gt;'Costes máximos'!$D$22,'Costes máximos'!$D$22,P263)</f>
        <v>0</v>
      </c>
      <c r="AX263" s="84">
        <f>IF(Q263&gt;'Costes máximos'!$D$22,'Costes máximos'!$D$22,Q263)</f>
        <v>0</v>
      </c>
      <c r="AY263" s="84">
        <f>IF(R263&gt;'Costes máximos'!$D$22,'Costes máximos'!$D$22,R263)</f>
        <v>0</v>
      </c>
    </row>
    <row r="264" spans="2:51" hidden="1" outlineLevel="1" x14ac:dyDescent="0.25">
      <c r="B264" s="60"/>
      <c r="C264" s="61"/>
      <c r="D264" s="61"/>
      <c r="E264" s="87">
        <f>IFERROR(INDEX('1. Paquetes y Tareas'!$F$16:$F$65,MATCH(AT264,'1. Paquetes y Tareas'!$E$16:$E$65,0)),0)</f>
        <v>0</v>
      </c>
      <c r="F264" s="48"/>
      <c r="G264" s="87" t="str">
        <f>IFERROR(INDEX('3. Presupuesto Total '!$G$25:$G$34,MATCH(F264,'3. Presupuesto Total '!$B$25:$B$34,0)),"")</f>
        <v/>
      </c>
      <c r="H264" s="38"/>
      <c r="I264" s="38"/>
      <c r="J264" s="38"/>
      <c r="K264" s="38"/>
      <c r="L264" s="38"/>
      <c r="M264" s="38"/>
      <c r="N264" s="41"/>
      <c r="O264" s="41"/>
      <c r="P264" s="41"/>
      <c r="Q264" s="42"/>
      <c r="R264" s="42"/>
      <c r="S264" s="86">
        <f t="shared" si="43"/>
        <v>0</v>
      </c>
      <c r="T264" s="86">
        <f t="shared" si="38"/>
        <v>0</v>
      </c>
      <c r="U264" s="86">
        <f t="shared" si="44"/>
        <v>0</v>
      </c>
      <c r="V264" s="42"/>
      <c r="W264" s="42"/>
      <c r="X264" s="51"/>
      <c r="Y264" s="51"/>
      <c r="Z264" s="86">
        <f t="shared" si="45"/>
        <v>0</v>
      </c>
      <c r="AA264" s="42"/>
      <c r="AB264" s="43"/>
      <c r="AC264" s="52"/>
      <c r="AD264" s="51"/>
      <c r="AE264" s="86">
        <f t="shared" si="46"/>
        <v>0</v>
      </c>
      <c r="AF264" s="42"/>
      <c r="AG264" s="43"/>
      <c r="AH264" s="52"/>
      <c r="AI264" s="51"/>
      <c r="AJ264" s="86">
        <f t="shared" si="47"/>
        <v>0</v>
      </c>
      <c r="AK264" s="86">
        <f t="shared" si="39"/>
        <v>0</v>
      </c>
      <c r="AL264" s="86">
        <f t="shared" si="40"/>
        <v>0</v>
      </c>
      <c r="AM264" s="86">
        <f t="shared" si="41"/>
        <v>0</v>
      </c>
      <c r="AN264" s="42"/>
      <c r="AO264" s="43"/>
      <c r="AP264" s="43"/>
      <c r="AQ264" s="86">
        <f t="shared" si="48"/>
        <v>0</v>
      </c>
      <c r="AT264" s="83" t="str">
        <f t="shared" si="42"/>
        <v/>
      </c>
      <c r="AU264" s="84">
        <f>IF(N264&gt;'Costes máximos'!$D$22,'Costes máximos'!$D$22,N264)</f>
        <v>0</v>
      </c>
      <c r="AV264" s="84">
        <f>IF(O264&gt;'Costes máximos'!$D$22,'Costes máximos'!$D$22,O264)</f>
        <v>0</v>
      </c>
      <c r="AW264" s="84">
        <f>IF(P264&gt;'Costes máximos'!$D$22,'Costes máximos'!$D$22,P264)</f>
        <v>0</v>
      </c>
      <c r="AX264" s="84">
        <f>IF(Q264&gt;'Costes máximos'!$D$22,'Costes máximos'!$D$22,Q264)</f>
        <v>0</v>
      </c>
      <c r="AY264" s="84">
        <f>IF(R264&gt;'Costes máximos'!$D$22,'Costes máximos'!$D$22,R264)</f>
        <v>0</v>
      </c>
    </row>
    <row r="265" spans="2:51" hidden="1" outlineLevel="1" x14ac:dyDescent="0.25">
      <c r="B265" s="60"/>
      <c r="C265" s="61"/>
      <c r="D265" s="61"/>
      <c r="E265" s="87">
        <f>IFERROR(INDEX('1. Paquetes y Tareas'!$F$16:$F$65,MATCH(AT265,'1. Paquetes y Tareas'!$E$16:$E$65,0)),0)</f>
        <v>0</v>
      </c>
      <c r="F265" s="48"/>
      <c r="G265" s="87" t="str">
        <f>IFERROR(INDEX('3. Presupuesto Total '!$G$25:$G$34,MATCH(F265,'3. Presupuesto Total '!$B$25:$B$34,0)),"")</f>
        <v/>
      </c>
      <c r="H265" s="38"/>
      <c r="I265" s="38"/>
      <c r="J265" s="38"/>
      <c r="K265" s="38"/>
      <c r="L265" s="38"/>
      <c r="M265" s="38"/>
      <c r="N265" s="41"/>
      <c r="O265" s="41"/>
      <c r="P265" s="41"/>
      <c r="Q265" s="42"/>
      <c r="R265" s="42"/>
      <c r="S265" s="86">
        <f t="shared" si="43"/>
        <v>0</v>
      </c>
      <c r="T265" s="86">
        <f t="shared" si="38"/>
        <v>0</v>
      </c>
      <c r="U265" s="86">
        <f t="shared" si="44"/>
        <v>0</v>
      </c>
      <c r="V265" s="42"/>
      <c r="W265" s="42"/>
      <c r="X265" s="51"/>
      <c r="Y265" s="51"/>
      <c r="Z265" s="86">
        <f t="shared" si="45"/>
        <v>0</v>
      </c>
      <c r="AA265" s="42"/>
      <c r="AB265" s="43"/>
      <c r="AC265" s="52"/>
      <c r="AD265" s="51"/>
      <c r="AE265" s="86">
        <f t="shared" si="46"/>
        <v>0</v>
      </c>
      <c r="AF265" s="42"/>
      <c r="AG265" s="43"/>
      <c r="AH265" s="52"/>
      <c r="AI265" s="51"/>
      <c r="AJ265" s="86">
        <f t="shared" si="47"/>
        <v>0</v>
      </c>
      <c r="AK265" s="86">
        <f t="shared" si="39"/>
        <v>0</v>
      </c>
      <c r="AL265" s="86">
        <f t="shared" si="40"/>
        <v>0</v>
      </c>
      <c r="AM265" s="86">
        <f t="shared" si="41"/>
        <v>0</v>
      </c>
      <c r="AN265" s="42"/>
      <c r="AO265" s="43"/>
      <c r="AP265" s="43"/>
      <c r="AQ265" s="86">
        <f t="shared" si="48"/>
        <v>0</v>
      </c>
      <c r="AT265" s="83" t="str">
        <f t="shared" si="42"/>
        <v/>
      </c>
      <c r="AU265" s="84">
        <f>IF(N265&gt;'Costes máximos'!$D$22,'Costes máximos'!$D$22,N265)</f>
        <v>0</v>
      </c>
      <c r="AV265" s="84">
        <f>IF(O265&gt;'Costes máximos'!$D$22,'Costes máximos'!$D$22,O265)</f>
        <v>0</v>
      </c>
      <c r="AW265" s="84">
        <f>IF(P265&gt;'Costes máximos'!$D$22,'Costes máximos'!$D$22,P265)</f>
        <v>0</v>
      </c>
      <c r="AX265" s="84">
        <f>IF(Q265&gt;'Costes máximos'!$D$22,'Costes máximos'!$D$22,Q265)</f>
        <v>0</v>
      </c>
      <c r="AY265" s="84">
        <f>IF(R265&gt;'Costes máximos'!$D$22,'Costes máximos'!$D$22,R265)</f>
        <v>0</v>
      </c>
    </row>
    <row r="266" spans="2:51" hidden="1" outlineLevel="1" x14ac:dyDescent="0.25">
      <c r="B266" s="60"/>
      <c r="C266" s="61"/>
      <c r="D266" s="61"/>
      <c r="E266" s="87">
        <f>IFERROR(INDEX('1. Paquetes y Tareas'!$F$16:$F$65,MATCH(AT266,'1. Paquetes y Tareas'!$E$16:$E$65,0)),0)</f>
        <v>0</v>
      </c>
      <c r="F266" s="48"/>
      <c r="G266" s="87" t="str">
        <f>IFERROR(INDEX('3. Presupuesto Total '!$G$25:$G$34,MATCH(F266,'3. Presupuesto Total '!$B$25:$B$34,0)),"")</f>
        <v/>
      </c>
      <c r="H266" s="38"/>
      <c r="I266" s="38"/>
      <c r="J266" s="38"/>
      <c r="K266" s="38"/>
      <c r="L266" s="38"/>
      <c r="M266" s="38"/>
      <c r="N266" s="41"/>
      <c r="O266" s="41"/>
      <c r="P266" s="41"/>
      <c r="Q266" s="42"/>
      <c r="R266" s="42"/>
      <c r="S266" s="86">
        <f t="shared" si="43"/>
        <v>0</v>
      </c>
      <c r="T266" s="86">
        <f t="shared" si="38"/>
        <v>0</v>
      </c>
      <c r="U266" s="86">
        <f t="shared" si="44"/>
        <v>0</v>
      </c>
      <c r="V266" s="42"/>
      <c r="W266" s="42"/>
      <c r="X266" s="51"/>
      <c r="Y266" s="51"/>
      <c r="Z266" s="86">
        <f t="shared" si="45"/>
        <v>0</v>
      </c>
      <c r="AA266" s="42"/>
      <c r="AB266" s="43"/>
      <c r="AC266" s="52"/>
      <c r="AD266" s="51"/>
      <c r="AE266" s="86">
        <f t="shared" si="46"/>
        <v>0</v>
      </c>
      <c r="AF266" s="42"/>
      <c r="AG266" s="43"/>
      <c r="AH266" s="52"/>
      <c r="AI266" s="51"/>
      <c r="AJ266" s="86">
        <f t="shared" si="47"/>
        <v>0</v>
      </c>
      <c r="AK266" s="86">
        <f t="shared" si="39"/>
        <v>0</v>
      </c>
      <c r="AL266" s="86">
        <f t="shared" si="40"/>
        <v>0</v>
      </c>
      <c r="AM266" s="86">
        <f t="shared" si="41"/>
        <v>0</v>
      </c>
      <c r="AN266" s="42"/>
      <c r="AO266" s="43"/>
      <c r="AP266" s="43"/>
      <c r="AQ266" s="86">
        <f t="shared" si="48"/>
        <v>0</v>
      </c>
      <c r="AT266" s="83" t="str">
        <f t="shared" si="42"/>
        <v/>
      </c>
      <c r="AU266" s="84">
        <f>IF(N266&gt;'Costes máximos'!$D$22,'Costes máximos'!$D$22,N266)</f>
        <v>0</v>
      </c>
      <c r="AV266" s="84">
        <f>IF(O266&gt;'Costes máximos'!$D$22,'Costes máximos'!$D$22,O266)</f>
        <v>0</v>
      </c>
      <c r="AW266" s="84">
        <f>IF(P266&gt;'Costes máximos'!$D$22,'Costes máximos'!$D$22,P266)</f>
        <v>0</v>
      </c>
      <c r="AX266" s="84">
        <f>IF(Q266&gt;'Costes máximos'!$D$22,'Costes máximos'!$D$22,Q266)</f>
        <v>0</v>
      </c>
      <c r="AY266" s="84">
        <f>IF(R266&gt;'Costes máximos'!$D$22,'Costes máximos'!$D$22,R266)</f>
        <v>0</v>
      </c>
    </row>
    <row r="267" spans="2:51" hidden="1" outlineLevel="1" x14ac:dyDescent="0.25">
      <c r="B267" s="60"/>
      <c r="C267" s="61"/>
      <c r="D267" s="61"/>
      <c r="E267" s="87">
        <f>IFERROR(INDEX('1. Paquetes y Tareas'!$F$16:$F$65,MATCH(AT267,'1. Paquetes y Tareas'!$E$16:$E$65,0)),0)</f>
        <v>0</v>
      </c>
      <c r="F267" s="48"/>
      <c r="G267" s="87" t="str">
        <f>IFERROR(INDEX('3. Presupuesto Total '!$G$25:$G$34,MATCH(F267,'3. Presupuesto Total '!$B$25:$B$34,0)),"")</f>
        <v/>
      </c>
      <c r="H267" s="38"/>
      <c r="I267" s="38"/>
      <c r="J267" s="38"/>
      <c r="K267" s="38"/>
      <c r="L267" s="38"/>
      <c r="M267" s="38"/>
      <c r="N267" s="41"/>
      <c r="O267" s="41"/>
      <c r="P267" s="41"/>
      <c r="Q267" s="42"/>
      <c r="R267" s="42"/>
      <c r="S267" s="86">
        <f t="shared" si="43"/>
        <v>0</v>
      </c>
      <c r="T267" s="86">
        <f t="shared" si="38"/>
        <v>0</v>
      </c>
      <c r="U267" s="86">
        <f t="shared" si="44"/>
        <v>0</v>
      </c>
      <c r="V267" s="42"/>
      <c r="W267" s="42"/>
      <c r="X267" s="51"/>
      <c r="Y267" s="51"/>
      <c r="Z267" s="86">
        <f t="shared" si="45"/>
        <v>0</v>
      </c>
      <c r="AA267" s="42"/>
      <c r="AB267" s="43"/>
      <c r="AC267" s="52"/>
      <c r="AD267" s="51"/>
      <c r="AE267" s="86">
        <f t="shared" si="46"/>
        <v>0</v>
      </c>
      <c r="AF267" s="42"/>
      <c r="AG267" s="43"/>
      <c r="AH267" s="52"/>
      <c r="AI267" s="51"/>
      <c r="AJ267" s="86">
        <f t="shared" si="47"/>
        <v>0</v>
      </c>
      <c r="AK267" s="86">
        <f t="shared" si="39"/>
        <v>0</v>
      </c>
      <c r="AL267" s="86">
        <f t="shared" si="40"/>
        <v>0</v>
      </c>
      <c r="AM267" s="86">
        <f t="shared" si="41"/>
        <v>0</v>
      </c>
      <c r="AN267" s="42"/>
      <c r="AO267" s="43"/>
      <c r="AP267" s="43"/>
      <c r="AQ267" s="86">
        <f t="shared" si="48"/>
        <v>0</v>
      </c>
      <c r="AT267" s="83" t="str">
        <f t="shared" si="42"/>
        <v/>
      </c>
      <c r="AU267" s="84">
        <f>IF(N267&gt;'Costes máximos'!$D$22,'Costes máximos'!$D$22,N267)</f>
        <v>0</v>
      </c>
      <c r="AV267" s="84">
        <f>IF(O267&gt;'Costes máximos'!$D$22,'Costes máximos'!$D$22,O267)</f>
        <v>0</v>
      </c>
      <c r="AW267" s="84">
        <f>IF(P267&gt;'Costes máximos'!$D$22,'Costes máximos'!$D$22,P267)</f>
        <v>0</v>
      </c>
      <c r="AX267" s="84">
        <f>IF(Q267&gt;'Costes máximos'!$D$22,'Costes máximos'!$D$22,Q267)</f>
        <v>0</v>
      </c>
      <c r="AY267" s="84">
        <f>IF(R267&gt;'Costes máximos'!$D$22,'Costes máximos'!$D$22,R267)</f>
        <v>0</v>
      </c>
    </row>
    <row r="268" spans="2:51" hidden="1" outlineLevel="1" x14ac:dyDescent="0.25">
      <c r="B268" s="60"/>
      <c r="C268" s="61"/>
      <c r="D268" s="61"/>
      <c r="E268" s="87">
        <f>IFERROR(INDEX('1. Paquetes y Tareas'!$F$16:$F$65,MATCH(AT268,'1. Paquetes y Tareas'!$E$16:$E$65,0)),0)</f>
        <v>0</v>
      </c>
      <c r="F268" s="48"/>
      <c r="G268" s="87" t="str">
        <f>IFERROR(INDEX('3. Presupuesto Total '!$G$25:$G$34,MATCH(F268,'3. Presupuesto Total '!$B$25:$B$34,0)),"")</f>
        <v/>
      </c>
      <c r="H268" s="38"/>
      <c r="I268" s="38"/>
      <c r="J268" s="38"/>
      <c r="K268" s="38"/>
      <c r="L268" s="38"/>
      <c r="M268" s="38"/>
      <c r="N268" s="41"/>
      <c r="O268" s="41"/>
      <c r="P268" s="41"/>
      <c r="Q268" s="42"/>
      <c r="R268" s="42"/>
      <c r="S268" s="86">
        <f t="shared" si="43"/>
        <v>0</v>
      </c>
      <c r="T268" s="86">
        <f t="shared" si="38"/>
        <v>0</v>
      </c>
      <c r="U268" s="86">
        <f t="shared" si="44"/>
        <v>0</v>
      </c>
      <c r="V268" s="42"/>
      <c r="W268" s="42"/>
      <c r="X268" s="51"/>
      <c r="Y268" s="51"/>
      <c r="Z268" s="86">
        <f t="shared" si="45"/>
        <v>0</v>
      </c>
      <c r="AA268" s="42"/>
      <c r="AB268" s="43"/>
      <c r="AC268" s="52"/>
      <c r="AD268" s="51"/>
      <c r="AE268" s="86">
        <f t="shared" si="46"/>
        <v>0</v>
      </c>
      <c r="AF268" s="42"/>
      <c r="AG268" s="43"/>
      <c r="AH268" s="52"/>
      <c r="AI268" s="51"/>
      <c r="AJ268" s="86">
        <f t="shared" si="47"/>
        <v>0</v>
      </c>
      <c r="AK268" s="86">
        <f t="shared" si="39"/>
        <v>0</v>
      </c>
      <c r="AL268" s="86">
        <f t="shared" si="40"/>
        <v>0</v>
      </c>
      <c r="AM268" s="86">
        <f t="shared" si="41"/>
        <v>0</v>
      </c>
      <c r="AN268" s="42"/>
      <c r="AO268" s="43"/>
      <c r="AP268" s="43"/>
      <c r="AQ268" s="86">
        <f t="shared" si="48"/>
        <v>0</v>
      </c>
      <c r="AT268" s="83" t="str">
        <f t="shared" si="42"/>
        <v/>
      </c>
      <c r="AU268" s="84">
        <f>IF(N268&gt;'Costes máximos'!$D$22,'Costes máximos'!$D$22,N268)</f>
        <v>0</v>
      </c>
      <c r="AV268" s="84">
        <f>IF(O268&gt;'Costes máximos'!$D$22,'Costes máximos'!$D$22,O268)</f>
        <v>0</v>
      </c>
      <c r="AW268" s="84">
        <f>IF(P268&gt;'Costes máximos'!$D$22,'Costes máximos'!$D$22,P268)</f>
        <v>0</v>
      </c>
      <c r="AX268" s="84">
        <f>IF(Q268&gt;'Costes máximos'!$D$22,'Costes máximos'!$D$22,Q268)</f>
        <v>0</v>
      </c>
      <c r="AY268" s="84">
        <f>IF(R268&gt;'Costes máximos'!$D$22,'Costes máximos'!$D$22,R268)</f>
        <v>0</v>
      </c>
    </row>
    <row r="269" spans="2:51" hidden="1" outlineLevel="1" x14ac:dyDescent="0.25">
      <c r="B269" s="60"/>
      <c r="C269" s="61"/>
      <c r="D269" s="61"/>
      <c r="E269" s="87">
        <f>IFERROR(INDEX('1. Paquetes y Tareas'!$F$16:$F$65,MATCH(AT269,'1. Paquetes y Tareas'!$E$16:$E$65,0)),0)</f>
        <v>0</v>
      </c>
      <c r="F269" s="48"/>
      <c r="G269" s="87" t="str">
        <f>IFERROR(INDEX('3. Presupuesto Total '!$G$25:$G$34,MATCH(F269,'3. Presupuesto Total '!$B$25:$B$34,0)),"")</f>
        <v/>
      </c>
      <c r="H269" s="38"/>
      <c r="I269" s="38"/>
      <c r="J269" s="38"/>
      <c r="K269" s="38"/>
      <c r="L269" s="38"/>
      <c r="M269" s="38"/>
      <c r="N269" s="41"/>
      <c r="O269" s="41"/>
      <c r="P269" s="41"/>
      <c r="Q269" s="42"/>
      <c r="R269" s="42"/>
      <c r="S269" s="86">
        <f t="shared" si="43"/>
        <v>0</v>
      </c>
      <c r="T269" s="86">
        <f t="shared" si="38"/>
        <v>0</v>
      </c>
      <c r="U269" s="86">
        <f t="shared" si="44"/>
        <v>0</v>
      </c>
      <c r="V269" s="42"/>
      <c r="W269" s="42"/>
      <c r="X269" s="51"/>
      <c r="Y269" s="51"/>
      <c r="Z269" s="86">
        <f t="shared" si="45"/>
        <v>0</v>
      </c>
      <c r="AA269" s="42"/>
      <c r="AB269" s="43"/>
      <c r="AC269" s="52"/>
      <c r="AD269" s="51"/>
      <c r="AE269" s="86">
        <f t="shared" si="46"/>
        <v>0</v>
      </c>
      <c r="AF269" s="42"/>
      <c r="AG269" s="43"/>
      <c r="AH269" s="52"/>
      <c r="AI269" s="51"/>
      <c r="AJ269" s="86">
        <f t="shared" si="47"/>
        <v>0</v>
      </c>
      <c r="AK269" s="86">
        <f t="shared" si="39"/>
        <v>0</v>
      </c>
      <c r="AL269" s="86">
        <f t="shared" si="40"/>
        <v>0</v>
      </c>
      <c r="AM269" s="86">
        <f t="shared" si="41"/>
        <v>0</v>
      </c>
      <c r="AN269" s="42"/>
      <c r="AO269" s="43"/>
      <c r="AP269" s="43"/>
      <c r="AQ269" s="86">
        <f t="shared" si="48"/>
        <v>0</v>
      </c>
      <c r="AT269" s="83" t="str">
        <f t="shared" si="42"/>
        <v/>
      </c>
      <c r="AU269" s="84">
        <f>IF(N269&gt;'Costes máximos'!$D$22,'Costes máximos'!$D$22,N269)</f>
        <v>0</v>
      </c>
      <c r="AV269" s="84">
        <f>IF(O269&gt;'Costes máximos'!$D$22,'Costes máximos'!$D$22,O269)</f>
        <v>0</v>
      </c>
      <c r="AW269" s="84">
        <f>IF(P269&gt;'Costes máximos'!$D$22,'Costes máximos'!$D$22,P269)</f>
        <v>0</v>
      </c>
      <c r="AX269" s="84">
        <f>IF(Q269&gt;'Costes máximos'!$D$22,'Costes máximos'!$D$22,Q269)</f>
        <v>0</v>
      </c>
      <c r="AY269" s="84">
        <f>IF(R269&gt;'Costes máximos'!$D$22,'Costes máximos'!$D$22,R269)</f>
        <v>0</v>
      </c>
    </row>
    <row r="270" spans="2:51" hidden="1" outlineLevel="1" x14ac:dyDescent="0.25">
      <c r="B270" s="60"/>
      <c r="C270" s="61"/>
      <c r="D270" s="61"/>
      <c r="E270" s="87">
        <f>IFERROR(INDEX('1. Paquetes y Tareas'!$F$16:$F$65,MATCH(AT270,'1. Paquetes y Tareas'!$E$16:$E$65,0)),0)</f>
        <v>0</v>
      </c>
      <c r="F270" s="48"/>
      <c r="G270" s="87" t="str">
        <f>IFERROR(INDEX('3. Presupuesto Total '!$G$25:$G$34,MATCH(F270,'3. Presupuesto Total '!$B$25:$B$34,0)),"")</f>
        <v/>
      </c>
      <c r="H270" s="38"/>
      <c r="I270" s="38"/>
      <c r="J270" s="38"/>
      <c r="K270" s="38"/>
      <c r="L270" s="38"/>
      <c r="M270" s="38"/>
      <c r="N270" s="41"/>
      <c r="O270" s="41"/>
      <c r="P270" s="41"/>
      <c r="Q270" s="42"/>
      <c r="R270" s="42"/>
      <c r="S270" s="86">
        <f t="shared" si="43"/>
        <v>0</v>
      </c>
      <c r="T270" s="86">
        <f t="shared" si="38"/>
        <v>0</v>
      </c>
      <c r="U270" s="86">
        <f t="shared" si="44"/>
        <v>0</v>
      </c>
      <c r="V270" s="42"/>
      <c r="W270" s="42"/>
      <c r="X270" s="51"/>
      <c r="Y270" s="51"/>
      <c r="Z270" s="86">
        <f t="shared" si="45"/>
        <v>0</v>
      </c>
      <c r="AA270" s="42"/>
      <c r="AB270" s="43"/>
      <c r="AC270" s="52"/>
      <c r="AD270" s="51"/>
      <c r="AE270" s="86">
        <f t="shared" si="46"/>
        <v>0</v>
      </c>
      <c r="AF270" s="42"/>
      <c r="AG270" s="43"/>
      <c r="AH270" s="52"/>
      <c r="AI270" s="51"/>
      <c r="AJ270" s="86">
        <f t="shared" si="47"/>
        <v>0</v>
      </c>
      <c r="AK270" s="86">
        <f t="shared" si="39"/>
        <v>0</v>
      </c>
      <c r="AL270" s="86">
        <f t="shared" si="40"/>
        <v>0</v>
      </c>
      <c r="AM270" s="86">
        <f t="shared" si="41"/>
        <v>0</v>
      </c>
      <c r="AN270" s="42"/>
      <c r="AO270" s="43"/>
      <c r="AP270" s="43"/>
      <c r="AQ270" s="86">
        <f t="shared" si="48"/>
        <v>0</v>
      </c>
      <c r="AT270" s="83" t="str">
        <f t="shared" si="42"/>
        <v/>
      </c>
      <c r="AU270" s="84">
        <f>IF(N270&gt;'Costes máximos'!$D$22,'Costes máximos'!$D$22,N270)</f>
        <v>0</v>
      </c>
      <c r="AV270" s="84">
        <f>IF(O270&gt;'Costes máximos'!$D$22,'Costes máximos'!$D$22,O270)</f>
        <v>0</v>
      </c>
      <c r="AW270" s="84">
        <f>IF(P270&gt;'Costes máximos'!$D$22,'Costes máximos'!$D$22,P270)</f>
        <v>0</v>
      </c>
      <c r="AX270" s="84">
        <f>IF(Q270&gt;'Costes máximos'!$D$22,'Costes máximos'!$D$22,Q270)</f>
        <v>0</v>
      </c>
      <c r="AY270" s="84">
        <f>IF(R270&gt;'Costes máximos'!$D$22,'Costes máximos'!$D$22,R270)</f>
        <v>0</v>
      </c>
    </row>
    <row r="271" spans="2:51" hidden="1" outlineLevel="1" x14ac:dyDescent="0.25">
      <c r="B271" s="60"/>
      <c r="C271" s="61"/>
      <c r="D271" s="61"/>
      <c r="E271" s="87">
        <f>IFERROR(INDEX('1. Paquetes y Tareas'!$F$16:$F$65,MATCH(AT271,'1. Paquetes y Tareas'!$E$16:$E$65,0)),0)</f>
        <v>0</v>
      </c>
      <c r="F271" s="48"/>
      <c r="G271" s="87" t="str">
        <f>IFERROR(INDEX('3. Presupuesto Total '!$G$25:$G$34,MATCH(F271,'3. Presupuesto Total '!$B$25:$B$34,0)),"")</f>
        <v/>
      </c>
      <c r="H271" s="38"/>
      <c r="I271" s="38"/>
      <c r="J271" s="38"/>
      <c r="K271" s="38"/>
      <c r="L271" s="38"/>
      <c r="M271" s="38"/>
      <c r="N271" s="41"/>
      <c r="O271" s="41"/>
      <c r="P271" s="41"/>
      <c r="Q271" s="42"/>
      <c r="R271" s="42"/>
      <c r="S271" s="86">
        <f t="shared" si="43"/>
        <v>0</v>
      </c>
      <c r="T271" s="86">
        <f t="shared" si="38"/>
        <v>0</v>
      </c>
      <c r="U271" s="86">
        <f t="shared" si="44"/>
        <v>0</v>
      </c>
      <c r="V271" s="42"/>
      <c r="W271" s="42"/>
      <c r="X271" s="51"/>
      <c r="Y271" s="51"/>
      <c r="Z271" s="86">
        <f t="shared" si="45"/>
        <v>0</v>
      </c>
      <c r="AA271" s="42"/>
      <c r="AB271" s="43"/>
      <c r="AC271" s="52"/>
      <c r="AD271" s="51"/>
      <c r="AE271" s="86">
        <f t="shared" si="46"/>
        <v>0</v>
      </c>
      <c r="AF271" s="42"/>
      <c r="AG271" s="43"/>
      <c r="AH271" s="52"/>
      <c r="AI271" s="51"/>
      <c r="AJ271" s="86">
        <f t="shared" si="47"/>
        <v>0</v>
      </c>
      <c r="AK271" s="86">
        <f t="shared" si="39"/>
        <v>0</v>
      </c>
      <c r="AL271" s="86">
        <f t="shared" si="40"/>
        <v>0</v>
      </c>
      <c r="AM271" s="86">
        <f t="shared" si="41"/>
        <v>0</v>
      </c>
      <c r="AN271" s="42"/>
      <c r="AO271" s="43"/>
      <c r="AP271" s="43"/>
      <c r="AQ271" s="86">
        <f t="shared" si="48"/>
        <v>0</v>
      </c>
      <c r="AT271" s="83" t="str">
        <f t="shared" si="42"/>
        <v/>
      </c>
      <c r="AU271" s="84">
        <f>IF(N271&gt;'Costes máximos'!$D$22,'Costes máximos'!$D$22,N271)</f>
        <v>0</v>
      </c>
      <c r="AV271" s="84">
        <f>IF(O271&gt;'Costes máximos'!$D$22,'Costes máximos'!$D$22,O271)</f>
        <v>0</v>
      </c>
      <c r="AW271" s="84">
        <f>IF(P271&gt;'Costes máximos'!$D$22,'Costes máximos'!$D$22,P271)</f>
        <v>0</v>
      </c>
      <c r="AX271" s="84">
        <f>IF(Q271&gt;'Costes máximos'!$D$22,'Costes máximos'!$D$22,Q271)</f>
        <v>0</v>
      </c>
      <c r="AY271" s="84">
        <f>IF(R271&gt;'Costes máximos'!$D$22,'Costes máximos'!$D$22,R271)</f>
        <v>0</v>
      </c>
    </row>
    <row r="272" spans="2:51" hidden="1" outlineLevel="1" x14ac:dyDescent="0.25">
      <c r="B272" s="60"/>
      <c r="C272" s="61"/>
      <c r="D272" s="61"/>
      <c r="E272" s="87">
        <f>IFERROR(INDEX('1. Paquetes y Tareas'!$F$16:$F$65,MATCH(AT272,'1. Paquetes y Tareas'!$E$16:$E$65,0)),0)</f>
        <v>0</v>
      </c>
      <c r="F272" s="48"/>
      <c r="G272" s="87" t="str">
        <f>IFERROR(INDEX('3. Presupuesto Total '!$G$25:$G$34,MATCH(F272,'3. Presupuesto Total '!$B$25:$B$34,0)),"")</f>
        <v/>
      </c>
      <c r="H272" s="38"/>
      <c r="I272" s="38"/>
      <c r="J272" s="38"/>
      <c r="K272" s="38"/>
      <c r="L272" s="38"/>
      <c r="M272" s="38"/>
      <c r="N272" s="41"/>
      <c r="O272" s="41"/>
      <c r="P272" s="41"/>
      <c r="Q272" s="42"/>
      <c r="R272" s="42"/>
      <c r="S272" s="86">
        <f t="shared" si="43"/>
        <v>0</v>
      </c>
      <c r="T272" s="86">
        <f t="shared" si="38"/>
        <v>0</v>
      </c>
      <c r="U272" s="86">
        <f t="shared" si="44"/>
        <v>0</v>
      </c>
      <c r="V272" s="42"/>
      <c r="W272" s="42"/>
      <c r="X272" s="51"/>
      <c r="Y272" s="51"/>
      <c r="Z272" s="86">
        <f t="shared" si="45"/>
        <v>0</v>
      </c>
      <c r="AA272" s="42"/>
      <c r="AB272" s="43"/>
      <c r="AC272" s="52"/>
      <c r="AD272" s="51"/>
      <c r="AE272" s="86">
        <f t="shared" si="46"/>
        <v>0</v>
      </c>
      <c r="AF272" s="42"/>
      <c r="AG272" s="43"/>
      <c r="AH272" s="52"/>
      <c r="AI272" s="51"/>
      <c r="AJ272" s="86">
        <f t="shared" si="47"/>
        <v>0</v>
      </c>
      <c r="AK272" s="86">
        <f t="shared" si="39"/>
        <v>0</v>
      </c>
      <c r="AL272" s="86">
        <f t="shared" si="40"/>
        <v>0</v>
      </c>
      <c r="AM272" s="86">
        <f t="shared" si="41"/>
        <v>0</v>
      </c>
      <c r="AN272" s="42"/>
      <c r="AO272" s="43"/>
      <c r="AP272" s="43"/>
      <c r="AQ272" s="86">
        <f t="shared" si="48"/>
        <v>0</v>
      </c>
      <c r="AT272" s="83" t="str">
        <f t="shared" si="42"/>
        <v/>
      </c>
      <c r="AU272" s="84">
        <f>IF(N272&gt;'Costes máximos'!$D$22,'Costes máximos'!$D$22,N272)</f>
        <v>0</v>
      </c>
      <c r="AV272" s="84">
        <f>IF(O272&gt;'Costes máximos'!$D$22,'Costes máximos'!$D$22,O272)</f>
        <v>0</v>
      </c>
      <c r="AW272" s="84">
        <f>IF(P272&gt;'Costes máximos'!$D$22,'Costes máximos'!$D$22,P272)</f>
        <v>0</v>
      </c>
      <c r="AX272" s="84">
        <f>IF(Q272&gt;'Costes máximos'!$D$22,'Costes máximos'!$D$22,Q272)</f>
        <v>0</v>
      </c>
      <c r="AY272" s="84">
        <f>IF(R272&gt;'Costes máximos'!$D$22,'Costes máximos'!$D$22,R272)</f>
        <v>0</v>
      </c>
    </row>
    <row r="273" spans="2:51" hidden="1" outlineLevel="1" x14ac:dyDescent="0.25">
      <c r="B273" s="60"/>
      <c r="C273" s="61"/>
      <c r="D273" s="61"/>
      <c r="E273" s="87">
        <f>IFERROR(INDEX('1. Paquetes y Tareas'!$F$16:$F$65,MATCH(AT273,'1. Paquetes y Tareas'!$E$16:$E$65,0)),0)</f>
        <v>0</v>
      </c>
      <c r="F273" s="48"/>
      <c r="G273" s="87" t="str">
        <f>IFERROR(INDEX('3. Presupuesto Total '!$G$25:$G$34,MATCH(F273,'3. Presupuesto Total '!$B$25:$B$34,0)),"")</f>
        <v/>
      </c>
      <c r="H273" s="38"/>
      <c r="I273" s="38"/>
      <c r="J273" s="38"/>
      <c r="K273" s="38"/>
      <c r="L273" s="38"/>
      <c r="M273" s="38"/>
      <c r="N273" s="41"/>
      <c r="O273" s="41"/>
      <c r="P273" s="41"/>
      <c r="Q273" s="42"/>
      <c r="R273" s="42"/>
      <c r="S273" s="86">
        <f t="shared" si="43"/>
        <v>0</v>
      </c>
      <c r="T273" s="86">
        <f t="shared" si="38"/>
        <v>0</v>
      </c>
      <c r="U273" s="86">
        <f t="shared" si="44"/>
        <v>0</v>
      </c>
      <c r="V273" s="42"/>
      <c r="W273" s="42"/>
      <c r="X273" s="51"/>
      <c r="Y273" s="51"/>
      <c r="Z273" s="86">
        <f t="shared" si="45"/>
        <v>0</v>
      </c>
      <c r="AA273" s="42"/>
      <c r="AB273" s="43"/>
      <c r="AC273" s="52"/>
      <c r="AD273" s="51"/>
      <c r="AE273" s="86">
        <f t="shared" si="46"/>
        <v>0</v>
      </c>
      <c r="AF273" s="42"/>
      <c r="AG273" s="43"/>
      <c r="AH273" s="52"/>
      <c r="AI273" s="51"/>
      <c r="AJ273" s="86">
        <f t="shared" si="47"/>
        <v>0</v>
      </c>
      <c r="AK273" s="86">
        <f t="shared" si="39"/>
        <v>0</v>
      </c>
      <c r="AL273" s="86">
        <f t="shared" si="40"/>
        <v>0</v>
      </c>
      <c r="AM273" s="86">
        <f t="shared" si="41"/>
        <v>0</v>
      </c>
      <c r="AN273" s="42"/>
      <c r="AO273" s="43"/>
      <c r="AP273" s="43"/>
      <c r="AQ273" s="86">
        <f t="shared" si="48"/>
        <v>0</v>
      </c>
      <c r="AT273" s="83" t="str">
        <f t="shared" si="42"/>
        <v/>
      </c>
      <c r="AU273" s="84">
        <f>IF(N273&gt;'Costes máximos'!$D$22,'Costes máximos'!$D$22,N273)</f>
        <v>0</v>
      </c>
      <c r="AV273" s="84">
        <f>IF(O273&gt;'Costes máximos'!$D$22,'Costes máximos'!$D$22,O273)</f>
        <v>0</v>
      </c>
      <c r="AW273" s="84">
        <f>IF(P273&gt;'Costes máximos'!$D$22,'Costes máximos'!$D$22,P273)</f>
        <v>0</v>
      </c>
      <c r="AX273" s="84">
        <f>IF(Q273&gt;'Costes máximos'!$D$22,'Costes máximos'!$D$22,Q273)</f>
        <v>0</v>
      </c>
      <c r="AY273" s="84">
        <f>IF(R273&gt;'Costes máximos'!$D$22,'Costes máximos'!$D$22,R273)</f>
        <v>0</v>
      </c>
    </row>
    <row r="274" spans="2:51" hidden="1" outlineLevel="1" x14ac:dyDescent="0.25">
      <c r="B274" s="60"/>
      <c r="C274" s="61"/>
      <c r="D274" s="61"/>
      <c r="E274" s="87">
        <f>IFERROR(INDEX('1. Paquetes y Tareas'!$F$16:$F$65,MATCH(AT274,'1. Paquetes y Tareas'!$E$16:$E$65,0)),0)</f>
        <v>0</v>
      </c>
      <c r="F274" s="48"/>
      <c r="G274" s="87" t="str">
        <f>IFERROR(INDEX('3. Presupuesto Total '!$G$25:$G$34,MATCH(F274,'3. Presupuesto Total '!$B$25:$B$34,0)),"")</f>
        <v/>
      </c>
      <c r="H274" s="38"/>
      <c r="I274" s="38"/>
      <c r="J274" s="38"/>
      <c r="K274" s="38"/>
      <c r="L274" s="38"/>
      <c r="M274" s="38"/>
      <c r="N274" s="41"/>
      <c r="O274" s="41"/>
      <c r="P274" s="41"/>
      <c r="Q274" s="42"/>
      <c r="R274" s="42"/>
      <c r="S274" s="86">
        <f t="shared" si="43"/>
        <v>0</v>
      </c>
      <c r="T274" s="86">
        <f t="shared" si="38"/>
        <v>0</v>
      </c>
      <c r="U274" s="86">
        <f t="shared" si="44"/>
        <v>0</v>
      </c>
      <c r="V274" s="42"/>
      <c r="W274" s="42"/>
      <c r="X274" s="51"/>
      <c r="Y274" s="51"/>
      <c r="Z274" s="86">
        <f t="shared" si="45"/>
        <v>0</v>
      </c>
      <c r="AA274" s="42"/>
      <c r="AB274" s="43"/>
      <c r="AC274" s="52"/>
      <c r="AD274" s="51"/>
      <c r="AE274" s="86">
        <f t="shared" si="46"/>
        <v>0</v>
      </c>
      <c r="AF274" s="42"/>
      <c r="AG274" s="43"/>
      <c r="AH274" s="52"/>
      <c r="AI274" s="51"/>
      <c r="AJ274" s="86">
        <f t="shared" si="47"/>
        <v>0</v>
      </c>
      <c r="AK274" s="86">
        <f t="shared" si="39"/>
        <v>0</v>
      </c>
      <c r="AL274" s="86">
        <f t="shared" si="40"/>
        <v>0</v>
      </c>
      <c r="AM274" s="86">
        <f t="shared" si="41"/>
        <v>0</v>
      </c>
      <c r="AN274" s="42"/>
      <c r="AO274" s="43"/>
      <c r="AP274" s="43"/>
      <c r="AQ274" s="86">
        <f t="shared" si="48"/>
        <v>0</v>
      </c>
      <c r="AT274" s="83" t="str">
        <f t="shared" si="42"/>
        <v/>
      </c>
      <c r="AU274" s="84">
        <f>IF(N274&gt;'Costes máximos'!$D$22,'Costes máximos'!$D$22,N274)</f>
        <v>0</v>
      </c>
      <c r="AV274" s="84">
        <f>IF(O274&gt;'Costes máximos'!$D$22,'Costes máximos'!$D$22,O274)</f>
        <v>0</v>
      </c>
      <c r="AW274" s="84">
        <f>IF(P274&gt;'Costes máximos'!$D$22,'Costes máximos'!$D$22,P274)</f>
        <v>0</v>
      </c>
      <c r="AX274" s="84">
        <f>IF(Q274&gt;'Costes máximos'!$D$22,'Costes máximos'!$D$22,Q274)</f>
        <v>0</v>
      </c>
      <c r="AY274" s="84">
        <f>IF(R274&gt;'Costes máximos'!$D$22,'Costes máximos'!$D$22,R274)</f>
        <v>0</v>
      </c>
    </row>
    <row r="275" spans="2:51" hidden="1" outlineLevel="1" x14ac:dyDescent="0.25">
      <c r="B275" s="60"/>
      <c r="C275" s="61"/>
      <c r="D275" s="61"/>
      <c r="E275" s="87">
        <f>IFERROR(INDEX('1. Paquetes y Tareas'!$F$16:$F$65,MATCH(AT275,'1. Paquetes y Tareas'!$E$16:$E$65,0)),0)</f>
        <v>0</v>
      </c>
      <c r="F275" s="48"/>
      <c r="G275" s="87" t="str">
        <f>IFERROR(INDEX('3. Presupuesto Total '!$G$25:$G$34,MATCH(F275,'3. Presupuesto Total '!$B$25:$B$34,0)),"")</f>
        <v/>
      </c>
      <c r="H275" s="38"/>
      <c r="I275" s="38"/>
      <c r="J275" s="38"/>
      <c r="K275" s="38"/>
      <c r="L275" s="38"/>
      <c r="M275" s="38"/>
      <c r="N275" s="41"/>
      <c r="O275" s="41"/>
      <c r="P275" s="41"/>
      <c r="Q275" s="42"/>
      <c r="R275" s="42"/>
      <c r="S275" s="86">
        <f t="shared" si="43"/>
        <v>0</v>
      </c>
      <c r="T275" s="86">
        <f t="shared" si="38"/>
        <v>0</v>
      </c>
      <c r="U275" s="86">
        <f t="shared" si="44"/>
        <v>0</v>
      </c>
      <c r="V275" s="42"/>
      <c r="W275" s="42"/>
      <c r="X275" s="51"/>
      <c r="Y275" s="51"/>
      <c r="Z275" s="86">
        <f t="shared" si="45"/>
        <v>0</v>
      </c>
      <c r="AA275" s="42"/>
      <c r="AB275" s="43"/>
      <c r="AC275" s="52"/>
      <c r="AD275" s="51"/>
      <c r="AE275" s="86">
        <f t="shared" si="46"/>
        <v>0</v>
      </c>
      <c r="AF275" s="42"/>
      <c r="AG275" s="43"/>
      <c r="AH275" s="52"/>
      <c r="AI275" s="51"/>
      <c r="AJ275" s="86">
        <f t="shared" si="47"/>
        <v>0</v>
      </c>
      <c r="AK275" s="86">
        <f t="shared" si="39"/>
        <v>0</v>
      </c>
      <c r="AL275" s="86">
        <f t="shared" si="40"/>
        <v>0</v>
      </c>
      <c r="AM275" s="86">
        <f t="shared" si="41"/>
        <v>0</v>
      </c>
      <c r="AN275" s="42"/>
      <c r="AO275" s="43"/>
      <c r="AP275" s="43"/>
      <c r="AQ275" s="86">
        <f t="shared" si="48"/>
        <v>0</v>
      </c>
      <c r="AT275" s="83" t="str">
        <f t="shared" si="42"/>
        <v/>
      </c>
      <c r="AU275" s="84">
        <f>IF(N275&gt;'Costes máximos'!$D$22,'Costes máximos'!$D$22,N275)</f>
        <v>0</v>
      </c>
      <c r="AV275" s="84">
        <f>IF(O275&gt;'Costes máximos'!$D$22,'Costes máximos'!$D$22,O275)</f>
        <v>0</v>
      </c>
      <c r="AW275" s="84">
        <f>IF(P275&gt;'Costes máximos'!$D$22,'Costes máximos'!$D$22,P275)</f>
        <v>0</v>
      </c>
      <c r="AX275" s="84">
        <f>IF(Q275&gt;'Costes máximos'!$D$22,'Costes máximos'!$D$22,Q275)</f>
        <v>0</v>
      </c>
      <c r="AY275" s="84">
        <f>IF(R275&gt;'Costes máximos'!$D$22,'Costes máximos'!$D$22,R275)</f>
        <v>0</v>
      </c>
    </row>
    <row r="276" spans="2:51" hidden="1" outlineLevel="1" x14ac:dyDescent="0.25">
      <c r="B276" s="60"/>
      <c r="C276" s="61"/>
      <c r="D276" s="61"/>
      <c r="E276" s="87">
        <f>IFERROR(INDEX('1. Paquetes y Tareas'!$F$16:$F$65,MATCH(AT276,'1. Paquetes y Tareas'!$E$16:$E$65,0)),0)</f>
        <v>0</v>
      </c>
      <c r="F276" s="48"/>
      <c r="G276" s="87" t="str">
        <f>IFERROR(INDEX('3. Presupuesto Total '!$G$25:$G$34,MATCH(F276,'3. Presupuesto Total '!$B$25:$B$34,0)),"")</f>
        <v/>
      </c>
      <c r="H276" s="38"/>
      <c r="I276" s="38"/>
      <c r="J276" s="38"/>
      <c r="K276" s="38"/>
      <c r="L276" s="38"/>
      <c r="M276" s="38"/>
      <c r="N276" s="41"/>
      <c r="O276" s="41"/>
      <c r="P276" s="41"/>
      <c r="Q276" s="42"/>
      <c r="R276" s="42"/>
      <c r="S276" s="86">
        <f t="shared" si="43"/>
        <v>0</v>
      </c>
      <c r="T276" s="86">
        <f t="shared" si="38"/>
        <v>0</v>
      </c>
      <c r="U276" s="86">
        <f t="shared" si="44"/>
        <v>0</v>
      </c>
      <c r="V276" s="42"/>
      <c r="W276" s="42"/>
      <c r="X276" s="51"/>
      <c r="Y276" s="51"/>
      <c r="Z276" s="86">
        <f t="shared" si="45"/>
        <v>0</v>
      </c>
      <c r="AA276" s="42"/>
      <c r="AB276" s="43"/>
      <c r="AC276" s="52"/>
      <c r="AD276" s="51"/>
      <c r="AE276" s="86">
        <f t="shared" si="46"/>
        <v>0</v>
      </c>
      <c r="AF276" s="42"/>
      <c r="AG276" s="43"/>
      <c r="AH276" s="52"/>
      <c r="AI276" s="51"/>
      <c r="AJ276" s="86">
        <f t="shared" si="47"/>
        <v>0</v>
      </c>
      <c r="AK276" s="86">
        <f t="shared" si="39"/>
        <v>0</v>
      </c>
      <c r="AL276" s="86">
        <f t="shared" si="40"/>
        <v>0</v>
      </c>
      <c r="AM276" s="86">
        <f t="shared" si="41"/>
        <v>0</v>
      </c>
      <c r="AN276" s="42"/>
      <c r="AO276" s="43"/>
      <c r="AP276" s="43"/>
      <c r="AQ276" s="86">
        <f t="shared" si="48"/>
        <v>0</v>
      </c>
      <c r="AT276" s="83" t="str">
        <f t="shared" si="42"/>
        <v/>
      </c>
      <c r="AU276" s="84">
        <f>IF(N276&gt;'Costes máximos'!$D$22,'Costes máximos'!$D$22,N276)</f>
        <v>0</v>
      </c>
      <c r="AV276" s="84">
        <f>IF(O276&gt;'Costes máximos'!$D$22,'Costes máximos'!$D$22,O276)</f>
        <v>0</v>
      </c>
      <c r="AW276" s="84">
        <f>IF(P276&gt;'Costes máximos'!$D$22,'Costes máximos'!$D$22,P276)</f>
        <v>0</v>
      </c>
      <c r="AX276" s="84">
        <f>IF(Q276&gt;'Costes máximos'!$D$22,'Costes máximos'!$D$22,Q276)</f>
        <v>0</v>
      </c>
      <c r="AY276" s="84">
        <f>IF(R276&gt;'Costes máximos'!$D$22,'Costes máximos'!$D$22,R276)</f>
        <v>0</v>
      </c>
    </row>
    <row r="277" spans="2:51" hidden="1" outlineLevel="1" x14ac:dyDescent="0.25">
      <c r="B277" s="60"/>
      <c r="C277" s="61"/>
      <c r="D277" s="61"/>
      <c r="E277" s="87">
        <f>IFERROR(INDEX('1. Paquetes y Tareas'!$F$16:$F$65,MATCH(AT277,'1. Paquetes y Tareas'!$E$16:$E$65,0)),0)</f>
        <v>0</v>
      </c>
      <c r="F277" s="48"/>
      <c r="G277" s="87" t="str">
        <f>IFERROR(INDEX('3. Presupuesto Total '!$G$25:$G$34,MATCH(F277,'3. Presupuesto Total '!$B$25:$B$34,0)),"")</f>
        <v/>
      </c>
      <c r="H277" s="38"/>
      <c r="I277" s="38"/>
      <c r="J277" s="38"/>
      <c r="K277" s="38"/>
      <c r="L277" s="38"/>
      <c r="M277" s="38"/>
      <c r="N277" s="41"/>
      <c r="O277" s="41"/>
      <c r="P277" s="41"/>
      <c r="Q277" s="42"/>
      <c r="R277" s="42"/>
      <c r="S277" s="86">
        <f t="shared" si="43"/>
        <v>0</v>
      </c>
      <c r="T277" s="86">
        <f t="shared" si="38"/>
        <v>0</v>
      </c>
      <c r="U277" s="86">
        <f t="shared" si="44"/>
        <v>0</v>
      </c>
      <c r="V277" s="42"/>
      <c r="W277" s="42"/>
      <c r="X277" s="51"/>
      <c r="Y277" s="51"/>
      <c r="Z277" s="86">
        <f t="shared" si="45"/>
        <v>0</v>
      </c>
      <c r="AA277" s="42"/>
      <c r="AB277" s="43"/>
      <c r="AC277" s="52"/>
      <c r="AD277" s="51"/>
      <c r="AE277" s="86">
        <f t="shared" si="46"/>
        <v>0</v>
      </c>
      <c r="AF277" s="42"/>
      <c r="AG277" s="43"/>
      <c r="AH277" s="52"/>
      <c r="AI277" s="51"/>
      <c r="AJ277" s="86">
        <f t="shared" si="47"/>
        <v>0</v>
      </c>
      <c r="AK277" s="86">
        <f t="shared" si="39"/>
        <v>0</v>
      </c>
      <c r="AL277" s="86">
        <f t="shared" si="40"/>
        <v>0</v>
      </c>
      <c r="AM277" s="86">
        <f t="shared" si="41"/>
        <v>0</v>
      </c>
      <c r="AN277" s="42"/>
      <c r="AO277" s="43"/>
      <c r="AP277" s="43"/>
      <c r="AQ277" s="86">
        <f t="shared" si="48"/>
        <v>0</v>
      </c>
      <c r="AT277" s="83" t="str">
        <f t="shared" si="42"/>
        <v/>
      </c>
      <c r="AU277" s="84">
        <f>IF(N277&gt;'Costes máximos'!$D$22,'Costes máximos'!$D$22,N277)</f>
        <v>0</v>
      </c>
      <c r="AV277" s="84">
        <f>IF(O277&gt;'Costes máximos'!$D$22,'Costes máximos'!$D$22,O277)</f>
        <v>0</v>
      </c>
      <c r="AW277" s="84">
        <f>IF(P277&gt;'Costes máximos'!$D$22,'Costes máximos'!$D$22,P277)</f>
        <v>0</v>
      </c>
      <c r="AX277" s="84">
        <f>IF(Q277&gt;'Costes máximos'!$D$22,'Costes máximos'!$D$22,Q277)</f>
        <v>0</v>
      </c>
      <c r="AY277" s="84">
        <f>IF(R277&gt;'Costes máximos'!$D$22,'Costes máximos'!$D$22,R277)</f>
        <v>0</v>
      </c>
    </row>
    <row r="278" spans="2:51" hidden="1" outlineLevel="1" x14ac:dyDescent="0.25">
      <c r="B278" s="60"/>
      <c r="C278" s="61"/>
      <c r="D278" s="61"/>
      <c r="E278" s="87">
        <f>IFERROR(INDEX('1. Paquetes y Tareas'!$F$16:$F$65,MATCH(AT278,'1. Paquetes y Tareas'!$E$16:$E$65,0)),0)</f>
        <v>0</v>
      </c>
      <c r="F278" s="48"/>
      <c r="G278" s="87" t="str">
        <f>IFERROR(INDEX('3. Presupuesto Total '!$G$25:$G$34,MATCH(F278,'3. Presupuesto Total '!$B$25:$B$34,0)),"")</f>
        <v/>
      </c>
      <c r="H278" s="38"/>
      <c r="I278" s="38"/>
      <c r="J278" s="38"/>
      <c r="K278" s="38"/>
      <c r="L278" s="38"/>
      <c r="M278" s="38"/>
      <c r="N278" s="41"/>
      <c r="O278" s="41"/>
      <c r="P278" s="41"/>
      <c r="Q278" s="42"/>
      <c r="R278" s="42"/>
      <c r="S278" s="86">
        <f t="shared" si="43"/>
        <v>0</v>
      </c>
      <c r="T278" s="86">
        <f t="shared" si="38"/>
        <v>0</v>
      </c>
      <c r="U278" s="86">
        <f t="shared" si="44"/>
        <v>0</v>
      </c>
      <c r="V278" s="42"/>
      <c r="W278" s="42"/>
      <c r="X278" s="51"/>
      <c r="Y278" s="51"/>
      <c r="Z278" s="86">
        <f t="shared" si="45"/>
        <v>0</v>
      </c>
      <c r="AA278" s="42"/>
      <c r="AB278" s="43"/>
      <c r="AC278" s="52"/>
      <c r="AD278" s="51"/>
      <c r="AE278" s="86">
        <f t="shared" si="46"/>
        <v>0</v>
      </c>
      <c r="AF278" s="42"/>
      <c r="AG278" s="43"/>
      <c r="AH278" s="52"/>
      <c r="AI278" s="51"/>
      <c r="AJ278" s="86">
        <f t="shared" si="47"/>
        <v>0</v>
      </c>
      <c r="AK278" s="86">
        <f t="shared" si="39"/>
        <v>0</v>
      </c>
      <c r="AL278" s="86">
        <f t="shared" si="40"/>
        <v>0</v>
      </c>
      <c r="AM278" s="86">
        <f t="shared" si="41"/>
        <v>0</v>
      </c>
      <c r="AN278" s="42"/>
      <c r="AO278" s="43"/>
      <c r="AP278" s="43"/>
      <c r="AQ278" s="86">
        <f t="shared" si="48"/>
        <v>0</v>
      </c>
      <c r="AT278" s="83" t="str">
        <f t="shared" si="42"/>
        <v/>
      </c>
      <c r="AU278" s="84">
        <f>IF(N278&gt;'Costes máximos'!$D$22,'Costes máximos'!$D$22,N278)</f>
        <v>0</v>
      </c>
      <c r="AV278" s="84">
        <f>IF(O278&gt;'Costes máximos'!$D$22,'Costes máximos'!$D$22,O278)</f>
        <v>0</v>
      </c>
      <c r="AW278" s="84">
        <f>IF(P278&gt;'Costes máximos'!$D$22,'Costes máximos'!$D$22,P278)</f>
        <v>0</v>
      </c>
      <c r="AX278" s="84">
        <f>IF(Q278&gt;'Costes máximos'!$D$22,'Costes máximos'!$D$22,Q278)</f>
        <v>0</v>
      </c>
      <c r="AY278" s="84">
        <f>IF(R278&gt;'Costes máximos'!$D$22,'Costes máximos'!$D$22,R278)</f>
        <v>0</v>
      </c>
    </row>
    <row r="279" spans="2:51" hidden="1" outlineLevel="1" x14ac:dyDescent="0.25">
      <c r="B279" s="60"/>
      <c r="C279" s="61"/>
      <c r="D279" s="61"/>
      <c r="E279" s="87">
        <f>IFERROR(INDEX('1. Paquetes y Tareas'!$F$16:$F$65,MATCH(AT279,'1. Paquetes y Tareas'!$E$16:$E$65,0)),0)</f>
        <v>0</v>
      </c>
      <c r="F279" s="48"/>
      <c r="G279" s="87" t="str">
        <f>IFERROR(INDEX('3. Presupuesto Total '!$G$25:$G$34,MATCH(F279,'3. Presupuesto Total '!$B$25:$B$34,0)),"")</f>
        <v/>
      </c>
      <c r="H279" s="38"/>
      <c r="I279" s="38"/>
      <c r="J279" s="38"/>
      <c r="K279" s="38"/>
      <c r="L279" s="38"/>
      <c r="M279" s="38"/>
      <c r="N279" s="41"/>
      <c r="O279" s="41"/>
      <c r="P279" s="41"/>
      <c r="Q279" s="42"/>
      <c r="R279" s="42"/>
      <c r="S279" s="86">
        <f t="shared" si="43"/>
        <v>0</v>
      </c>
      <c r="T279" s="86">
        <f t="shared" si="38"/>
        <v>0</v>
      </c>
      <c r="U279" s="86">
        <f t="shared" si="44"/>
        <v>0</v>
      </c>
      <c r="V279" s="42"/>
      <c r="W279" s="42"/>
      <c r="X279" s="51"/>
      <c r="Y279" s="51"/>
      <c r="Z279" s="86">
        <f t="shared" si="45"/>
        <v>0</v>
      </c>
      <c r="AA279" s="42"/>
      <c r="AB279" s="43"/>
      <c r="AC279" s="52"/>
      <c r="AD279" s="51"/>
      <c r="AE279" s="86">
        <f t="shared" si="46"/>
        <v>0</v>
      </c>
      <c r="AF279" s="42"/>
      <c r="AG279" s="43"/>
      <c r="AH279" s="52"/>
      <c r="AI279" s="51"/>
      <c r="AJ279" s="86">
        <f t="shared" si="47"/>
        <v>0</v>
      </c>
      <c r="AK279" s="86">
        <f t="shared" si="39"/>
        <v>0</v>
      </c>
      <c r="AL279" s="86">
        <f t="shared" si="40"/>
        <v>0</v>
      </c>
      <c r="AM279" s="86">
        <f t="shared" si="41"/>
        <v>0</v>
      </c>
      <c r="AN279" s="42"/>
      <c r="AO279" s="43"/>
      <c r="AP279" s="43"/>
      <c r="AQ279" s="86">
        <f t="shared" si="48"/>
        <v>0</v>
      </c>
      <c r="AT279" s="83" t="str">
        <f t="shared" si="42"/>
        <v/>
      </c>
      <c r="AU279" s="84">
        <f>IF(N279&gt;'Costes máximos'!$D$22,'Costes máximos'!$D$22,N279)</f>
        <v>0</v>
      </c>
      <c r="AV279" s="84">
        <f>IF(O279&gt;'Costes máximos'!$D$22,'Costes máximos'!$D$22,O279)</f>
        <v>0</v>
      </c>
      <c r="AW279" s="84">
        <f>IF(P279&gt;'Costes máximos'!$D$22,'Costes máximos'!$D$22,P279)</f>
        <v>0</v>
      </c>
      <c r="AX279" s="84">
        <f>IF(Q279&gt;'Costes máximos'!$D$22,'Costes máximos'!$D$22,Q279)</f>
        <v>0</v>
      </c>
      <c r="AY279" s="84">
        <f>IF(R279&gt;'Costes máximos'!$D$22,'Costes máximos'!$D$22,R279)</f>
        <v>0</v>
      </c>
    </row>
    <row r="280" spans="2:51" hidden="1" outlineLevel="1" x14ac:dyDescent="0.25">
      <c r="B280" s="60"/>
      <c r="C280" s="61"/>
      <c r="D280" s="61"/>
      <c r="E280" s="87">
        <f>IFERROR(INDEX('1. Paquetes y Tareas'!$F$16:$F$65,MATCH(AT280,'1. Paquetes y Tareas'!$E$16:$E$65,0)),0)</f>
        <v>0</v>
      </c>
      <c r="F280" s="48"/>
      <c r="G280" s="87" t="str">
        <f>IFERROR(INDEX('3. Presupuesto Total '!$G$25:$G$34,MATCH(F280,'3. Presupuesto Total '!$B$25:$B$34,0)),"")</f>
        <v/>
      </c>
      <c r="H280" s="38"/>
      <c r="I280" s="38"/>
      <c r="J280" s="38"/>
      <c r="K280" s="38"/>
      <c r="L280" s="38"/>
      <c r="M280" s="38"/>
      <c r="N280" s="41"/>
      <c r="O280" s="41"/>
      <c r="P280" s="41"/>
      <c r="Q280" s="42"/>
      <c r="R280" s="42"/>
      <c r="S280" s="86">
        <f t="shared" si="43"/>
        <v>0</v>
      </c>
      <c r="T280" s="86">
        <f t="shared" si="38"/>
        <v>0</v>
      </c>
      <c r="U280" s="86">
        <f t="shared" si="44"/>
        <v>0</v>
      </c>
      <c r="V280" s="42"/>
      <c r="W280" s="42"/>
      <c r="X280" s="51"/>
      <c r="Y280" s="51"/>
      <c r="Z280" s="86">
        <f t="shared" si="45"/>
        <v>0</v>
      </c>
      <c r="AA280" s="42"/>
      <c r="AB280" s="43"/>
      <c r="AC280" s="52"/>
      <c r="AD280" s="51"/>
      <c r="AE280" s="86">
        <f t="shared" si="46"/>
        <v>0</v>
      </c>
      <c r="AF280" s="42"/>
      <c r="AG280" s="43"/>
      <c r="AH280" s="52"/>
      <c r="AI280" s="51"/>
      <c r="AJ280" s="86">
        <f t="shared" si="47"/>
        <v>0</v>
      </c>
      <c r="AK280" s="86">
        <f t="shared" si="39"/>
        <v>0</v>
      </c>
      <c r="AL280" s="86">
        <f t="shared" si="40"/>
        <v>0</v>
      </c>
      <c r="AM280" s="86">
        <f t="shared" si="41"/>
        <v>0</v>
      </c>
      <c r="AN280" s="42"/>
      <c r="AO280" s="43"/>
      <c r="AP280" s="43"/>
      <c r="AQ280" s="86">
        <f t="shared" si="48"/>
        <v>0</v>
      </c>
      <c r="AT280" s="83" t="str">
        <f t="shared" si="42"/>
        <v/>
      </c>
      <c r="AU280" s="84">
        <f>IF(N280&gt;'Costes máximos'!$D$22,'Costes máximos'!$D$22,N280)</f>
        <v>0</v>
      </c>
      <c r="AV280" s="84">
        <f>IF(O280&gt;'Costes máximos'!$D$22,'Costes máximos'!$D$22,O280)</f>
        <v>0</v>
      </c>
      <c r="AW280" s="84">
        <f>IF(P280&gt;'Costes máximos'!$D$22,'Costes máximos'!$D$22,P280)</f>
        <v>0</v>
      </c>
      <c r="AX280" s="84">
        <f>IF(Q280&gt;'Costes máximos'!$D$22,'Costes máximos'!$D$22,Q280)</f>
        <v>0</v>
      </c>
      <c r="AY280" s="84">
        <f>IF(R280&gt;'Costes máximos'!$D$22,'Costes máximos'!$D$22,R280)</f>
        <v>0</v>
      </c>
    </row>
    <row r="281" spans="2:51" hidden="1" outlineLevel="1" x14ac:dyDescent="0.25">
      <c r="B281" s="60"/>
      <c r="C281" s="61"/>
      <c r="D281" s="61"/>
      <c r="E281" s="87">
        <f>IFERROR(INDEX('1. Paquetes y Tareas'!$F$16:$F$65,MATCH(AT281,'1. Paquetes y Tareas'!$E$16:$E$65,0)),0)</f>
        <v>0</v>
      </c>
      <c r="F281" s="48"/>
      <c r="G281" s="87" t="str">
        <f>IFERROR(INDEX('3. Presupuesto Total '!$G$25:$G$34,MATCH(F281,'3. Presupuesto Total '!$B$25:$B$34,0)),"")</f>
        <v/>
      </c>
      <c r="H281" s="38"/>
      <c r="I281" s="38"/>
      <c r="J281" s="38"/>
      <c r="K281" s="38"/>
      <c r="L281" s="38"/>
      <c r="M281" s="38"/>
      <c r="N281" s="41"/>
      <c r="O281" s="41"/>
      <c r="P281" s="41"/>
      <c r="Q281" s="42"/>
      <c r="R281" s="42"/>
      <c r="S281" s="86">
        <f t="shared" si="43"/>
        <v>0</v>
      </c>
      <c r="T281" s="86">
        <f t="shared" si="38"/>
        <v>0</v>
      </c>
      <c r="U281" s="86">
        <f t="shared" si="44"/>
        <v>0</v>
      </c>
      <c r="V281" s="42"/>
      <c r="W281" s="42"/>
      <c r="X281" s="51"/>
      <c r="Y281" s="51"/>
      <c r="Z281" s="86">
        <f t="shared" si="45"/>
        <v>0</v>
      </c>
      <c r="AA281" s="42"/>
      <c r="AB281" s="43"/>
      <c r="AC281" s="52"/>
      <c r="AD281" s="51"/>
      <c r="AE281" s="86">
        <f t="shared" si="46"/>
        <v>0</v>
      </c>
      <c r="AF281" s="42"/>
      <c r="AG281" s="43"/>
      <c r="AH281" s="52"/>
      <c r="AI281" s="51"/>
      <c r="AJ281" s="86">
        <f t="shared" si="47"/>
        <v>0</v>
      </c>
      <c r="AK281" s="86">
        <f t="shared" si="39"/>
        <v>0</v>
      </c>
      <c r="AL281" s="86">
        <f t="shared" si="40"/>
        <v>0</v>
      </c>
      <c r="AM281" s="86">
        <f t="shared" si="41"/>
        <v>0</v>
      </c>
      <c r="AN281" s="42"/>
      <c r="AO281" s="43"/>
      <c r="AP281" s="43"/>
      <c r="AQ281" s="86">
        <f t="shared" si="48"/>
        <v>0</v>
      </c>
      <c r="AT281" s="83" t="str">
        <f t="shared" si="42"/>
        <v/>
      </c>
      <c r="AU281" s="84">
        <f>IF(N281&gt;'Costes máximos'!$D$22,'Costes máximos'!$D$22,N281)</f>
        <v>0</v>
      </c>
      <c r="AV281" s="84">
        <f>IF(O281&gt;'Costes máximos'!$D$22,'Costes máximos'!$D$22,O281)</f>
        <v>0</v>
      </c>
      <c r="AW281" s="84">
        <f>IF(P281&gt;'Costes máximos'!$D$22,'Costes máximos'!$D$22,P281)</f>
        <v>0</v>
      </c>
      <c r="AX281" s="84">
        <f>IF(Q281&gt;'Costes máximos'!$D$22,'Costes máximos'!$D$22,Q281)</f>
        <v>0</v>
      </c>
      <c r="AY281" s="84">
        <f>IF(R281&gt;'Costes máximos'!$D$22,'Costes máximos'!$D$22,R281)</f>
        <v>0</v>
      </c>
    </row>
    <row r="282" spans="2:51" hidden="1" outlineLevel="1" x14ac:dyDescent="0.25">
      <c r="B282" s="60"/>
      <c r="C282" s="61"/>
      <c r="D282" s="61"/>
      <c r="E282" s="87">
        <f>IFERROR(INDEX('1. Paquetes y Tareas'!$F$16:$F$65,MATCH(AT282,'1. Paquetes y Tareas'!$E$16:$E$65,0)),0)</f>
        <v>0</v>
      </c>
      <c r="F282" s="48"/>
      <c r="G282" s="87" t="str">
        <f>IFERROR(INDEX('3. Presupuesto Total '!$G$25:$G$34,MATCH(F282,'3. Presupuesto Total '!$B$25:$B$34,0)),"")</f>
        <v/>
      </c>
      <c r="H282" s="38"/>
      <c r="I282" s="38"/>
      <c r="J282" s="38"/>
      <c r="K282" s="38"/>
      <c r="L282" s="38"/>
      <c r="M282" s="38"/>
      <c r="N282" s="41"/>
      <c r="O282" s="41"/>
      <c r="P282" s="41"/>
      <c r="Q282" s="42"/>
      <c r="R282" s="42"/>
      <c r="S282" s="86">
        <f t="shared" si="43"/>
        <v>0</v>
      </c>
      <c r="T282" s="86">
        <f t="shared" si="38"/>
        <v>0</v>
      </c>
      <c r="U282" s="86">
        <f t="shared" si="44"/>
        <v>0</v>
      </c>
      <c r="V282" s="42"/>
      <c r="W282" s="42"/>
      <c r="X282" s="51"/>
      <c r="Y282" s="51"/>
      <c r="Z282" s="86">
        <f t="shared" si="45"/>
        <v>0</v>
      </c>
      <c r="AA282" s="42"/>
      <c r="AB282" s="43"/>
      <c r="AC282" s="52"/>
      <c r="AD282" s="51"/>
      <c r="AE282" s="86">
        <f t="shared" si="46"/>
        <v>0</v>
      </c>
      <c r="AF282" s="42"/>
      <c r="AG282" s="43"/>
      <c r="AH282" s="52"/>
      <c r="AI282" s="51"/>
      <c r="AJ282" s="86">
        <f t="shared" si="47"/>
        <v>0</v>
      </c>
      <c r="AK282" s="86">
        <f t="shared" si="39"/>
        <v>0</v>
      </c>
      <c r="AL282" s="86">
        <f t="shared" si="40"/>
        <v>0</v>
      </c>
      <c r="AM282" s="86">
        <f t="shared" si="41"/>
        <v>0</v>
      </c>
      <c r="AN282" s="42"/>
      <c r="AO282" s="43"/>
      <c r="AP282" s="43"/>
      <c r="AQ282" s="86">
        <f t="shared" si="48"/>
        <v>0</v>
      </c>
      <c r="AT282" s="83" t="str">
        <f t="shared" si="42"/>
        <v/>
      </c>
      <c r="AU282" s="84">
        <f>IF(N282&gt;'Costes máximos'!$D$22,'Costes máximos'!$D$22,N282)</f>
        <v>0</v>
      </c>
      <c r="AV282" s="84">
        <f>IF(O282&gt;'Costes máximos'!$D$22,'Costes máximos'!$D$22,O282)</f>
        <v>0</v>
      </c>
      <c r="AW282" s="84">
        <f>IF(P282&gt;'Costes máximos'!$D$22,'Costes máximos'!$D$22,P282)</f>
        <v>0</v>
      </c>
      <c r="AX282" s="84">
        <f>IF(Q282&gt;'Costes máximos'!$D$22,'Costes máximos'!$D$22,Q282)</f>
        <v>0</v>
      </c>
      <c r="AY282" s="84">
        <f>IF(R282&gt;'Costes máximos'!$D$22,'Costes máximos'!$D$22,R282)</f>
        <v>0</v>
      </c>
    </row>
    <row r="283" spans="2:51" hidden="1" outlineLevel="1" x14ac:dyDescent="0.25">
      <c r="B283" s="60"/>
      <c r="C283" s="61"/>
      <c r="D283" s="61"/>
      <c r="E283" s="87">
        <f>IFERROR(INDEX('1. Paquetes y Tareas'!$F$16:$F$65,MATCH(AT283,'1. Paquetes y Tareas'!$E$16:$E$65,0)),0)</f>
        <v>0</v>
      </c>
      <c r="F283" s="48"/>
      <c r="G283" s="87" t="str">
        <f>IFERROR(INDEX('3. Presupuesto Total '!$G$25:$G$34,MATCH(F283,'3. Presupuesto Total '!$B$25:$B$34,0)),"")</f>
        <v/>
      </c>
      <c r="H283" s="38"/>
      <c r="I283" s="38"/>
      <c r="J283" s="38"/>
      <c r="K283" s="38"/>
      <c r="L283" s="38"/>
      <c r="M283" s="38"/>
      <c r="N283" s="41"/>
      <c r="O283" s="41"/>
      <c r="P283" s="41"/>
      <c r="Q283" s="42"/>
      <c r="R283" s="42"/>
      <c r="S283" s="86">
        <f t="shared" si="43"/>
        <v>0</v>
      </c>
      <c r="T283" s="86">
        <f t="shared" si="38"/>
        <v>0</v>
      </c>
      <c r="U283" s="86">
        <f t="shared" si="44"/>
        <v>0</v>
      </c>
      <c r="V283" s="42"/>
      <c r="W283" s="42"/>
      <c r="X283" s="51"/>
      <c r="Y283" s="51"/>
      <c r="Z283" s="86">
        <f t="shared" si="45"/>
        <v>0</v>
      </c>
      <c r="AA283" s="42"/>
      <c r="AB283" s="43"/>
      <c r="AC283" s="52"/>
      <c r="AD283" s="51"/>
      <c r="AE283" s="86">
        <f t="shared" si="46"/>
        <v>0</v>
      </c>
      <c r="AF283" s="42"/>
      <c r="AG283" s="43"/>
      <c r="AH283" s="52"/>
      <c r="AI283" s="51"/>
      <c r="AJ283" s="86">
        <f t="shared" si="47"/>
        <v>0</v>
      </c>
      <c r="AK283" s="86">
        <f t="shared" si="39"/>
        <v>0</v>
      </c>
      <c r="AL283" s="86">
        <f t="shared" si="40"/>
        <v>0</v>
      </c>
      <c r="AM283" s="86">
        <f t="shared" si="41"/>
        <v>0</v>
      </c>
      <c r="AN283" s="42"/>
      <c r="AO283" s="43"/>
      <c r="AP283" s="43"/>
      <c r="AQ283" s="86">
        <f t="shared" si="48"/>
        <v>0</v>
      </c>
      <c r="AT283" s="83" t="str">
        <f t="shared" si="42"/>
        <v/>
      </c>
      <c r="AU283" s="84">
        <f>IF(N283&gt;'Costes máximos'!$D$22,'Costes máximos'!$D$22,N283)</f>
        <v>0</v>
      </c>
      <c r="AV283" s="84">
        <f>IF(O283&gt;'Costes máximos'!$D$22,'Costes máximos'!$D$22,O283)</f>
        <v>0</v>
      </c>
      <c r="AW283" s="84">
        <f>IF(P283&gt;'Costes máximos'!$D$22,'Costes máximos'!$D$22,P283)</f>
        <v>0</v>
      </c>
      <c r="AX283" s="84">
        <f>IF(Q283&gt;'Costes máximos'!$D$22,'Costes máximos'!$D$22,Q283)</f>
        <v>0</v>
      </c>
      <c r="AY283" s="84">
        <f>IF(R283&gt;'Costes máximos'!$D$22,'Costes máximos'!$D$22,R283)</f>
        <v>0</v>
      </c>
    </row>
    <row r="284" spans="2:51" hidden="1" outlineLevel="1" x14ac:dyDescent="0.25">
      <c r="B284" s="60"/>
      <c r="C284" s="61"/>
      <c r="D284" s="61"/>
      <c r="E284" s="87">
        <f>IFERROR(INDEX('1. Paquetes y Tareas'!$F$16:$F$65,MATCH(AT284,'1. Paquetes y Tareas'!$E$16:$E$65,0)),0)</f>
        <v>0</v>
      </c>
      <c r="F284" s="48"/>
      <c r="G284" s="87" t="str">
        <f>IFERROR(INDEX('3. Presupuesto Total '!$G$25:$G$34,MATCH(F284,'3. Presupuesto Total '!$B$25:$B$34,0)),"")</f>
        <v/>
      </c>
      <c r="H284" s="38"/>
      <c r="I284" s="38"/>
      <c r="J284" s="38"/>
      <c r="K284" s="38"/>
      <c r="L284" s="38"/>
      <c r="M284" s="38"/>
      <c r="N284" s="41"/>
      <c r="O284" s="41"/>
      <c r="P284" s="41"/>
      <c r="Q284" s="42"/>
      <c r="R284" s="42"/>
      <c r="S284" s="86">
        <f t="shared" si="43"/>
        <v>0</v>
      </c>
      <c r="T284" s="86">
        <f t="shared" si="38"/>
        <v>0</v>
      </c>
      <c r="U284" s="86">
        <f t="shared" si="44"/>
        <v>0</v>
      </c>
      <c r="V284" s="42"/>
      <c r="W284" s="42"/>
      <c r="X284" s="51"/>
      <c r="Y284" s="51"/>
      <c r="Z284" s="86">
        <f t="shared" si="45"/>
        <v>0</v>
      </c>
      <c r="AA284" s="42"/>
      <c r="AB284" s="43"/>
      <c r="AC284" s="52"/>
      <c r="AD284" s="51"/>
      <c r="AE284" s="86">
        <f t="shared" si="46"/>
        <v>0</v>
      </c>
      <c r="AF284" s="42"/>
      <c r="AG284" s="43"/>
      <c r="AH284" s="52"/>
      <c r="AI284" s="51"/>
      <c r="AJ284" s="86">
        <f t="shared" si="47"/>
        <v>0</v>
      </c>
      <c r="AK284" s="86">
        <f t="shared" si="39"/>
        <v>0</v>
      </c>
      <c r="AL284" s="86">
        <f t="shared" si="40"/>
        <v>0</v>
      </c>
      <c r="AM284" s="86">
        <f t="shared" si="41"/>
        <v>0</v>
      </c>
      <c r="AN284" s="42"/>
      <c r="AO284" s="43"/>
      <c r="AP284" s="43"/>
      <c r="AQ284" s="86">
        <f t="shared" si="48"/>
        <v>0</v>
      </c>
      <c r="AT284" s="83" t="str">
        <f t="shared" si="42"/>
        <v/>
      </c>
      <c r="AU284" s="84">
        <f>IF(N284&gt;'Costes máximos'!$D$22,'Costes máximos'!$D$22,N284)</f>
        <v>0</v>
      </c>
      <c r="AV284" s="84">
        <f>IF(O284&gt;'Costes máximos'!$D$22,'Costes máximos'!$D$22,O284)</f>
        <v>0</v>
      </c>
      <c r="AW284" s="84">
        <f>IF(P284&gt;'Costes máximos'!$D$22,'Costes máximos'!$D$22,P284)</f>
        <v>0</v>
      </c>
      <c r="AX284" s="84">
        <f>IF(Q284&gt;'Costes máximos'!$D$22,'Costes máximos'!$D$22,Q284)</f>
        <v>0</v>
      </c>
      <c r="AY284" s="84">
        <f>IF(R284&gt;'Costes máximos'!$D$22,'Costes máximos'!$D$22,R284)</f>
        <v>0</v>
      </c>
    </row>
    <row r="285" spans="2:51" hidden="1" outlineLevel="1" x14ac:dyDescent="0.25">
      <c r="B285" s="60"/>
      <c r="C285" s="61"/>
      <c r="D285" s="61"/>
      <c r="E285" s="87">
        <f>IFERROR(INDEX('1. Paquetes y Tareas'!$F$16:$F$65,MATCH(AT285,'1. Paquetes y Tareas'!$E$16:$E$65,0)),0)</f>
        <v>0</v>
      </c>
      <c r="F285" s="48"/>
      <c r="G285" s="87" t="str">
        <f>IFERROR(INDEX('3. Presupuesto Total '!$G$25:$G$34,MATCH(F285,'3. Presupuesto Total '!$B$25:$B$34,0)),"")</f>
        <v/>
      </c>
      <c r="H285" s="38"/>
      <c r="I285" s="38"/>
      <c r="J285" s="38"/>
      <c r="K285" s="38"/>
      <c r="L285" s="38"/>
      <c r="M285" s="38"/>
      <c r="N285" s="41"/>
      <c r="O285" s="41"/>
      <c r="P285" s="41"/>
      <c r="Q285" s="42"/>
      <c r="R285" s="42"/>
      <c r="S285" s="86">
        <f t="shared" si="43"/>
        <v>0</v>
      </c>
      <c r="T285" s="86">
        <f t="shared" si="38"/>
        <v>0</v>
      </c>
      <c r="U285" s="86">
        <f t="shared" si="44"/>
        <v>0</v>
      </c>
      <c r="V285" s="42"/>
      <c r="W285" s="42"/>
      <c r="X285" s="51"/>
      <c r="Y285" s="51"/>
      <c r="Z285" s="86">
        <f t="shared" si="45"/>
        <v>0</v>
      </c>
      <c r="AA285" s="42"/>
      <c r="AB285" s="43"/>
      <c r="AC285" s="52"/>
      <c r="AD285" s="51"/>
      <c r="AE285" s="86">
        <f t="shared" si="46"/>
        <v>0</v>
      </c>
      <c r="AF285" s="42"/>
      <c r="AG285" s="43"/>
      <c r="AH285" s="52"/>
      <c r="AI285" s="51"/>
      <c r="AJ285" s="86">
        <f t="shared" si="47"/>
        <v>0</v>
      </c>
      <c r="AK285" s="86">
        <f t="shared" si="39"/>
        <v>0</v>
      </c>
      <c r="AL285" s="86">
        <f t="shared" si="40"/>
        <v>0</v>
      </c>
      <c r="AM285" s="86">
        <f t="shared" si="41"/>
        <v>0</v>
      </c>
      <c r="AN285" s="42"/>
      <c r="AO285" s="43"/>
      <c r="AP285" s="43"/>
      <c r="AQ285" s="86">
        <f t="shared" si="48"/>
        <v>0</v>
      </c>
      <c r="AT285" s="83" t="str">
        <f t="shared" si="42"/>
        <v/>
      </c>
      <c r="AU285" s="84">
        <f>IF(N285&gt;'Costes máximos'!$D$22,'Costes máximos'!$D$22,N285)</f>
        <v>0</v>
      </c>
      <c r="AV285" s="84">
        <f>IF(O285&gt;'Costes máximos'!$D$22,'Costes máximos'!$D$22,O285)</f>
        <v>0</v>
      </c>
      <c r="AW285" s="84">
        <f>IF(P285&gt;'Costes máximos'!$D$22,'Costes máximos'!$D$22,P285)</f>
        <v>0</v>
      </c>
      <c r="AX285" s="84">
        <f>IF(Q285&gt;'Costes máximos'!$D$22,'Costes máximos'!$D$22,Q285)</f>
        <v>0</v>
      </c>
      <c r="AY285" s="84">
        <f>IF(R285&gt;'Costes máximos'!$D$22,'Costes máximos'!$D$22,R285)</f>
        <v>0</v>
      </c>
    </row>
    <row r="286" spans="2:51" hidden="1" outlineLevel="1" x14ac:dyDescent="0.25">
      <c r="B286" s="60"/>
      <c r="C286" s="61"/>
      <c r="D286" s="61"/>
      <c r="E286" s="87">
        <f>IFERROR(INDEX('1. Paquetes y Tareas'!$F$16:$F$65,MATCH(AT286,'1. Paquetes y Tareas'!$E$16:$E$65,0)),0)</f>
        <v>0</v>
      </c>
      <c r="F286" s="48"/>
      <c r="G286" s="87" t="str">
        <f>IFERROR(INDEX('3. Presupuesto Total '!$G$25:$G$34,MATCH(F286,'3. Presupuesto Total '!$B$25:$B$34,0)),"")</f>
        <v/>
      </c>
      <c r="H286" s="38"/>
      <c r="I286" s="38"/>
      <c r="J286" s="38"/>
      <c r="K286" s="38"/>
      <c r="L286" s="38"/>
      <c r="M286" s="38"/>
      <c r="N286" s="41"/>
      <c r="O286" s="41"/>
      <c r="P286" s="41"/>
      <c r="Q286" s="42"/>
      <c r="R286" s="42"/>
      <c r="S286" s="86">
        <f t="shared" si="43"/>
        <v>0</v>
      </c>
      <c r="T286" s="86">
        <f t="shared" si="38"/>
        <v>0</v>
      </c>
      <c r="U286" s="86">
        <f t="shared" si="44"/>
        <v>0</v>
      </c>
      <c r="V286" s="42"/>
      <c r="W286" s="42"/>
      <c r="X286" s="51"/>
      <c r="Y286" s="51"/>
      <c r="Z286" s="86">
        <f t="shared" si="45"/>
        <v>0</v>
      </c>
      <c r="AA286" s="42"/>
      <c r="AB286" s="43"/>
      <c r="AC286" s="52"/>
      <c r="AD286" s="51"/>
      <c r="AE286" s="86">
        <f t="shared" si="46"/>
        <v>0</v>
      </c>
      <c r="AF286" s="42"/>
      <c r="AG286" s="43"/>
      <c r="AH286" s="52"/>
      <c r="AI286" s="51"/>
      <c r="AJ286" s="86">
        <f t="shared" si="47"/>
        <v>0</v>
      </c>
      <c r="AK286" s="86">
        <f t="shared" si="39"/>
        <v>0</v>
      </c>
      <c r="AL286" s="86">
        <f t="shared" si="40"/>
        <v>0</v>
      </c>
      <c r="AM286" s="86">
        <f t="shared" si="41"/>
        <v>0</v>
      </c>
      <c r="AN286" s="42"/>
      <c r="AO286" s="43"/>
      <c r="AP286" s="43"/>
      <c r="AQ286" s="86">
        <f t="shared" si="48"/>
        <v>0</v>
      </c>
      <c r="AT286" s="83" t="str">
        <f t="shared" si="42"/>
        <v/>
      </c>
      <c r="AU286" s="84">
        <f>IF(N286&gt;'Costes máximos'!$D$22,'Costes máximos'!$D$22,N286)</f>
        <v>0</v>
      </c>
      <c r="AV286" s="84">
        <f>IF(O286&gt;'Costes máximos'!$D$22,'Costes máximos'!$D$22,O286)</f>
        <v>0</v>
      </c>
      <c r="AW286" s="84">
        <f>IF(P286&gt;'Costes máximos'!$D$22,'Costes máximos'!$D$22,P286)</f>
        <v>0</v>
      </c>
      <c r="AX286" s="84">
        <f>IF(Q286&gt;'Costes máximos'!$D$22,'Costes máximos'!$D$22,Q286)</f>
        <v>0</v>
      </c>
      <c r="AY286" s="84">
        <f>IF(R286&gt;'Costes máximos'!$D$22,'Costes máximos'!$D$22,R286)</f>
        <v>0</v>
      </c>
    </row>
    <row r="287" spans="2:51" hidden="1" outlineLevel="1" x14ac:dyDescent="0.25">
      <c r="B287" s="60"/>
      <c r="C287" s="61"/>
      <c r="D287" s="61"/>
      <c r="E287" s="87">
        <f>IFERROR(INDEX('1. Paquetes y Tareas'!$F$16:$F$65,MATCH(AT287,'1. Paquetes y Tareas'!$E$16:$E$65,0)),0)</f>
        <v>0</v>
      </c>
      <c r="F287" s="48"/>
      <c r="G287" s="87" t="str">
        <f>IFERROR(INDEX('3. Presupuesto Total '!$G$25:$G$34,MATCH(F287,'3. Presupuesto Total '!$B$25:$B$34,0)),"")</f>
        <v/>
      </c>
      <c r="H287" s="38"/>
      <c r="I287" s="38"/>
      <c r="J287" s="38"/>
      <c r="K287" s="38"/>
      <c r="L287" s="38"/>
      <c r="M287" s="38"/>
      <c r="N287" s="41"/>
      <c r="O287" s="41"/>
      <c r="P287" s="41"/>
      <c r="Q287" s="42"/>
      <c r="R287" s="42"/>
      <c r="S287" s="86">
        <f t="shared" si="43"/>
        <v>0</v>
      </c>
      <c r="T287" s="86">
        <f t="shared" si="38"/>
        <v>0</v>
      </c>
      <c r="U287" s="86">
        <f t="shared" si="44"/>
        <v>0</v>
      </c>
      <c r="V287" s="42"/>
      <c r="W287" s="42"/>
      <c r="X287" s="51"/>
      <c r="Y287" s="51"/>
      <c r="Z287" s="86">
        <f t="shared" si="45"/>
        <v>0</v>
      </c>
      <c r="AA287" s="42"/>
      <c r="AB287" s="43"/>
      <c r="AC287" s="52"/>
      <c r="AD287" s="51"/>
      <c r="AE287" s="86">
        <f t="shared" si="46"/>
        <v>0</v>
      </c>
      <c r="AF287" s="42"/>
      <c r="AG287" s="43"/>
      <c r="AH287" s="52"/>
      <c r="AI287" s="51"/>
      <c r="AJ287" s="86">
        <f t="shared" si="47"/>
        <v>0</v>
      </c>
      <c r="AK287" s="86">
        <f t="shared" si="39"/>
        <v>0</v>
      </c>
      <c r="AL287" s="86">
        <f t="shared" si="40"/>
        <v>0</v>
      </c>
      <c r="AM287" s="86">
        <f t="shared" si="41"/>
        <v>0</v>
      </c>
      <c r="AN287" s="42"/>
      <c r="AO287" s="43"/>
      <c r="AP287" s="43"/>
      <c r="AQ287" s="86">
        <f t="shared" si="48"/>
        <v>0</v>
      </c>
      <c r="AT287" s="83" t="str">
        <f t="shared" si="42"/>
        <v/>
      </c>
      <c r="AU287" s="84">
        <f>IF(N287&gt;'Costes máximos'!$D$22,'Costes máximos'!$D$22,N287)</f>
        <v>0</v>
      </c>
      <c r="AV287" s="84">
        <f>IF(O287&gt;'Costes máximos'!$D$22,'Costes máximos'!$D$22,O287)</f>
        <v>0</v>
      </c>
      <c r="AW287" s="84">
        <f>IF(P287&gt;'Costes máximos'!$D$22,'Costes máximos'!$D$22,P287)</f>
        <v>0</v>
      </c>
      <c r="AX287" s="84">
        <f>IF(Q287&gt;'Costes máximos'!$D$22,'Costes máximos'!$D$22,Q287)</f>
        <v>0</v>
      </c>
      <c r="AY287" s="84">
        <f>IF(R287&gt;'Costes máximos'!$D$22,'Costes máximos'!$D$22,R287)</f>
        <v>0</v>
      </c>
    </row>
    <row r="288" spans="2:51" hidden="1" outlineLevel="1" x14ac:dyDescent="0.25">
      <c r="B288" s="60"/>
      <c r="C288" s="61"/>
      <c r="D288" s="61"/>
      <c r="E288" s="87">
        <f>IFERROR(INDEX('1. Paquetes y Tareas'!$F$16:$F$65,MATCH(AT288,'1. Paquetes y Tareas'!$E$16:$E$65,0)),0)</f>
        <v>0</v>
      </c>
      <c r="F288" s="48"/>
      <c r="G288" s="87" t="str">
        <f>IFERROR(INDEX('3. Presupuesto Total '!$G$25:$G$34,MATCH(F288,'3. Presupuesto Total '!$B$25:$B$34,0)),"")</f>
        <v/>
      </c>
      <c r="H288" s="38"/>
      <c r="I288" s="38"/>
      <c r="J288" s="38"/>
      <c r="K288" s="38"/>
      <c r="L288" s="38"/>
      <c r="M288" s="38"/>
      <c r="N288" s="41"/>
      <c r="O288" s="41"/>
      <c r="P288" s="41"/>
      <c r="Q288" s="42"/>
      <c r="R288" s="42"/>
      <c r="S288" s="86">
        <f t="shared" si="43"/>
        <v>0</v>
      </c>
      <c r="T288" s="86">
        <f t="shared" si="38"/>
        <v>0</v>
      </c>
      <c r="U288" s="86">
        <f t="shared" si="44"/>
        <v>0</v>
      </c>
      <c r="V288" s="42"/>
      <c r="W288" s="42"/>
      <c r="X288" s="51"/>
      <c r="Y288" s="51"/>
      <c r="Z288" s="86">
        <f t="shared" si="45"/>
        <v>0</v>
      </c>
      <c r="AA288" s="42"/>
      <c r="AB288" s="43"/>
      <c r="AC288" s="52"/>
      <c r="AD288" s="51"/>
      <c r="AE288" s="86">
        <f t="shared" si="46"/>
        <v>0</v>
      </c>
      <c r="AF288" s="42"/>
      <c r="AG288" s="43"/>
      <c r="AH288" s="52"/>
      <c r="AI288" s="51"/>
      <c r="AJ288" s="86">
        <f t="shared" si="47"/>
        <v>0</v>
      </c>
      <c r="AK288" s="86">
        <f t="shared" si="39"/>
        <v>0</v>
      </c>
      <c r="AL288" s="86">
        <f t="shared" si="40"/>
        <v>0</v>
      </c>
      <c r="AM288" s="86">
        <f t="shared" si="41"/>
        <v>0</v>
      </c>
      <c r="AN288" s="42"/>
      <c r="AO288" s="43"/>
      <c r="AP288" s="43"/>
      <c r="AQ288" s="86">
        <f t="shared" si="48"/>
        <v>0</v>
      </c>
      <c r="AT288" s="83" t="str">
        <f t="shared" si="42"/>
        <v/>
      </c>
      <c r="AU288" s="84">
        <f>IF(N288&gt;'Costes máximos'!$D$22,'Costes máximos'!$D$22,N288)</f>
        <v>0</v>
      </c>
      <c r="AV288" s="84">
        <f>IF(O288&gt;'Costes máximos'!$D$22,'Costes máximos'!$D$22,O288)</f>
        <v>0</v>
      </c>
      <c r="AW288" s="84">
        <f>IF(P288&gt;'Costes máximos'!$D$22,'Costes máximos'!$D$22,P288)</f>
        <v>0</v>
      </c>
      <c r="AX288" s="84">
        <f>IF(Q288&gt;'Costes máximos'!$D$22,'Costes máximos'!$D$22,Q288)</f>
        <v>0</v>
      </c>
      <c r="AY288" s="84">
        <f>IF(R288&gt;'Costes máximos'!$D$22,'Costes máximos'!$D$22,R288)</f>
        <v>0</v>
      </c>
    </row>
    <row r="289" spans="2:51" hidden="1" outlineLevel="1" x14ac:dyDescent="0.25">
      <c r="B289" s="60"/>
      <c r="C289" s="61"/>
      <c r="D289" s="61"/>
      <c r="E289" s="87">
        <f>IFERROR(INDEX('1. Paquetes y Tareas'!$F$16:$F$65,MATCH(AT289,'1. Paquetes y Tareas'!$E$16:$E$65,0)),0)</f>
        <v>0</v>
      </c>
      <c r="F289" s="48"/>
      <c r="G289" s="87" t="str">
        <f>IFERROR(INDEX('3. Presupuesto Total '!$G$25:$G$34,MATCH(F289,'3. Presupuesto Total '!$B$25:$B$34,0)),"")</f>
        <v/>
      </c>
      <c r="H289" s="38"/>
      <c r="I289" s="38"/>
      <c r="J289" s="38"/>
      <c r="K289" s="38"/>
      <c r="L289" s="38"/>
      <c r="M289" s="38"/>
      <c r="N289" s="41"/>
      <c r="O289" s="41"/>
      <c r="P289" s="41"/>
      <c r="Q289" s="42"/>
      <c r="R289" s="42"/>
      <c r="S289" s="86">
        <f t="shared" si="43"/>
        <v>0</v>
      </c>
      <c r="T289" s="86">
        <f t="shared" si="38"/>
        <v>0</v>
      </c>
      <c r="U289" s="86">
        <f t="shared" si="44"/>
        <v>0</v>
      </c>
      <c r="V289" s="42"/>
      <c r="W289" s="42"/>
      <c r="X289" s="51"/>
      <c r="Y289" s="51"/>
      <c r="Z289" s="86">
        <f t="shared" si="45"/>
        <v>0</v>
      </c>
      <c r="AA289" s="42"/>
      <c r="AB289" s="43"/>
      <c r="AC289" s="52"/>
      <c r="AD289" s="51"/>
      <c r="AE289" s="86">
        <f t="shared" si="46"/>
        <v>0</v>
      </c>
      <c r="AF289" s="42"/>
      <c r="AG289" s="43"/>
      <c r="AH289" s="52"/>
      <c r="AI289" s="51"/>
      <c r="AJ289" s="86">
        <f t="shared" si="47"/>
        <v>0</v>
      </c>
      <c r="AK289" s="86">
        <f t="shared" si="39"/>
        <v>0</v>
      </c>
      <c r="AL289" s="86">
        <f t="shared" si="40"/>
        <v>0</v>
      </c>
      <c r="AM289" s="86">
        <f t="shared" si="41"/>
        <v>0</v>
      </c>
      <c r="AN289" s="42"/>
      <c r="AO289" s="43"/>
      <c r="AP289" s="43"/>
      <c r="AQ289" s="86">
        <f t="shared" si="48"/>
        <v>0</v>
      </c>
      <c r="AT289" s="83" t="str">
        <f t="shared" si="42"/>
        <v/>
      </c>
      <c r="AU289" s="84">
        <f>IF(N289&gt;'Costes máximos'!$D$22,'Costes máximos'!$D$22,N289)</f>
        <v>0</v>
      </c>
      <c r="AV289" s="84">
        <f>IF(O289&gt;'Costes máximos'!$D$22,'Costes máximos'!$D$22,O289)</f>
        <v>0</v>
      </c>
      <c r="AW289" s="84">
        <f>IF(P289&gt;'Costes máximos'!$D$22,'Costes máximos'!$D$22,P289)</f>
        <v>0</v>
      </c>
      <c r="AX289" s="84">
        <f>IF(Q289&gt;'Costes máximos'!$D$22,'Costes máximos'!$D$22,Q289)</f>
        <v>0</v>
      </c>
      <c r="AY289" s="84">
        <f>IF(R289&gt;'Costes máximos'!$D$22,'Costes máximos'!$D$22,R289)</f>
        <v>0</v>
      </c>
    </row>
    <row r="290" spans="2:51" hidden="1" outlineLevel="1" x14ac:dyDescent="0.25">
      <c r="B290" s="60"/>
      <c r="C290" s="61"/>
      <c r="D290" s="61"/>
      <c r="E290" s="87">
        <f>IFERROR(INDEX('1. Paquetes y Tareas'!$F$16:$F$65,MATCH(AT290,'1. Paquetes y Tareas'!$E$16:$E$65,0)),0)</f>
        <v>0</v>
      </c>
      <c r="F290" s="48"/>
      <c r="G290" s="87" t="str">
        <f>IFERROR(INDEX('3. Presupuesto Total '!$G$25:$G$34,MATCH(F290,'3. Presupuesto Total '!$B$25:$B$34,0)),"")</f>
        <v/>
      </c>
      <c r="H290" s="38"/>
      <c r="I290" s="38"/>
      <c r="J290" s="38"/>
      <c r="K290" s="38"/>
      <c r="L290" s="38"/>
      <c r="M290" s="38"/>
      <c r="N290" s="41"/>
      <c r="O290" s="41"/>
      <c r="P290" s="41"/>
      <c r="Q290" s="42"/>
      <c r="R290" s="42"/>
      <c r="S290" s="86">
        <f t="shared" si="43"/>
        <v>0</v>
      </c>
      <c r="T290" s="86">
        <f t="shared" si="38"/>
        <v>0</v>
      </c>
      <c r="U290" s="86">
        <f t="shared" si="44"/>
        <v>0</v>
      </c>
      <c r="V290" s="42"/>
      <c r="W290" s="42"/>
      <c r="X290" s="51"/>
      <c r="Y290" s="51"/>
      <c r="Z290" s="86">
        <f t="shared" si="45"/>
        <v>0</v>
      </c>
      <c r="AA290" s="42"/>
      <c r="AB290" s="43"/>
      <c r="AC290" s="52"/>
      <c r="AD290" s="51"/>
      <c r="AE290" s="86">
        <f t="shared" si="46"/>
        <v>0</v>
      </c>
      <c r="AF290" s="42"/>
      <c r="AG290" s="43"/>
      <c r="AH290" s="52"/>
      <c r="AI290" s="51"/>
      <c r="AJ290" s="86">
        <f t="shared" si="47"/>
        <v>0</v>
      </c>
      <c r="AK290" s="86">
        <f t="shared" si="39"/>
        <v>0</v>
      </c>
      <c r="AL290" s="86">
        <f t="shared" si="40"/>
        <v>0</v>
      </c>
      <c r="AM290" s="86">
        <f t="shared" si="41"/>
        <v>0</v>
      </c>
      <c r="AN290" s="42"/>
      <c r="AO290" s="43"/>
      <c r="AP290" s="43"/>
      <c r="AQ290" s="86">
        <f t="shared" si="48"/>
        <v>0</v>
      </c>
      <c r="AT290" s="83" t="str">
        <f t="shared" si="42"/>
        <v/>
      </c>
      <c r="AU290" s="84">
        <f>IF(N290&gt;'Costes máximos'!$D$22,'Costes máximos'!$D$22,N290)</f>
        <v>0</v>
      </c>
      <c r="AV290" s="84">
        <f>IF(O290&gt;'Costes máximos'!$D$22,'Costes máximos'!$D$22,O290)</f>
        <v>0</v>
      </c>
      <c r="AW290" s="84">
        <f>IF(P290&gt;'Costes máximos'!$D$22,'Costes máximos'!$D$22,P290)</f>
        <v>0</v>
      </c>
      <c r="AX290" s="84">
        <f>IF(Q290&gt;'Costes máximos'!$D$22,'Costes máximos'!$D$22,Q290)</f>
        <v>0</v>
      </c>
      <c r="AY290" s="84">
        <f>IF(R290&gt;'Costes máximos'!$D$22,'Costes máximos'!$D$22,R290)</f>
        <v>0</v>
      </c>
    </row>
    <row r="291" spans="2:51" hidden="1" outlineLevel="1" x14ac:dyDescent="0.25">
      <c r="B291" s="60"/>
      <c r="C291" s="61"/>
      <c r="D291" s="61"/>
      <c r="E291" s="87">
        <f>IFERROR(INDEX('1. Paquetes y Tareas'!$F$16:$F$65,MATCH(AT291,'1. Paquetes y Tareas'!$E$16:$E$65,0)),0)</f>
        <v>0</v>
      </c>
      <c r="F291" s="48"/>
      <c r="G291" s="87" t="str">
        <f>IFERROR(INDEX('3. Presupuesto Total '!$G$25:$G$34,MATCH(F291,'3. Presupuesto Total '!$B$25:$B$34,0)),"")</f>
        <v/>
      </c>
      <c r="H291" s="38"/>
      <c r="I291" s="38"/>
      <c r="J291" s="38"/>
      <c r="K291" s="38"/>
      <c r="L291" s="38"/>
      <c r="M291" s="38"/>
      <c r="N291" s="41"/>
      <c r="O291" s="41"/>
      <c r="P291" s="41"/>
      <c r="Q291" s="42"/>
      <c r="R291" s="42"/>
      <c r="S291" s="86">
        <f t="shared" si="43"/>
        <v>0</v>
      </c>
      <c r="T291" s="86">
        <f t="shared" si="38"/>
        <v>0</v>
      </c>
      <c r="U291" s="86">
        <f t="shared" si="44"/>
        <v>0</v>
      </c>
      <c r="V291" s="42"/>
      <c r="W291" s="42"/>
      <c r="X291" s="51"/>
      <c r="Y291" s="51"/>
      <c r="Z291" s="86">
        <f t="shared" si="45"/>
        <v>0</v>
      </c>
      <c r="AA291" s="42"/>
      <c r="AB291" s="43"/>
      <c r="AC291" s="52"/>
      <c r="AD291" s="51"/>
      <c r="AE291" s="86">
        <f t="shared" si="46"/>
        <v>0</v>
      </c>
      <c r="AF291" s="42"/>
      <c r="AG291" s="43"/>
      <c r="AH291" s="52"/>
      <c r="AI291" s="51"/>
      <c r="AJ291" s="86">
        <f t="shared" si="47"/>
        <v>0</v>
      </c>
      <c r="AK291" s="86">
        <f t="shared" si="39"/>
        <v>0</v>
      </c>
      <c r="AL291" s="86">
        <f t="shared" si="40"/>
        <v>0</v>
      </c>
      <c r="AM291" s="86">
        <f t="shared" si="41"/>
        <v>0</v>
      </c>
      <c r="AN291" s="42"/>
      <c r="AO291" s="43"/>
      <c r="AP291" s="43"/>
      <c r="AQ291" s="86">
        <f t="shared" si="48"/>
        <v>0</v>
      </c>
      <c r="AT291" s="83" t="str">
        <f t="shared" si="42"/>
        <v/>
      </c>
      <c r="AU291" s="84">
        <f>IF(N291&gt;'Costes máximos'!$D$22,'Costes máximos'!$D$22,N291)</f>
        <v>0</v>
      </c>
      <c r="AV291" s="84">
        <f>IF(O291&gt;'Costes máximos'!$D$22,'Costes máximos'!$D$22,O291)</f>
        <v>0</v>
      </c>
      <c r="AW291" s="84">
        <f>IF(P291&gt;'Costes máximos'!$D$22,'Costes máximos'!$D$22,P291)</f>
        <v>0</v>
      </c>
      <c r="AX291" s="84">
        <f>IF(Q291&gt;'Costes máximos'!$D$22,'Costes máximos'!$D$22,Q291)</f>
        <v>0</v>
      </c>
      <c r="AY291" s="84">
        <f>IF(R291&gt;'Costes máximos'!$D$22,'Costes máximos'!$D$22,R291)</f>
        <v>0</v>
      </c>
    </row>
    <row r="292" spans="2:51" hidden="1" outlineLevel="1" x14ac:dyDescent="0.25">
      <c r="B292" s="60"/>
      <c r="C292" s="61"/>
      <c r="D292" s="61"/>
      <c r="E292" s="87">
        <f>IFERROR(INDEX('1. Paquetes y Tareas'!$F$16:$F$65,MATCH(AT292,'1. Paquetes y Tareas'!$E$16:$E$65,0)),0)</f>
        <v>0</v>
      </c>
      <c r="F292" s="48"/>
      <c r="G292" s="87" t="str">
        <f>IFERROR(INDEX('3. Presupuesto Total '!$G$25:$G$34,MATCH(F292,'3. Presupuesto Total '!$B$25:$B$34,0)),"")</f>
        <v/>
      </c>
      <c r="H292" s="38"/>
      <c r="I292" s="38"/>
      <c r="J292" s="38"/>
      <c r="K292" s="38"/>
      <c r="L292" s="38"/>
      <c r="M292" s="38"/>
      <c r="N292" s="41"/>
      <c r="O292" s="41"/>
      <c r="P292" s="41"/>
      <c r="Q292" s="42"/>
      <c r="R292" s="42"/>
      <c r="S292" s="86">
        <f t="shared" si="43"/>
        <v>0</v>
      </c>
      <c r="T292" s="86">
        <f t="shared" si="38"/>
        <v>0</v>
      </c>
      <c r="U292" s="86">
        <f t="shared" si="44"/>
        <v>0</v>
      </c>
      <c r="V292" s="42"/>
      <c r="W292" s="42"/>
      <c r="X292" s="51"/>
      <c r="Y292" s="51"/>
      <c r="Z292" s="86">
        <f t="shared" si="45"/>
        <v>0</v>
      </c>
      <c r="AA292" s="42"/>
      <c r="AB292" s="43"/>
      <c r="AC292" s="52"/>
      <c r="AD292" s="51"/>
      <c r="AE292" s="86">
        <f t="shared" si="46"/>
        <v>0</v>
      </c>
      <c r="AF292" s="42"/>
      <c r="AG292" s="43"/>
      <c r="AH292" s="52"/>
      <c r="AI292" s="51"/>
      <c r="AJ292" s="86">
        <f t="shared" si="47"/>
        <v>0</v>
      </c>
      <c r="AK292" s="86">
        <f t="shared" si="39"/>
        <v>0</v>
      </c>
      <c r="AL292" s="86">
        <f t="shared" si="40"/>
        <v>0</v>
      </c>
      <c r="AM292" s="86">
        <f t="shared" si="41"/>
        <v>0</v>
      </c>
      <c r="AN292" s="42"/>
      <c r="AO292" s="43"/>
      <c r="AP292" s="43"/>
      <c r="AQ292" s="86">
        <f t="shared" si="48"/>
        <v>0</v>
      </c>
      <c r="AT292" s="83" t="str">
        <f t="shared" si="42"/>
        <v/>
      </c>
      <c r="AU292" s="84">
        <f>IF(N292&gt;'Costes máximos'!$D$22,'Costes máximos'!$D$22,N292)</f>
        <v>0</v>
      </c>
      <c r="AV292" s="84">
        <f>IF(O292&gt;'Costes máximos'!$D$22,'Costes máximos'!$D$22,O292)</f>
        <v>0</v>
      </c>
      <c r="AW292" s="84">
        <f>IF(P292&gt;'Costes máximos'!$D$22,'Costes máximos'!$D$22,P292)</f>
        <v>0</v>
      </c>
      <c r="AX292" s="84">
        <f>IF(Q292&gt;'Costes máximos'!$D$22,'Costes máximos'!$D$22,Q292)</f>
        <v>0</v>
      </c>
      <c r="AY292" s="84">
        <f>IF(R292&gt;'Costes máximos'!$D$22,'Costes máximos'!$D$22,R292)</f>
        <v>0</v>
      </c>
    </row>
    <row r="293" spans="2:51" hidden="1" outlineLevel="1" x14ac:dyDescent="0.25">
      <c r="B293" s="60"/>
      <c r="C293" s="61"/>
      <c r="D293" s="61"/>
      <c r="E293" s="87">
        <f>IFERROR(INDEX('1. Paquetes y Tareas'!$F$16:$F$65,MATCH(AT293,'1. Paquetes y Tareas'!$E$16:$E$65,0)),0)</f>
        <v>0</v>
      </c>
      <c r="F293" s="48"/>
      <c r="G293" s="87" t="str">
        <f>IFERROR(INDEX('3. Presupuesto Total '!$G$25:$G$34,MATCH(F293,'3. Presupuesto Total '!$B$25:$B$34,0)),"")</f>
        <v/>
      </c>
      <c r="H293" s="38"/>
      <c r="I293" s="38"/>
      <c r="J293" s="38"/>
      <c r="K293" s="38"/>
      <c r="L293" s="38"/>
      <c r="M293" s="38"/>
      <c r="N293" s="41"/>
      <c r="O293" s="41"/>
      <c r="P293" s="41"/>
      <c r="Q293" s="42"/>
      <c r="R293" s="42"/>
      <c r="S293" s="86">
        <f t="shared" si="43"/>
        <v>0</v>
      </c>
      <c r="T293" s="86">
        <f t="shared" si="38"/>
        <v>0</v>
      </c>
      <c r="U293" s="86">
        <f t="shared" si="44"/>
        <v>0</v>
      </c>
      <c r="V293" s="42"/>
      <c r="W293" s="42"/>
      <c r="X293" s="51"/>
      <c r="Y293" s="51"/>
      <c r="Z293" s="86">
        <f t="shared" si="45"/>
        <v>0</v>
      </c>
      <c r="AA293" s="42"/>
      <c r="AB293" s="43"/>
      <c r="AC293" s="52"/>
      <c r="AD293" s="51"/>
      <c r="AE293" s="86">
        <f t="shared" si="46"/>
        <v>0</v>
      </c>
      <c r="AF293" s="42"/>
      <c r="AG293" s="43"/>
      <c r="AH293" s="52"/>
      <c r="AI293" s="51"/>
      <c r="AJ293" s="86">
        <f t="shared" si="47"/>
        <v>0</v>
      </c>
      <c r="AK293" s="86">
        <f t="shared" si="39"/>
        <v>0</v>
      </c>
      <c r="AL293" s="86">
        <f t="shared" si="40"/>
        <v>0</v>
      </c>
      <c r="AM293" s="86">
        <f t="shared" si="41"/>
        <v>0</v>
      </c>
      <c r="AN293" s="42"/>
      <c r="AO293" s="43"/>
      <c r="AP293" s="43"/>
      <c r="AQ293" s="86">
        <f t="shared" si="48"/>
        <v>0</v>
      </c>
      <c r="AT293" s="83" t="str">
        <f t="shared" si="42"/>
        <v/>
      </c>
      <c r="AU293" s="84">
        <f>IF(N293&gt;'Costes máximos'!$D$22,'Costes máximos'!$D$22,N293)</f>
        <v>0</v>
      </c>
      <c r="AV293" s="84">
        <f>IF(O293&gt;'Costes máximos'!$D$22,'Costes máximos'!$D$22,O293)</f>
        <v>0</v>
      </c>
      <c r="AW293" s="84">
        <f>IF(P293&gt;'Costes máximos'!$D$22,'Costes máximos'!$D$22,P293)</f>
        <v>0</v>
      </c>
      <c r="AX293" s="84">
        <f>IF(Q293&gt;'Costes máximos'!$D$22,'Costes máximos'!$D$22,Q293)</f>
        <v>0</v>
      </c>
      <c r="AY293" s="84">
        <f>IF(R293&gt;'Costes máximos'!$D$22,'Costes máximos'!$D$22,R293)</f>
        <v>0</v>
      </c>
    </row>
    <row r="294" spans="2:51" hidden="1" outlineLevel="1" x14ac:dyDescent="0.25">
      <c r="B294" s="60"/>
      <c r="C294" s="61"/>
      <c r="D294" s="61"/>
      <c r="E294" s="87">
        <f>IFERROR(INDEX('1. Paquetes y Tareas'!$F$16:$F$65,MATCH(AT294,'1. Paquetes y Tareas'!$E$16:$E$65,0)),0)</f>
        <v>0</v>
      </c>
      <c r="F294" s="48"/>
      <c r="G294" s="87" t="str">
        <f>IFERROR(INDEX('3. Presupuesto Total '!$G$25:$G$34,MATCH(F294,'3. Presupuesto Total '!$B$25:$B$34,0)),"")</f>
        <v/>
      </c>
      <c r="H294" s="38"/>
      <c r="I294" s="38"/>
      <c r="J294" s="38"/>
      <c r="K294" s="38"/>
      <c r="L294" s="38"/>
      <c r="M294" s="38"/>
      <c r="N294" s="41"/>
      <c r="O294" s="41"/>
      <c r="P294" s="41"/>
      <c r="Q294" s="42"/>
      <c r="R294" s="42"/>
      <c r="S294" s="86">
        <f t="shared" si="43"/>
        <v>0</v>
      </c>
      <c r="T294" s="86">
        <f t="shared" si="38"/>
        <v>0</v>
      </c>
      <c r="U294" s="86">
        <f t="shared" si="44"/>
        <v>0</v>
      </c>
      <c r="V294" s="42"/>
      <c r="W294" s="42"/>
      <c r="X294" s="51"/>
      <c r="Y294" s="51"/>
      <c r="Z294" s="86">
        <f t="shared" si="45"/>
        <v>0</v>
      </c>
      <c r="AA294" s="42"/>
      <c r="AB294" s="43"/>
      <c r="AC294" s="52"/>
      <c r="AD294" s="51"/>
      <c r="AE294" s="86">
        <f t="shared" si="46"/>
        <v>0</v>
      </c>
      <c r="AF294" s="42"/>
      <c r="AG294" s="43"/>
      <c r="AH294" s="52"/>
      <c r="AI294" s="51"/>
      <c r="AJ294" s="86">
        <f t="shared" si="47"/>
        <v>0</v>
      </c>
      <c r="AK294" s="86">
        <f t="shared" si="39"/>
        <v>0</v>
      </c>
      <c r="AL294" s="86">
        <f t="shared" si="40"/>
        <v>0</v>
      </c>
      <c r="AM294" s="86">
        <f t="shared" si="41"/>
        <v>0</v>
      </c>
      <c r="AN294" s="42"/>
      <c r="AO294" s="43"/>
      <c r="AP294" s="43"/>
      <c r="AQ294" s="86">
        <f t="shared" si="48"/>
        <v>0</v>
      </c>
      <c r="AT294" s="83" t="str">
        <f t="shared" si="42"/>
        <v/>
      </c>
      <c r="AU294" s="84">
        <f>IF(N294&gt;'Costes máximos'!$D$22,'Costes máximos'!$D$22,N294)</f>
        <v>0</v>
      </c>
      <c r="AV294" s="84">
        <f>IF(O294&gt;'Costes máximos'!$D$22,'Costes máximos'!$D$22,O294)</f>
        <v>0</v>
      </c>
      <c r="AW294" s="84">
        <f>IF(P294&gt;'Costes máximos'!$D$22,'Costes máximos'!$D$22,P294)</f>
        <v>0</v>
      </c>
      <c r="AX294" s="84">
        <f>IF(Q294&gt;'Costes máximos'!$D$22,'Costes máximos'!$D$22,Q294)</f>
        <v>0</v>
      </c>
      <c r="AY294" s="84">
        <f>IF(R294&gt;'Costes máximos'!$D$22,'Costes máximos'!$D$22,R294)</f>
        <v>0</v>
      </c>
    </row>
    <row r="295" spans="2:51" hidden="1" outlineLevel="1" x14ac:dyDescent="0.25">
      <c r="B295" s="60"/>
      <c r="C295" s="61"/>
      <c r="D295" s="61"/>
      <c r="E295" s="87">
        <f>IFERROR(INDEX('1. Paquetes y Tareas'!$F$16:$F$65,MATCH(AT295,'1. Paquetes y Tareas'!$E$16:$E$65,0)),0)</f>
        <v>0</v>
      </c>
      <c r="F295" s="48"/>
      <c r="G295" s="87" t="str">
        <f>IFERROR(INDEX('3. Presupuesto Total '!$G$25:$G$34,MATCH(F295,'3. Presupuesto Total '!$B$25:$B$34,0)),"")</f>
        <v/>
      </c>
      <c r="H295" s="38"/>
      <c r="I295" s="38"/>
      <c r="J295" s="38"/>
      <c r="K295" s="38"/>
      <c r="L295" s="38"/>
      <c r="M295" s="38"/>
      <c r="N295" s="41"/>
      <c r="O295" s="41"/>
      <c r="P295" s="41"/>
      <c r="Q295" s="42"/>
      <c r="R295" s="42"/>
      <c r="S295" s="86">
        <f t="shared" si="43"/>
        <v>0</v>
      </c>
      <c r="T295" s="86">
        <f t="shared" si="38"/>
        <v>0</v>
      </c>
      <c r="U295" s="86">
        <f t="shared" si="44"/>
        <v>0</v>
      </c>
      <c r="V295" s="42"/>
      <c r="W295" s="42"/>
      <c r="X295" s="51"/>
      <c r="Y295" s="51"/>
      <c r="Z295" s="86">
        <f t="shared" si="45"/>
        <v>0</v>
      </c>
      <c r="AA295" s="42"/>
      <c r="AB295" s="43"/>
      <c r="AC295" s="52"/>
      <c r="AD295" s="51"/>
      <c r="AE295" s="86">
        <f t="shared" si="46"/>
        <v>0</v>
      </c>
      <c r="AF295" s="42"/>
      <c r="AG295" s="43"/>
      <c r="AH295" s="52"/>
      <c r="AI295" s="51"/>
      <c r="AJ295" s="86">
        <f t="shared" si="47"/>
        <v>0</v>
      </c>
      <c r="AK295" s="86">
        <f t="shared" si="39"/>
        <v>0</v>
      </c>
      <c r="AL295" s="86">
        <f t="shared" si="40"/>
        <v>0</v>
      </c>
      <c r="AM295" s="86">
        <f t="shared" si="41"/>
        <v>0</v>
      </c>
      <c r="AN295" s="42"/>
      <c r="AO295" s="43"/>
      <c r="AP295" s="43"/>
      <c r="AQ295" s="86">
        <f t="shared" si="48"/>
        <v>0</v>
      </c>
      <c r="AT295" s="83" t="str">
        <f t="shared" si="42"/>
        <v/>
      </c>
      <c r="AU295" s="84">
        <f>IF(N295&gt;'Costes máximos'!$D$22,'Costes máximos'!$D$22,N295)</f>
        <v>0</v>
      </c>
      <c r="AV295" s="84">
        <f>IF(O295&gt;'Costes máximos'!$D$22,'Costes máximos'!$D$22,O295)</f>
        <v>0</v>
      </c>
      <c r="AW295" s="84">
        <f>IF(P295&gt;'Costes máximos'!$D$22,'Costes máximos'!$D$22,P295)</f>
        <v>0</v>
      </c>
      <c r="AX295" s="84">
        <f>IF(Q295&gt;'Costes máximos'!$D$22,'Costes máximos'!$D$22,Q295)</f>
        <v>0</v>
      </c>
      <c r="AY295" s="84">
        <f>IF(R295&gt;'Costes máximos'!$D$22,'Costes máximos'!$D$22,R295)</f>
        <v>0</v>
      </c>
    </row>
    <row r="296" spans="2:51" hidden="1" outlineLevel="1" x14ac:dyDescent="0.25">
      <c r="B296" s="60"/>
      <c r="C296" s="61"/>
      <c r="D296" s="61"/>
      <c r="E296" s="87">
        <f>IFERROR(INDEX('1. Paquetes y Tareas'!$F$16:$F$65,MATCH(AT296,'1. Paquetes y Tareas'!$E$16:$E$65,0)),0)</f>
        <v>0</v>
      </c>
      <c r="F296" s="48"/>
      <c r="G296" s="87" t="str">
        <f>IFERROR(INDEX('3. Presupuesto Total '!$G$25:$G$34,MATCH(F296,'3. Presupuesto Total '!$B$25:$B$34,0)),"")</f>
        <v/>
      </c>
      <c r="H296" s="38"/>
      <c r="I296" s="38"/>
      <c r="J296" s="38"/>
      <c r="K296" s="38"/>
      <c r="L296" s="38"/>
      <c r="M296" s="38"/>
      <c r="N296" s="41"/>
      <c r="O296" s="41"/>
      <c r="P296" s="41"/>
      <c r="Q296" s="42"/>
      <c r="R296" s="42"/>
      <c r="S296" s="86">
        <f t="shared" si="43"/>
        <v>0</v>
      </c>
      <c r="T296" s="86">
        <f t="shared" ref="T296:T324" si="49">IFERROR(SUMPRODUCT(I296:M296,AU296:AY296),0)</f>
        <v>0</v>
      </c>
      <c r="U296" s="86">
        <f t="shared" si="44"/>
        <v>0</v>
      </c>
      <c r="V296" s="42"/>
      <c r="W296" s="42"/>
      <c r="X296" s="51"/>
      <c r="Y296" s="51"/>
      <c r="Z296" s="86">
        <f t="shared" si="45"/>
        <v>0</v>
      </c>
      <c r="AA296" s="42"/>
      <c r="AB296" s="43"/>
      <c r="AC296" s="52"/>
      <c r="AD296" s="51"/>
      <c r="AE296" s="86">
        <f t="shared" si="46"/>
        <v>0</v>
      </c>
      <c r="AF296" s="42"/>
      <c r="AG296" s="43"/>
      <c r="AH296" s="52"/>
      <c r="AI296" s="51"/>
      <c r="AJ296" s="86">
        <f t="shared" si="47"/>
        <v>0</v>
      </c>
      <c r="AK296" s="86">
        <f t="shared" ref="AK296:AK324" si="50">S296+X296+AC296+AH296</f>
        <v>0</v>
      </c>
      <c r="AL296" s="86">
        <f t="shared" ref="AL296:AL324" si="51">T296+Y296+AD296+AI296</f>
        <v>0</v>
      </c>
      <c r="AM296" s="86">
        <f t="shared" ref="AM296:AM324" si="52">IFERROR(AL296*G296,0)</f>
        <v>0</v>
      </c>
      <c r="AN296" s="42"/>
      <c r="AO296" s="43"/>
      <c r="AP296" s="43"/>
      <c r="AQ296" s="86">
        <f t="shared" si="48"/>
        <v>0</v>
      </c>
      <c r="AT296" s="83" t="str">
        <f t="shared" ref="AT296:AT324" si="53">CONCATENATE(B296,C296,D296)</f>
        <v/>
      </c>
      <c r="AU296" s="84">
        <f>IF(N296&gt;'Costes máximos'!$D$22,'Costes máximos'!$D$22,N296)</f>
        <v>0</v>
      </c>
      <c r="AV296" s="84">
        <f>IF(O296&gt;'Costes máximos'!$D$22,'Costes máximos'!$D$22,O296)</f>
        <v>0</v>
      </c>
      <c r="AW296" s="84">
        <f>IF(P296&gt;'Costes máximos'!$D$22,'Costes máximos'!$D$22,P296)</f>
        <v>0</v>
      </c>
      <c r="AX296" s="84">
        <f>IF(Q296&gt;'Costes máximos'!$D$22,'Costes máximos'!$D$22,Q296)</f>
        <v>0</v>
      </c>
      <c r="AY296" s="84">
        <f>IF(R296&gt;'Costes máximos'!$D$22,'Costes máximos'!$D$22,R296)</f>
        <v>0</v>
      </c>
    </row>
    <row r="297" spans="2:51" hidden="1" outlineLevel="1" x14ac:dyDescent="0.25">
      <c r="B297" s="60"/>
      <c r="C297" s="61"/>
      <c r="D297" s="61"/>
      <c r="E297" s="87">
        <f>IFERROR(INDEX('1. Paquetes y Tareas'!$F$16:$F$65,MATCH(AT297,'1. Paquetes y Tareas'!$E$16:$E$65,0)),0)</f>
        <v>0</v>
      </c>
      <c r="F297" s="48"/>
      <c r="G297" s="87" t="str">
        <f>IFERROR(INDEX('3. Presupuesto Total '!$G$25:$G$34,MATCH(F297,'3. Presupuesto Total '!$B$25:$B$34,0)),"")</f>
        <v/>
      </c>
      <c r="H297" s="38"/>
      <c r="I297" s="38"/>
      <c r="J297" s="38"/>
      <c r="K297" s="38"/>
      <c r="L297" s="38"/>
      <c r="M297" s="38"/>
      <c r="N297" s="41"/>
      <c r="O297" s="41"/>
      <c r="P297" s="41"/>
      <c r="Q297" s="42"/>
      <c r="R297" s="42"/>
      <c r="S297" s="86">
        <f t="shared" si="43"/>
        <v>0</v>
      </c>
      <c r="T297" s="86">
        <f t="shared" si="49"/>
        <v>0</v>
      </c>
      <c r="U297" s="86">
        <f t="shared" si="44"/>
        <v>0</v>
      </c>
      <c r="V297" s="42"/>
      <c r="W297" s="42"/>
      <c r="X297" s="51"/>
      <c r="Y297" s="51"/>
      <c r="Z297" s="86">
        <f t="shared" si="45"/>
        <v>0</v>
      </c>
      <c r="AA297" s="42"/>
      <c r="AB297" s="43"/>
      <c r="AC297" s="52"/>
      <c r="AD297" s="51"/>
      <c r="AE297" s="86">
        <f t="shared" si="46"/>
        <v>0</v>
      </c>
      <c r="AF297" s="42"/>
      <c r="AG297" s="43"/>
      <c r="AH297" s="52"/>
      <c r="AI297" s="51"/>
      <c r="AJ297" s="86">
        <f t="shared" si="47"/>
        <v>0</v>
      </c>
      <c r="AK297" s="86">
        <f t="shared" si="50"/>
        <v>0</v>
      </c>
      <c r="AL297" s="86">
        <f t="shared" si="51"/>
        <v>0</v>
      </c>
      <c r="AM297" s="86">
        <f t="shared" si="52"/>
        <v>0</v>
      </c>
      <c r="AN297" s="42"/>
      <c r="AO297" s="43"/>
      <c r="AP297" s="43"/>
      <c r="AQ297" s="86">
        <f t="shared" si="48"/>
        <v>0</v>
      </c>
      <c r="AT297" s="83" t="str">
        <f t="shared" si="53"/>
        <v/>
      </c>
      <c r="AU297" s="84">
        <f>IF(N297&gt;'Costes máximos'!$D$22,'Costes máximos'!$D$22,N297)</f>
        <v>0</v>
      </c>
      <c r="AV297" s="84">
        <f>IF(O297&gt;'Costes máximos'!$D$22,'Costes máximos'!$D$22,O297)</f>
        <v>0</v>
      </c>
      <c r="AW297" s="84">
        <f>IF(P297&gt;'Costes máximos'!$D$22,'Costes máximos'!$D$22,P297)</f>
        <v>0</v>
      </c>
      <c r="AX297" s="84">
        <f>IF(Q297&gt;'Costes máximos'!$D$22,'Costes máximos'!$D$22,Q297)</f>
        <v>0</v>
      </c>
      <c r="AY297" s="84">
        <f>IF(R297&gt;'Costes máximos'!$D$22,'Costes máximos'!$D$22,R297)</f>
        <v>0</v>
      </c>
    </row>
    <row r="298" spans="2:51" hidden="1" outlineLevel="1" x14ac:dyDescent="0.25">
      <c r="B298" s="60"/>
      <c r="C298" s="61"/>
      <c r="D298" s="61"/>
      <c r="E298" s="87">
        <f>IFERROR(INDEX('1. Paquetes y Tareas'!$F$16:$F$65,MATCH(AT298,'1. Paquetes y Tareas'!$E$16:$E$65,0)),0)</f>
        <v>0</v>
      </c>
      <c r="F298" s="48"/>
      <c r="G298" s="87" t="str">
        <f>IFERROR(INDEX('3. Presupuesto Total '!$G$25:$G$34,MATCH(F298,'3. Presupuesto Total '!$B$25:$B$34,0)),"")</f>
        <v/>
      </c>
      <c r="H298" s="38"/>
      <c r="I298" s="38"/>
      <c r="J298" s="38"/>
      <c r="K298" s="38"/>
      <c r="L298" s="38"/>
      <c r="M298" s="38"/>
      <c r="N298" s="41"/>
      <c r="O298" s="41"/>
      <c r="P298" s="41"/>
      <c r="Q298" s="42"/>
      <c r="R298" s="42"/>
      <c r="S298" s="86">
        <f t="shared" ref="S298:S324" si="54">SUMPRODUCT(I298:M298,N298:R298)</f>
        <v>0</v>
      </c>
      <c r="T298" s="86">
        <f t="shared" si="49"/>
        <v>0</v>
      </c>
      <c r="U298" s="86">
        <f t="shared" ref="U298:U324" si="55">IFERROR(T298*$G298,0)</f>
        <v>0</v>
      </c>
      <c r="V298" s="42"/>
      <c r="W298" s="42"/>
      <c r="X298" s="51"/>
      <c r="Y298" s="51"/>
      <c r="Z298" s="86">
        <f t="shared" ref="Z298:Z324" si="56">IFERROR(Y298*$G298,0)</f>
        <v>0</v>
      </c>
      <c r="AA298" s="42"/>
      <c r="AB298" s="43"/>
      <c r="AC298" s="52"/>
      <c r="AD298" s="51"/>
      <c r="AE298" s="86">
        <f t="shared" ref="AE298:AE324" si="57">IFERROR(AD298*$G298,0)</f>
        <v>0</v>
      </c>
      <c r="AF298" s="42"/>
      <c r="AG298" s="43"/>
      <c r="AH298" s="52"/>
      <c r="AI298" s="51"/>
      <c r="AJ298" s="86">
        <f t="shared" ref="AJ298:AJ324" si="58">IFERROR(AI298*$G298,0)</f>
        <v>0</v>
      </c>
      <c r="AK298" s="86">
        <f t="shared" si="50"/>
        <v>0</v>
      </c>
      <c r="AL298" s="86">
        <f t="shared" si="51"/>
        <v>0</v>
      </c>
      <c r="AM298" s="86">
        <f t="shared" si="52"/>
        <v>0</v>
      </c>
      <c r="AN298" s="42"/>
      <c r="AO298" s="43"/>
      <c r="AP298" s="43"/>
      <c r="AQ298" s="86">
        <f t="shared" ref="AQ298:AQ324" si="59">IFERROR(AP298*$G298,0)</f>
        <v>0</v>
      </c>
      <c r="AT298" s="83" t="str">
        <f t="shared" si="53"/>
        <v/>
      </c>
      <c r="AU298" s="84">
        <f>IF(N298&gt;'Costes máximos'!$D$22,'Costes máximos'!$D$22,N298)</f>
        <v>0</v>
      </c>
      <c r="AV298" s="84">
        <f>IF(O298&gt;'Costes máximos'!$D$22,'Costes máximos'!$D$22,O298)</f>
        <v>0</v>
      </c>
      <c r="AW298" s="84">
        <f>IF(P298&gt;'Costes máximos'!$D$22,'Costes máximos'!$D$22,P298)</f>
        <v>0</v>
      </c>
      <c r="AX298" s="84">
        <f>IF(Q298&gt;'Costes máximos'!$D$22,'Costes máximos'!$D$22,Q298)</f>
        <v>0</v>
      </c>
      <c r="AY298" s="84">
        <f>IF(R298&gt;'Costes máximos'!$D$22,'Costes máximos'!$D$22,R298)</f>
        <v>0</v>
      </c>
    </row>
    <row r="299" spans="2:51" hidden="1" outlineLevel="1" x14ac:dyDescent="0.25">
      <c r="B299" s="60"/>
      <c r="C299" s="61"/>
      <c r="D299" s="61"/>
      <c r="E299" s="87">
        <f>IFERROR(INDEX('1. Paquetes y Tareas'!$F$16:$F$65,MATCH(AT299,'1. Paquetes y Tareas'!$E$16:$E$65,0)),0)</f>
        <v>0</v>
      </c>
      <c r="F299" s="48"/>
      <c r="G299" s="87" t="str">
        <f>IFERROR(INDEX('3. Presupuesto Total '!$G$25:$G$34,MATCH(F299,'3. Presupuesto Total '!$B$25:$B$34,0)),"")</f>
        <v/>
      </c>
      <c r="H299" s="38"/>
      <c r="I299" s="38"/>
      <c r="J299" s="38"/>
      <c r="K299" s="38"/>
      <c r="L299" s="38"/>
      <c r="M299" s="38"/>
      <c r="N299" s="41"/>
      <c r="O299" s="41"/>
      <c r="P299" s="41"/>
      <c r="Q299" s="42"/>
      <c r="R299" s="42"/>
      <c r="S299" s="86">
        <f t="shared" si="54"/>
        <v>0</v>
      </c>
      <c r="T299" s="86">
        <f t="shared" si="49"/>
        <v>0</v>
      </c>
      <c r="U299" s="86">
        <f t="shared" si="55"/>
        <v>0</v>
      </c>
      <c r="V299" s="42"/>
      <c r="W299" s="42"/>
      <c r="X299" s="51"/>
      <c r="Y299" s="51"/>
      <c r="Z299" s="86">
        <f t="shared" si="56"/>
        <v>0</v>
      </c>
      <c r="AA299" s="42"/>
      <c r="AB299" s="43"/>
      <c r="AC299" s="52"/>
      <c r="AD299" s="51"/>
      <c r="AE299" s="86">
        <f t="shared" si="57"/>
        <v>0</v>
      </c>
      <c r="AF299" s="42"/>
      <c r="AG299" s="43"/>
      <c r="AH299" s="52"/>
      <c r="AI299" s="51"/>
      <c r="AJ299" s="86">
        <f t="shared" si="58"/>
        <v>0</v>
      </c>
      <c r="AK299" s="86">
        <f t="shared" si="50"/>
        <v>0</v>
      </c>
      <c r="AL299" s="86">
        <f t="shared" si="51"/>
        <v>0</v>
      </c>
      <c r="AM299" s="86">
        <f t="shared" si="52"/>
        <v>0</v>
      </c>
      <c r="AN299" s="42"/>
      <c r="AO299" s="43"/>
      <c r="AP299" s="43"/>
      <c r="AQ299" s="86">
        <f t="shared" si="59"/>
        <v>0</v>
      </c>
      <c r="AT299" s="83" t="str">
        <f t="shared" si="53"/>
        <v/>
      </c>
      <c r="AU299" s="84">
        <f>IF(N299&gt;'Costes máximos'!$D$22,'Costes máximos'!$D$22,N299)</f>
        <v>0</v>
      </c>
      <c r="AV299" s="84">
        <f>IF(O299&gt;'Costes máximos'!$D$22,'Costes máximos'!$D$22,O299)</f>
        <v>0</v>
      </c>
      <c r="AW299" s="84">
        <f>IF(P299&gt;'Costes máximos'!$D$22,'Costes máximos'!$D$22,P299)</f>
        <v>0</v>
      </c>
      <c r="AX299" s="84">
        <f>IF(Q299&gt;'Costes máximos'!$D$22,'Costes máximos'!$D$22,Q299)</f>
        <v>0</v>
      </c>
      <c r="AY299" s="84">
        <f>IF(R299&gt;'Costes máximos'!$D$22,'Costes máximos'!$D$22,R299)</f>
        <v>0</v>
      </c>
    </row>
    <row r="300" spans="2:51" collapsed="1" x14ac:dyDescent="0.25">
      <c r="B300" s="60"/>
      <c r="C300" s="61"/>
      <c r="D300" s="61"/>
      <c r="E300" s="87">
        <f>IFERROR(INDEX('1. Paquetes y Tareas'!$F$16:$F$65,MATCH(AT300,'1. Paquetes y Tareas'!$E$16:$E$65,0)),0)</f>
        <v>0</v>
      </c>
      <c r="F300" s="48"/>
      <c r="G300" s="87" t="str">
        <f>IFERROR(INDEX('3. Presupuesto Total '!$G$25:$G$34,MATCH(F300,'3. Presupuesto Total '!$B$25:$B$34,0)),"")</f>
        <v/>
      </c>
      <c r="H300" s="38"/>
      <c r="I300" s="38"/>
      <c r="J300" s="38"/>
      <c r="K300" s="38"/>
      <c r="L300" s="38"/>
      <c r="M300" s="38"/>
      <c r="N300" s="41"/>
      <c r="O300" s="41"/>
      <c r="P300" s="41"/>
      <c r="Q300" s="42"/>
      <c r="R300" s="42"/>
      <c r="S300" s="86">
        <f t="shared" si="54"/>
        <v>0</v>
      </c>
      <c r="T300" s="86">
        <f t="shared" si="49"/>
        <v>0</v>
      </c>
      <c r="U300" s="86">
        <f t="shared" si="55"/>
        <v>0</v>
      </c>
      <c r="V300" s="42"/>
      <c r="W300" s="42"/>
      <c r="X300" s="51"/>
      <c r="Y300" s="51"/>
      <c r="Z300" s="86">
        <f t="shared" si="56"/>
        <v>0</v>
      </c>
      <c r="AA300" s="42"/>
      <c r="AB300" s="43"/>
      <c r="AC300" s="52"/>
      <c r="AD300" s="51"/>
      <c r="AE300" s="86">
        <f t="shared" si="57"/>
        <v>0</v>
      </c>
      <c r="AF300" s="42"/>
      <c r="AG300" s="43"/>
      <c r="AH300" s="52"/>
      <c r="AI300" s="51"/>
      <c r="AJ300" s="86">
        <f t="shared" si="58"/>
        <v>0</v>
      </c>
      <c r="AK300" s="86">
        <f t="shared" si="50"/>
        <v>0</v>
      </c>
      <c r="AL300" s="86">
        <f t="shared" si="51"/>
        <v>0</v>
      </c>
      <c r="AM300" s="86">
        <f t="shared" si="52"/>
        <v>0</v>
      </c>
      <c r="AN300" s="42"/>
      <c r="AO300" s="43"/>
      <c r="AP300" s="43"/>
      <c r="AQ300" s="86">
        <f t="shared" si="59"/>
        <v>0</v>
      </c>
      <c r="AT300" s="83" t="str">
        <f t="shared" si="53"/>
        <v/>
      </c>
      <c r="AU300" s="84">
        <f>IF(N300&gt;'Costes máximos'!$D$22,'Costes máximos'!$D$22,N300)</f>
        <v>0</v>
      </c>
      <c r="AV300" s="84">
        <f>IF(O300&gt;'Costes máximos'!$D$22,'Costes máximos'!$D$22,O300)</f>
        <v>0</v>
      </c>
      <c r="AW300" s="84">
        <f>IF(P300&gt;'Costes máximos'!$D$22,'Costes máximos'!$D$22,P300)</f>
        <v>0</v>
      </c>
      <c r="AX300" s="84">
        <f>IF(Q300&gt;'Costes máximos'!$D$22,'Costes máximos'!$D$22,Q300)</f>
        <v>0</v>
      </c>
      <c r="AY300" s="84">
        <f>IF(R300&gt;'Costes máximos'!$D$22,'Costes máximos'!$D$22,R300)</f>
        <v>0</v>
      </c>
    </row>
    <row r="301" spans="2:51" hidden="1" outlineLevel="1" x14ac:dyDescent="0.25">
      <c r="B301" s="60"/>
      <c r="C301" s="61"/>
      <c r="D301" s="61"/>
      <c r="E301" s="87">
        <f>IFERROR(INDEX('1. Paquetes y Tareas'!$F$16:$F$65,MATCH(AT301,'1. Paquetes y Tareas'!$E$16:$E$65,0)),0)</f>
        <v>0</v>
      </c>
      <c r="F301" s="48"/>
      <c r="G301" s="87" t="str">
        <f>IFERROR(INDEX('3. Presupuesto Total '!$G$25:$G$34,MATCH(F301,'3. Presupuesto Total '!$B$25:$B$34,0)),"")</f>
        <v/>
      </c>
      <c r="H301" s="38"/>
      <c r="I301" s="38"/>
      <c r="J301" s="38"/>
      <c r="K301" s="38"/>
      <c r="L301" s="38"/>
      <c r="M301" s="38"/>
      <c r="N301" s="41"/>
      <c r="O301" s="41"/>
      <c r="P301" s="41"/>
      <c r="Q301" s="42"/>
      <c r="R301" s="42"/>
      <c r="S301" s="86">
        <f t="shared" si="54"/>
        <v>0</v>
      </c>
      <c r="T301" s="86">
        <f t="shared" si="49"/>
        <v>0</v>
      </c>
      <c r="U301" s="86">
        <f t="shared" si="55"/>
        <v>0</v>
      </c>
      <c r="V301" s="42"/>
      <c r="W301" s="42"/>
      <c r="X301" s="51"/>
      <c r="Y301" s="51"/>
      <c r="Z301" s="86">
        <f t="shared" si="56"/>
        <v>0</v>
      </c>
      <c r="AA301" s="42"/>
      <c r="AB301" s="43"/>
      <c r="AC301" s="52"/>
      <c r="AD301" s="51"/>
      <c r="AE301" s="86">
        <f t="shared" si="57"/>
        <v>0</v>
      </c>
      <c r="AF301" s="42"/>
      <c r="AG301" s="43"/>
      <c r="AH301" s="52"/>
      <c r="AI301" s="51"/>
      <c r="AJ301" s="86">
        <f t="shared" si="58"/>
        <v>0</v>
      </c>
      <c r="AK301" s="86">
        <f t="shared" si="50"/>
        <v>0</v>
      </c>
      <c r="AL301" s="86">
        <f t="shared" si="51"/>
        <v>0</v>
      </c>
      <c r="AM301" s="86">
        <f t="shared" si="52"/>
        <v>0</v>
      </c>
      <c r="AN301" s="42"/>
      <c r="AO301" s="43"/>
      <c r="AP301" s="43"/>
      <c r="AQ301" s="86">
        <f t="shared" si="59"/>
        <v>0</v>
      </c>
      <c r="AT301" s="83" t="str">
        <f t="shared" si="53"/>
        <v/>
      </c>
      <c r="AU301" s="84">
        <f>IF(N301&gt;'Costes máximos'!$D$22,'Costes máximos'!$D$22,N301)</f>
        <v>0</v>
      </c>
      <c r="AV301" s="84">
        <f>IF(O301&gt;'Costes máximos'!$D$22,'Costes máximos'!$D$22,O301)</f>
        <v>0</v>
      </c>
      <c r="AW301" s="84">
        <f>IF(P301&gt;'Costes máximos'!$D$22,'Costes máximos'!$D$22,P301)</f>
        <v>0</v>
      </c>
      <c r="AX301" s="84">
        <f>IF(Q301&gt;'Costes máximos'!$D$22,'Costes máximos'!$D$22,Q301)</f>
        <v>0</v>
      </c>
      <c r="AY301" s="84">
        <f>IF(R301&gt;'Costes máximos'!$D$22,'Costes máximos'!$D$22,R301)</f>
        <v>0</v>
      </c>
    </row>
    <row r="302" spans="2:51" hidden="1" outlineLevel="1" x14ac:dyDescent="0.25">
      <c r="B302" s="60"/>
      <c r="C302" s="61"/>
      <c r="D302" s="61"/>
      <c r="E302" s="87">
        <f>IFERROR(INDEX('1. Paquetes y Tareas'!$F$16:$F$65,MATCH(AT302,'1. Paquetes y Tareas'!$E$16:$E$65,0)),0)</f>
        <v>0</v>
      </c>
      <c r="F302" s="48"/>
      <c r="G302" s="87" t="str">
        <f>IFERROR(INDEX('3. Presupuesto Total '!$G$25:$G$34,MATCH(F302,'3. Presupuesto Total '!$B$25:$B$34,0)),"")</f>
        <v/>
      </c>
      <c r="H302" s="38"/>
      <c r="I302" s="38"/>
      <c r="J302" s="38"/>
      <c r="K302" s="38"/>
      <c r="L302" s="38"/>
      <c r="M302" s="38"/>
      <c r="N302" s="41"/>
      <c r="O302" s="41"/>
      <c r="P302" s="41"/>
      <c r="Q302" s="42"/>
      <c r="R302" s="42"/>
      <c r="S302" s="86">
        <f t="shared" si="54"/>
        <v>0</v>
      </c>
      <c r="T302" s="86">
        <f t="shared" si="49"/>
        <v>0</v>
      </c>
      <c r="U302" s="86">
        <f t="shared" si="55"/>
        <v>0</v>
      </c>
      <c r="V302" s="42"/>
      <c r="W302" s="42"/>
      <c r="X302" s="51"/>
      <c r="Y302" s="51"/>
      <c r="Z302" s="86">
        <f t="shared" si="56"/>
        <v>0</v>
      </c>
      <c r="AA302" s="42"/>
      <c r="AB302" s="43"/>
      <c r="AC302" s="52"/>
      <c r="AD302" s="51"/>
      <c r="AE302" s="86">
        <f t="shared" si="57"/>
        <v>0</v>
      </c>
      <c r="AF302" s="42"/>
      <c r="AG302" s="43"/>
      <c r="AH302" s="52"/>
      <c r="AI302" s="51"/>
      <c r="AJ302" s="86">
        <f t="shared" si="58"/>
        <v>0</v>
      </c>
      <c r="AK302" s="86">
        <f t="shared" si="50"/>
        <v>0</v>
      </c>
      <c r="AL302" s="86">
        <f t="shared" si="51"/>
        <v>0</v>
      </c>
      <c r="AM302" s="86">
        <f t="shared" si="52"/>
        <v>0</v>
      </c>
      <c r="AN302" s="42"/>
      <c r="AO302" s="43"/>
      <c r="AP302" s="43"/>
      <c r="AQ302" s="86">
        <f t="shared" si="59"/>
        <v>0</v>
      </c>
      <c r="AT302" s="83" t="str">
        <f t="shared" si="53"/>
        <v/>
      </c>
      <c r="AU302" s="84">
        <f>IF(N302&gt;'Costes máximos'!$D$22,'Costes máximos'!$D$22,N302)</f>
        <v>0</v>
      </c>
      <c r="AV302" s="84">
        <f>IF(O302&gt;'Costes máximos'!$D$22,'Costes máximos'!$D$22,O302)</f>
        <v>0</v>
      </c>
      <c r="AW302" s="84">
        <f>IF(P302&gt;'Costes máximos'!$D$22,'Costes máximos'!$D$22,P302)</f>
        <v>0</v>
      </c>
      <c r="AX302" s="84">
        <f>IF(Q302&gt;'Costes máximos'!$D$22,'Costes máximos'!$D$22,Q302)</f>
        <v>0</v>
      </c>
      <c r="AY302" s="84">
        <f>IF(R302&gt;'Costes máximos'!$D$22,'Costes máximos'!$D$22,R302)</f>
        <v>0</v>
      </c>
    </row>
    <row r="303" spans="2:51" hidden="1" outlineLevel="1" x14ac:dyDescent="0.25">
      <c r="B303" s="60"/>
      <c r="C303" s="61"/>
      <c r="D303" s="61"/>
      <c r="E303" s="87">
        <f>IFERROR(INDEX('1. Paquetes y Tareas'!$F$16:$F$65,MATCH(AT303,'1. Paquetes y Tareas'!$E$16:$E$65,0)),0)</f>
        <v>0</v>
      </c>
      <c r="F303" s="48"/>
      <c r="G303" s="87" t="str">
        <f>IFERROR(INDEX('3. Presupuesto Total '!$G$25:$G$34,MATCH(F303,'3. Presupuesto Total '!$B$25:$B$34,0)),"")</f>
        <v/>
      </c>
      <c r="H303" s="38"/>
      <c r="I303" s="38"/>
      <c r="J303" s="38"/>
      <c r="K303" s="38"/>
      <c r="L303" s="38"/>
      <c r="M303" s="38"/>
      <c r="N303" s="41"/>
      <c r="O303" s="41"/>
      <c r="P303" s="41"/>
      <c r="Q303" s="42"/>
      <c r="R303" s="42"/>
      <c r="S303" s="86">
        <f t="shared" si="54"/>
        <v>0</v>
      </c>
      <c r="T303" s="86">
        <f t="shared" si="49"/>
        <v>0</v>
      </c>
      <c r="U303" s="86">
        <f t="shared" si="55"/>
        <v>0</v>
      </c>
      <c r="V303" s="42"/>
      <c r="W303" s="42"/>
      <c r="X303" s="51"/>
      <c r="Y303" s="51"/>
      <c r="Z303" s="86">
        <f t="shared" si="56"/>
        <v>0</v>
      </c>
      <c r="AA303" s="42"/>
      <c r="AB303" s="43"/>
      <c r="AC303" s="52"/>
      <c r="AD303" s="51"/>
      <c r="AE303" s="86">
        <f t="shared" si="57"/>
        <v>0</v>
      </c>
      <c r="AF303" s="42"/>
      <c r="AG303" s="43"/>
      <c r="AH303" s="52"/>
      <c r="AI303" s="51"/>
      <c r="AJ303" s="86">
        <f t="shared" si="58"/>
        <v>0</v>
      </c>
      <c r="AK303" s="86">
        <f t="shared" si="50"/>
        <v>0</v>
      </c>
      <c r="AL303" s="86">
        <f t="shared" si="51"/>
        <v>0</v>
      </c>
      <c r="AM303" s="86">
        <f t="shared" si="52"/>
        <v>0</v>
      </c>
      <c r="AN303" s="42"/>
      <c r="AO303" s="43"/>
      <c r="AP303" s="43"/>
      <c r="AQ303" s="86">
        <f t="shared" si="59"/>
        <v>0</v>
      </c>
      <c r="AT303" s="83" t="str">
        <f t="shared" si="53"/>
        <v/>
      </c>
      <c r="AU303" s="84">
        <f>IF(N303&gt;'Costes máximos'!$D$22,'Costes máximos'!$D$22,N303)</f>
        <v>0</v>
      </c>
      <c r="AV303" s="84">
        <f>IF(O303&gt;'Costes máximos'!$D$22,'Costes máximos'!$D$22,O303)</f>
        <v>0</v>
      </c>
      <c r="AW303" s="84">
        <f>IF(P303&gt;'Costes máximos'!$D$22,'Costes máximos'!$D$22,P303)</f>
        <v>0</v>
      </c>
      <c r="AX303" s="84">
        <f>IF(Q303&gt;'Costes máximos'!$D$22,'Costes máximos'!$D$22,Q303)</f>
        <v>0</v>
      </c>
      <c r="AY303" s="84">
        <f>IF(R303&gt;'Costes máximos'!$D$22,'Costes máximos'!$D$22,R303)</f>
        <v>0</v>
      </c>
    </row>
    <row r="304" spans="2:51" hidden="1" outlineLevel="1" x14ac:dyDescent="0.25">
      <c r="B304" s="60"/>
      <c r="C304" s="61"/>
      <c r="D304" s="61"/>
      <c r="E304" s="87">
        <f>IFERROR(INDEX('1. Paquetes y Tareas'!$F$16:$F$65,MATCH(AT304,'1. Paquetes y Tareas'!$E$16:$E$65,0)),0)</f>
        <v>0</v>
      </c>
      <c r="F304" s="48"/>
      <c r="G304" s="87" t="str">
        <f>IFERROR(INDEX('3. Presupuesto Total '!$G$25:$G$34,MATCH(F304,'3. Presupuesto Total '!$B$25:$B$34,0)),"")</f>
        <v/>
      </c>
      <c r="H304" s="38"/>
      <c r="I304" s="38"/>
      <c r="J304" s="38"/>
      <c r="K304" s="38"/>
      <c r="L304" s="38"/>
      <c r="M304" s="38"/>
      <c r="N304" s="41"/>
      <c r="O304" s="41"/>
      <c r="P304" s="41"/>
      <c r="Q304" s="42"/>
      <c r="R304" s="42"/>
      <c r="S304" s="86">
        <f t="shared" si="54"/>
        <v>0</v>
      </c>
      <c r="T304" s="86">
        <f t="shared" si="49"/>
        <v>0</v>
      </c>
      <c r="U304" s="86">
        <f t="shared" si="55"/>
        <v>0</v>
      </c>
      <c r="V304" s="42"/>
      <c r="W304" s="42"/>
      <c r="X304" s="51"/>
      <c r="Y304" s="51"/>
      <c r="Z304" s="86">
        <f t="shared" si="56"/>
        <v>0</v>
      </c>
      <c r="AA304" s="42"/>
      <c r="AB304" s="43"/>
      <c r="AC304" s="52"/>
      <c r="AD304" s="51"/>
      <c r="AE304" s="86">
        <f t="shared" si="57"/>
        <v>0</v>
      </c>
      <c r="AF304" s="42"/>
      <c r="AG304" s="43"/>
      <c r="AH304" s="52"/>
      <c r="AI304" s="51"/>
      <c r="AJ304" s="86">
        <f t="shared" si="58"/>
        <v>0</v>
      </c>
      <c r="AK304" s="86">
        <f t="shared" si="50"/>
        <v>0</v>
      </c>
      <c r="AL304" s="86">
        <f t="shared" si="51"/>
        <v>0</v>
      </c>
      <c r="AM304" s="86">
        <f t="shared" si="52"/>
        <v>0</v>
      </c>
      <c r="AN304" s="42"/>
      <c r="AO304" s="43"/>
      <c r="AP304" s="43"/>
      <c r="AQ304" s="86">
        <f t="shared" si="59"/>
        <v>0</v>
      </c>
      <c r="AT304" s="83" t="str">
        <f t="shared" si="53"/>
        <v/>
      </c>
      <c r="AU304" s="84">
        <f>IF(N304&gt;'Costes máximos'!$D$22,'Costes máximos'!$D$22,N304)</f>
        <v>0</v>
      </c>
      <c r="AV304" s="84">
        <f>IF(O304&gt;'Costes máximos'!$D$22,'Costes máximos'!$D$22,O304)</f>
        <v>0</v>
      </c>
      <c r="AW304" s="84">
        <f>IF(P304&gt;'Costes máximos'!$D$22,'Costes máximos'!$D$22,P304)</f>
        <v>0</v>
      </c>
      <c r="AX304" s="84">
        <f>IF(Q304&gt;'Costes máximos'!$D$22,'Costes máximos'!$D$22,Q304)</f>
        <v>0</v>
      </c>
      <c r="AY304" s="84">
        <f>IF(R304&gt;'Costes máximos'!$D$22,'Costes máximos'!$D$22,R304)</f>
        <v>0</v>
      </c>
    </row>
    <row r="305" spans="2:51" hidden="1" outlineLevel="1" x14ac:dyDescent="0.25">
      <c r="B305" s="60"/>
      <c r="C305" s="61"/>
      <c r="D305" s="61"/>
      <c r="E305" s="87">
        <f>IFERROR(INDEX('1. Paquetes y Tareas'!$F$16:$F$65,MATCH(AT305,'1. Paquetes y Tareas'!$E$16:$E$65,0)),0)</f>
        <v>0</v>
      </c>
      <c r="F305" s="48"/>
      <c r="G305" s="87" t="str">
        <f>IFERROR(INDEX('3. Presupuesto Total '!$G$25:$G$34,MATCH(F305,'3. Presupuesto Total '!$B$25:$B$34,0)),"")</f>
        <v/>
      </c>
      <c r="H305" s="38"/>
      <c r="I305" s="38"/>
      <c r="J305" s="38"/>
      <c r="K305" s="38"/>
      <c r="L305" s="38"/>
      <c r="M305" s="38"/>
      <c r="N305" s="41"/>
      <c r="O305" s="41"/>
      <c r="P305" s="41"/>
      <c r="Q305" s="42"/>
      <c r="R305" s="42"/>
      <c r="S305" s="86">
        <f t="shared" si="54"/>
        <v>0</v>
      </c>
      <c r="T305" s="86">
        <f t="shared" si="49"/>
        <v>0</v>
      </c>
      <c r="U305" s="86">
        <f t="shared" si="55"/>
        <v>0</v>
      </c>
      <c r="V305" s="42"/>
      <c r="W305" s="42"/>
      <c r="X305" s="51"/>
      <c r="Y305" s="51"/>
      <c r="Z305" s="86">
        <f t="shared" si="56"/>
        <v>0</v>
      </c>
      <c r="AA305" s="42"/>
      <c r="AB305" s="43"/>
      <c r="AC305" s="52"/>
      <c r="AD305" s="51"/>
      <c r="AE305" s="86">
        <f t="shared" si="57"/>
        <v>0</v>
      </c>
      <c r="AF305" s="42"/>
      <c r="AG305" s="43"/>
      <c r="AH305" s="52"/>
      <c r="AI305" s="51"/>
      <c r="AJ305" s="86">
        <f t="shared" si="58"/>
        <v>0</v>
      </c>
      <c r="AK305" s="86">
        <f t="shared" si="50"/>
        <v>0</v>
      </c>
      <c r="AL305" s="86">
        <f t="shared" si="51"/>
        <v>0</v>
      </c>
      <c r="AM305" s="86">
        <f t="shared" si="52"/>
        <v>0</v>
      </c>
      <c r="AN305" s="42"/>
      <c r="AO305" s="43"/>
      <c r="AP305" s="43"/>
      <c r="AQ305" s="86">
        <f t="shared" si="59"/>
        <v>0</v>
      </c>
      <c r="AT305" s="83" t="str">
        <f t="shared" si="53"/>
        <v/>
      </c>
      <c r="AU305" s="84">
        <f>IF(N305&gt;'Costes máximos'!$D$22,'Costes máximos'!$D$22,N305)</f>
        <v>0</v>
      </c>
      <c r="AV305" s="84">
        <f>IF(O305&gt;'Costes máximos'!$D$22,'Costes máximos'!$D$22,O305)</f>
        <v>0</v>
      </c>
      <c r="AW305" s="84">
        <f>IF(P305&gt;'Costes máximos'!$D$22,'Costes máximos'!$D$22,P305)</f>
        <v>0</v>
      </c>
      <c r="AX305" s="84">
        <f>IF(Q305&gt;'Costes máximos'!$D$22,'Costes máximos'!$D$22,Q305)</f>
        <v>0</v>
      </c>
      <c r="AY305" s="84">
        <f>IF(R305&gt;'Costes máximos'!$D$22,'Costes máximos'!$D$22,R305)</f>
        <v>0</v>
      </c>
    </row>
    <row r="306" spans="2:51" hidden="1" outlineLevel="1" x14ac:dyDescent="0.25">
      <c r="B306" s="60"/>
      <c r="C306" s="61"/>
      <c r="D306" s="61"/>
      <c r="E306" s="87">
        <f>IFERROR(INDEX('1. Paquetes y Tareas'!$F$16:$F$65,MATCH(AT306,'1. Paquetes y Tareas'!$E$16:$E$65,0)),0)</f>
        <v>0</v>
      </c>
      <c r="F306" s="48"/>
      <c r="G306" s="87" t="str">
        <f>IFERROR(INDEX('3. Presupuesto Total '!$G$25:$G$34,MATCH(F306,'3. Presupuesto Total '!$B$25:$B$34,0)),"")</f>
        <v/>
      </c>
      <c r="H306" s="38"/>
      <c r="I306" s="38"/>
      <c r="J306" s="38"/>
      <c r="K306" s="38"/>
      <c r="L306" s="38"/>
      <c r="M306" s="38"/>
      <c r="N306" s="41"/>
      <c r="O306" s="41"/>
      <c r="P306" s="41"/>
      <c r="Q306" s="42"/>
      <c r="R306" s="42"/>
      <c r="S306" s="86">
        <f t="shared" si="54"/>
        <v>0</v>
      </c>
      <c r="T306" s="86">
        <f t="shared" si="49"/>
        <v>0</v>
      </c>
      <c r="U306" s="86">
        <f t="shared" si="55"/>
        <v>0</v>
      </c>
      <c r="V306" s="42"/>
      <c r="W306" s="42"/>
      <c r="X306" s="51"/>
      <c r="Y306" s="51"/>
      <c r="Z306" s="86">
        <f t="shared" si="56"/>
        <v>0</v>
      </c>
      <c r="AA306" s="42"/>
      <c r="AB306" s="43"/>
      <c r="AC306" s="52"/>
      <c r="AD306" s="51"/>
      <c r="AE306" s="86">
        <f t="shared" si="57"/>
        <v>0</v>
      </c>
      <c r="AF306" s="42"/>
      <c r="AG306" s="43"/>
      <c r="AH306" s="52"/>
      <c r="AI306" s="51"/>
      <c r="AJ306" s="86">
        <f t="shared" si="58"/>
        <v>0</v>
      </c>
      <c r="AK306" s="86">
        <f t="shared" si="50"/>
        <v>0</v>
      </c>
      <c r="AL306" s="86">
        <f t="shared" si="51"/>
        <v>0</v>
      </c>
      <c r="AM306" s="86">
        <f t="shared" si="52"/>
        <v>0</v>
      </c>
      <c r="AN306" s="42"/>
      <c r="AO306" s="43"/>
      <c r="AP306" s="43"/>
      <c r="AQ306" s="86">
        <f t="shared" si="59"/>
        <v>0</v>
      </c>
      <c r="AT306" s="83" t="str">
        <f t="shared" si="53"/>
        <v/>
      </c>
      <c r="AU306" s="84">
        <f>IF(N306&gt;'Costes máximos'!$D$22,'Costes máximos'!$D$22,N306)</f>
        <v>0</v>
      </c>
      <c r="AV306" s="84">
        <f>IF(O306&gt;'Costes máximos'!$D$22,'Costes máximos'!$D$22,O306)</f>
        <v>0</v>
      </c>
      <c r="AW306" s="84">
        <f>IF(P306&gt;'Costes máximos'!$D$22,'Costes máximos'!$D$22,P306)</f>
        <v>0</v>
      </c>
      <c r="AX306" s="84">
        <f>IF(Q306&gt;'Costes máximos'!$D$22,'Costes máximos'!$D$22,Q306)</f>
        <v>0</v>
      </c>
      <c r="AY306" s="84">
        <f>IF(R306&gt;'Costes máximos'!$D$22,'Costes máximos'!$D$22,R306)</f>
        <v>0</v>
      </c>
    </row>
    <row r="307" spans="2:51" hidden="1" outlineLevel="1" x14ac:dyDescent="0.25">
      <c r="B307" s="60"/>
      <c r="C307" s="61"/>
      <c r="D307" s="61"/>
      <c r="E307" s="87">
        <f>IFERROR(INDEX('1. Paquetes y Tareas'!$F$16:$F$65,MATCH(AT307,'1. Paquetes y Tareas'!$E$16:$E$65,0)),0)</f>
        <v>0</v>
      </c>
      <c r="F307" s="48"/>
      <c r="G307" s="87" t="str">
        <f>IFERROR(INDEX('3. Presupuesto Total '!$G$25:$G$34,MATCH(F307,'3. Presupuesto Total '!$B$25:$B$34,0)),"")</f>
        <v/>
      </c>
      <c r="H307" s="38"/>
      <c r="I307" s="38"/>
      <c r="J307" s="38"/>
      <c r="K307" s="38"/>
      <c r="L307" s="38"/>
      <c r="M307" s="38"/>
      <c r="N307" s="41"/>
      <c r="O307" s="41"/>
      <c r="P307" s="41"/>
      <c r="Q307" s="42"/>
      <c r="R307" s="42"/>
      <c r="S307" s="86">
        <f t="shared" si="54"/>
        <v>0</v>
      </c>
      <c r="T307" s="86">
        <f t="shared" si="49"/>
        <v>0</v>
      </c>
      <c r="U307" s="86">
        <f t="shared" si="55"/>
        <v>0</v>
      </c>
      <c r="V307" s="42"/>
      <c r="W307" s="42"/>
      <c r="X307" s="51"/>
      <c r="Y307" s="51"/>
      <c r="Z307" s="86">
        <f t="shared" si="56"/>
        <v>0</v>
      </c>
      <c r="AA307" s="42"/>
      <c r="AB307" s="43"/>
      <c r="AC307" s="52"/>
      <c r="AD307" s="51"/>
      <c r="AE307" s="86">
        <f t="shared" si="57"/>
        <v>0</v>
      </c>
      <c r="AF307" s="42"/>
      <c r="AG307" s="43"/>
      <c r="AH307" s="52"/>
      <c r="AI307" s="51"/>
      <c r="AJ307" s="86">
        <f t="shared" si="58"/>
        <v>0</v>
      </c>
      <c r="AK307" s="86">
        <f t="shared" si="50"/>
        <v>0</v>
      </c>
      <c r="AL307" s="86">
        <f t="shared" si="51"/>
        <v>0</v>
      </c>
      <c r="AM307" s="86">
        <f t="shared" si="52"/>
        <v>0</v>
      </c>
      <c r="AN307" s="42"/>
      <c r="AO307" s="43"/>
      <c r="AP307" s="43"/>
      <c r="AQ307" s="86">
        <f t="shared" si="59"/>
        <v>0</v>
      </c>
      <c r="AT307" s="83" t="str">
        <f t="shared" si="53"/>
        <v/>
      </c>
      <c r="AU307" s="84">
        <f>IF(N307&gt;'Costes máximos'!$D$22,'Costes máximos'!$D$22,N307)</f>
        <v>0</v>
      </c>
      <c r="AV307" s="84">
        <f>IF(O307&gt;'Costes máximos'!$D$22,'Costes máximos'!$D$22,O307)</f>
        <v>0</v>
      </c>
      <c r="AW307" s="84">
        <f>IF(P307&gt;'Costes máximos'!$D$22,'Costes máximos'!$D$22,P307)</f>
        <v>0</v>
      </c>
      <c r="AX307" s="84">
        <f>IF(Q307&gt;'Costes máximos'!$D$22,'Costes máximos'!$D$22,Q307)</f>
        <v>0</v>
      </c>
      <c r="AY307" s="84">
        <f>IF(R307&gt;'Costes máximos'!$D$22,'Costes máximos'!$D$22,R307)</f>
        <v>0</v>
      </c>
    </row>
    <row r="308" spans="2:51" hidden="1" outlineLevel="1" x14ac:dyDescent="0.25">
      <c r="B308" s="60"/>
      <c r="C308" s="61"/>
      <c r="D308" s="61"/>
      <c r="E308" s="87">
        <f>IFERROR(INDEX('1. Paquetes y Tareas'!$F$16:$F$65,MATCH(AT308,'1. Paquetes y Tareas'!$E$16:$E$65,0)),0)</f>
        <v>0</v>
      </c>
      <c r="F308" s="48"/>
      <c r="G308" s="87" t="str">
        <f>IFERROR(INDEX('3. Presupuesto Total '!$G$25:$G$34,MATCH(F308,'3. Presupuesto Total '!$B$25:$B$34,0)),"")</f>
        <v/>
      </c>
      <c r="H308" s="38"/>
      <c r="I308" s="38"/>
      <c r="J308" s="38"/>
      <c r="K308" s="38"/>
      <c r="L308" s="38"/>
      <c r="M308" s="38"/>
      <c r="N308" s="41"/>
      <c r="O308" s="41"/>
      <c r="P308" s="41"/>
      <c r="Q308" s="42"/>
      <c r="R308" s="42"/>
      <c r="S308" s="86">
        <f t="shared" si="54"/>
        <v>0</v>
      </c>
      <c r="T308" s="86">
        <f t="shared" si="49"/>
        <v>0</v>
      </c>
      <c r="U308" s="86">
        <f t="shared" si="55"/>
        <v>0</v>
      </c>
      <c r="V308" s="42"/>
      <c r="W308" s="42"/>
      <c r="X308" s="51"/>
      <c r="Y308" s="51"/>
      <c r="Z308" s="86">
        <f t="shared" si="56"/>
        <v>0</v>
      </c>
      <c r="AA308" s="42"/>
      <c r="AB308" s="43"/>
      <c r="AC308" s="52"/>
      <c r="AD308" s="51"/>
      <c r="AE308" s="86">
        <f t="shared" si="57"/>
        <v>0</v>
      </c>
      <c r="AF308" s="42"/>
      <c r="AG308" s="43"/>
      <c r="AH308" s="52"/>
      <c r="AI308" s="51"/>
      <c r="AJ308" s="86">
        <f t="shared" si="58"/>
        <v>0</v>
      </c>
      <c r="AK308" s="86">
        <f t="shared" si="50"/>
        <v>0</v>
      </c>
      <c r="AL308" s="86">
        <f t="shared" si="51"/>
        <v>0</v>
      </c>
      <c r="AM308" s="86">
        <f t="shared" si="52"/>
        <v>0</v>
      </c>
      <c r="AN308" s="42"/>
      <c r="AO308" s="43"/>
      <c r="AP308" s="43"/>
      <c r="AQ308" s="86">
        <f t="shared" si="59"/>
        <v>0</v>
      </c>
      <c r="AT308" s="83" t="str">
        <f t="shared" si="53"/>
        <v/>
      </c>
      <c r="AU308" s="84">
        <f>IF(N308&gt;'Costes máximos'!$D$22,'Costes máximos'!$D$22,N308)</f>
        <v>0</v>
      </c>
      <c r="AV308" s="84">
        <f>IF(O308&gt;'Costes máximos'!$D$22,'Costes máximos'!$D$22,O308)</f>
        <v>0</v>
      </c>
      <c r="AW308" s="84">
        <f>IF(P308&gt;'Costes máximos'!$D$22,'Costes máximos'!$D$22,P308)</f>
        <v>0</v>
      </c>
      <c r="AX308" s="84">
        <f>IF(Q308&gt;'Costes máximos'!$D$22,'Costes máximos'!$D$22,Q308)</f>
        <v>0</v>
      </c>
      <c r="AY308" s="84">
        <f>IF(R308&gt;'Costes máximos'!$D$22,'Costes máximos'!$D$22,R308)</f>
        <v>0</v>
      </c>
    </row>
    <row r="309" spans="2:51" hidden="1" outlineLevel="1" x14ac:dyDescent="0.25">
      <c r="B309" s="60"/>
      <c r="C309" s="61"/>
      <c r="D309" s="61"/>
      <c r="E309" s="87">
        <f>IFERROR(INDEX('1. Paquetes y Tareas'!$F$16:$F$65,MATCH(AT309,'1. Paquetes y Tareas'!$E$16:$E$65,0)),0)</f>
        <v>0</v>
      </c>
      <c r="F309" s="48"/>
      <c r="G309" s="87" t="str">
        <f>IFERROR(INDEX('3. Presupuesto Total '!$G$25:$G$34,MATCH(F309,'3. Presupuesto Total '!$B$25:$B$34,0)),"")</f>
        <v/>
      </c>
      <c r="H309" s="38"/>
      <c r="I309" s="38"/>
      <c r="J309" s="38"/>
      <c r="K309" s="38"/>
      <c r="L309" s="38"/>
      <c r="M309" s="38"/>
      <c r="N309" s="41"/>
      <c r="O309" s="41"/>
      <c r="P309" s="41"/>
      <c r="Q309" s="42"/>
      <c r="R309" s="42"/>
      <c r="S309" s="86">
        <f t="shared" si="54"/>
        <v>0</v>
      </c>
      <c r="T309" s="86">
        <f t="shared" si="49"/>
        <v>0</v>
      </c>
      <c r="U309" s="86">
        <f t="shared" si="55"/>
        <v>0</v>
      </c>
      <c r="V309" s="42"/>
      <c r="W309" s="42"/>
      <c r="X309" s="51"/>
      <c r="Y309" s="51"/>
      <c r="Z309" s="86">
        <f t="shared" si="56"/>
        <v>0</v>
      </c>
      <c r="AA309" s="42"/>
      <c r="AB309" s="43"/>
      <c r="AC309" s="52"/>
      <c r="AD309" s="51"/>
      <c r="AE309" s="86">
        <f t="shared" si="57"/>
        <v>0</v>
      </c>
      <c r="AF309" s="42"/>
      <c r="AG309" s="43"/>
      <c r="AH309" s="52"/>
      <c r="AI309" s="51"/>
      <c r="AJ309" s="86">
        <f t="shared" si="58"/>
        <v>0</v>
      </c>
      <c r="AK309" s="86">
        <f t="shared" si="50"/>
        <v>0</v>
      </c>
      <c r="AL309" s="86">
        <f t="shared" si="51"/>
        <v>0</v>
      </c>
      <c r="AM309" s="86">
        <f t="shared" si="52"/>
        <v>0</v>
      </c>
      <c r="AN309" s="42"/>
      <c r="AO309" s="43"/>
      <c r="AP309" s="43"/>
      <c r="AQ309" s="86">
        <f t="shared" si="59"/>
        <v>0</v>
      </c>
      <c r="AT309" s="83" t="str">
        <f t="shared" si="53"/>
        <v/>
      </c>
      <c r="AU309" s="84">
        <f>IF(N309&gt;'Costes máximos'!$D$22,'Costes máximos'!$D$22,N309)</f>
        <v>0</v>
      </c>
      <c r="AV309" s="84">
        <f>IF(O309&gt;'Costes máximos'!$D$22,'Costes máximos'!$D$22,O309)</f>
        <v>0</v>
      </c>
      <c r="AW309" s="84">
        <f>IF(P309&gt;'Costes máximos'!$D$22,'Costes máximos'!$D$22,P309)</f>
        <v>0</v>
      </c>
      <c r="AX309" s="84">
        <f>IF(Q309&gt;'Costes máximos'!$D$22,'Costes máximos'!$D$22,Q309)</f>
        <v>0</v>
      </c>
      <c r="AY309" s="84">
        <f>IF(R309&gt;'Costes máximos'!$D$22,'Costes máximos'!$D$22,R309)</f>
        <v>0</v>
      </c>
    </row>
    <row r="310" spans="2:51" hidden="1" outlineLevel="1" x14ac:dyDescent="0.25">
      <c r="B310" s="60"/>
      <c r="C310" s="61"/>
      <c r="D310" s="61"/>
      <c r="E310" s="87">
        <f>IFERROR(INDEX('1. Paquetes y Tareas'!$F$16:$F$65,MATCH(AT310,'1. Paquetes y Tareas'!$E$16:$E$65,0)),0)</f>
        <v>0</v>
      </c>
      <c r="F310" s="48"/>
      <c r="G310" s="87" t="str">
        <f>IFERROR(INDEX('3. Presupuesto Total '!$G$25:$G$34,MATCH(F310,'3. Presupuesto Total '!$B$25:$B$34,0)),"")</f>
        <v/>
      </c>
      <c r="H310" s="38"/>
      <c r="I310" s="38"/>
      <c r="J310" s="38"/>
      <c r="K310" s="38"/>
      <c r="L310" s="38"/>
      <c r="M310" s="38"/>
      <c r="N310" s="41"/>
      <c r="O310" s="41"/>
      <c r="P310" s="41"/>
      <c r="Q310" s="42"/>
      <c r="R310" s="42"/>
      <c r="S310" s="86">
        <f t="shared" si="54"/>
        <v>0</v>
      </c>
      <c r="T310" s="86">
        <f t="shared" si="49"/>
        <v>0</v>
      </c>
      <c r="U310" s="86">
        <f t="shared" si="55"/>
        <v>0</v>
      </c>
      <c r="V310" s="42"/>
      <c r="W310" s="42"/>
      <c r="X310" s="51"/>
      <c r="Y310" s="51"/>
      <c r="Z310" s="86">
        <f t="shared" si="56"/>
        <v>0</v>
      </c>
      <c r="AA310" s="42"/>
      <c r="AB310" s="43"/>
      <c r="AC310" s="52"/>
      <c r="AD310" s="51"/>
      <c r="AE310" s="86">
        <f t="shared" si="57"/>
        <v>0</v>
      </c>
      <c r="AF310" s="42"/>
      <c r="AG310" s="43"/>
      <c r="AH310" s="52"/>
      <c r="AI310" s="51"/>
      <c r="AJ310" s="86">
        <f t="shared" si="58"/>
        <v>0</v>
      </c>
      <c r="AK310" s="86">
        <f t="shared" si="50"/>
        <v>0</v>
      </c>
      <c r="AL310" s="86">
        <f t="shared" si="51"/>
        <v>0</v>
      </c>
      <c r="AM310" s="86">
        <f t="shared" si="52"/>
        <v>0</v>
      </c>
      <c r="AN310" s="42"/>
      <c r="AO310" s="43"/>
      <c r="AP310" s="43"/>
      <c r="AQ310" s="86">
        <f t="shared" si="59"/>
        <v>0</v>
      </c>
      <c r="AT310" s="83" t="str">
        <f t="shared" si="53"/>
        <v/>
      </c>
      <c r="AU310" s="84">
        <f>IF(N310&gt;'Costes máximos'!$D$22,'Costes máximos'!$D$22,N310)</f>
        <v>0</v>
      </c>
      <c r="AV310" s="84">
        <f>IF(O310&gt;'Costes máximos'!$D$22,'Costes máximos'!$D$22,O310)</f>
        <v>0</v>
      </c>
      <c r="AW310" s="84">
        <f>IF(P310&gt;'Costes máximos'!$D$22,'Costes máximos'!$D$22,P310)</f>
        <v>0</v>
      </c>
      <c r="AX310" s="84">
        <f>IF(Q310&gt;'Costes máximos'!$D$22,'Costes máximos'!$D$22,Q310)</f>
        <v>0</v>
      </c>
      <c r="AY310" s="84">
        <f>IF(R310&gt;'Costes máximos'!$D$22,'Costes máximos'!$D$22,R310)</f>
        <v>0</v>
      </c>
    </row>
    <row r="311" spans="2:51" hidden="1" outlineLevel="1" x14ac:dyDescent="0.25">
      <c r="B311" s="60"/>
      <c r="C311" s="61"/>
      <c r="D311" s="61"/>
      <c r="E311" s="87">
        <f>IFERROR(INDEX('1. Paquetes y Tareas'!$F$16:$F$65,MATCH(AT311,'1. Paquetes y Tareas'!$E$16:$E$65,0)),0)</f>
        <v>0</v>
      </c>
      <c r="F311" s="48"/>
      <c r="G311" s="87" t="str">
        <f>IFERROR(INDEX('3. Presupuesto Total '!$G$25:$G$34,MATCH(F311,'3. Presupuesto Total '!$B$25:$B$34,0)),"")</f>
        <v/>
      </c>
      <c r="H311" s="38"/>
      <c r="I311" s="38"/>
      <c r="J311" s="38"/>
      <c r="K311" s="38"/>
      <c r="L311" s="38"/>
      <c r="M311" s="38"/>
      <c r="N311" s="41"/>
      <c r="O311" s="41"/>
      <c r="P311" s="41"/>
      <c r="Q311" s="42"/>
      <c r="R311" s="42"/>
      <c r="S311" s="86">
        <f t="shared" si="54"/>
        <v>0</v>
      </c>
      <c r="T311" s="86">
        <f t="shared" si="49"/>
        <v>0</v>
      </c>
      <c r="U311" s="86">
        <f t="shared" si="55"/>
        <v>0</v>
      </c>
      <c r="V311" s="42"/>
      <c r="W311" s="42"/>
      <c r="X311" s="51"/>
      <c r="Y311" s="51"/>
      <c r="Z311" s="86">
        <f t="shared" si="56"/>
        <v>0</v>
      </c>
      <c r="AA311" s="42"/>
      <c r="AB311" s="43"/>
      <c r="AC311" s="52"/>
      <c r="AD311" s="51"/>
      <c r="AE311" s="86">
        <f t="shared" si="57"/>
        <v>0</v>
      </c>
      <c r="AF311" s="42"/>
      <c r="AG311" s="43"/>
      <c r="AH311" s="52"/>
      <c r="AI311" s="51"/>
      <c r="AJ311" s="86">
        <f t="shared" si="58"/>
        <v>0</v>
      </c>
      <c r="AK311" s="86">
        <f t="shared" si="50"/>
        <v>0</v>
      </c>
      <c r="AL311" s="86">
        <f t="shared" si="51"/>
        <v>0</v>
      </c>
      <c r="AM311" s="86">
        <f t="shared" si="52"/>
        <v>0</v>
      </c>
      <c r="AN311" s="42"/>
      <c r="AO311" s="43"/>
      <c r="AP311" s="43"/>
      <c r="AQ311" s="86">
        <f t="shared" si="59"/>
        <v>0</v>
      </c>
      <c r="AT311" s="83" t="str">
        <f t="shared" si="53"/>
        <v/>
      </c>
      <c r="AU311" s="84">
        <f>IF(N311&gt;'Costes máximos'!$D$22,'Costes máximos'!$D$22,N311)</f>
        <v>0</v>
      </c>
      <c r="AV311" s="84">
        <f>IF(O311&gt;'Costes máximos'!$D$22,'Costes máximos'!$D$22,O311)</f>
        <v>0</v>
      </c>
      <c r="AW311" s="84">
        <f>IF(P311&gt;'Costes máximos'!$D$22,'Costes máximos'!$D$22,P311)</f>
        <v>0</v>
      </c>
      <c r="AX311" s="84">
        <f>IF(Q311&gt;'Costes máximos'!$D$22,'Costes máximos'!$D$22,Q311)</f>
        <v>0</v>
      </c>
      <c r="AY311" s="84">
        <f>IF(R311&gt;'Costes máximos'!$D$22,'Costes máximos'!$D$22,R311)</f>
        <v>0</v>
      </c>
    </row>
    <row r="312" spans="2:51" hidden="1" outlineLevel="1" x14ac:dyDescent="0.25">
      <c r="B312" s="60"/>
      <c r="C312" s="61"/>
      <c r="D312" s="61"/>
      <c r="E312" s="87">
        <f>IFERROR(INDEX('1. Paquetes y Tareas'!$F$16:$F$65,MATCH(AT312,'1. Paquetes y Tareas'!$E$16:$E$65,0)),0)</f>
        <v>0</v>
      </c>
      <c r="F312" s="48"/>
      <c r="G312" s="87" t="str">
        <f>IFERROR(INDEX('3. Presupuesto Total '!$G$25:$G$34,MATCH(F312,'3. Presupuesto Total '!$B$25:$B$34,0)),"")</f>
        <v/>
      </c>
      <c r="H312" s="38"/>
      <c r="I312" s="38"/>
      <c r="J312" s="38"/>
      <c r="K312" s="38"/>
      <c r="L312" s="38"/>
      <c r="M312" s="38"/>
      <c r="N312" s="41"/>
      <c r="O312" s="41"/>
      <c r="P312" s="41"/>
      <c r="Q312" s="42"/>
      <c r="R312" s="42"/>
      <c r="S312" s="86">
        <f t="shared" si="54"/>
        <v>0</v>
      </c>
      <c r="T312" s="86">
        <f t="shared" si="49"/>
        <v>0</v>
      </c>
      <c r="U312" s="86">
        <f t="shared" si="55"/>
        <v>0</v>
      </c>
      <c r="V312" s="42"/>
      <c r="W312" s="42"/>
      <c r="X312" s="51"/>
      <c r="Y312" s="51"/>
      <c r="Z312" s="86">
        <f t="shared" si="56"/>
        <v>0</v>
      </c>
      <c r="AA312" s="42"/>
      <c r="AB312" s="43"/>
      <c r="AC312" s="52"/>
      <c r="AD312" s="51"/>
      <c r="AE312" s="86">
        <f t="shared" si="57"/>
        <v>0</v>
      </c>
      <c r="AF312" s="42"/>
      <c r="AG312" s="43"/>
      <c r="AH312" s="52"/>
      <c r="AI312" s="51"/>
      <c r="AJ312" s="86">
        <f t="shared" si="58"/>
        <v>0</v>
      </c>
      <c r="AK312" s="86">
        <f t="shared" si="50"/>
        <v>0</v>
      </c>
      <c r="AL312" s="86">
        <f t="shared" si="51"/>
        <v>0</v>
      </c>
      <c r="AM312" s="86">
        <f t="shared" si="52"/>
        <v>0</v>
      </c>
      <c r="AN312" s="42"/>
      <c r="AO312" s="43"/>
      <c r="AP312" s="43"/>
      <c r="AQ312" s="86">
        <f t="shared" si="59"/>
        <v>0</v>
      </c>
      <c r="AT312" s="83" t="str">
        <f t="shared" si="53"/>
        <v/>
      </c>
      <c r="AU312" s="84">
        <f>IF(N312&gt;'Costes máximos'!$D$22,'Costes máximos'!$D$22,N312)</f>
        <v>0</v>
      </c>
      <c r="AV312" s="84">
        <f>IF(O312&gt;'Costes máximos'!$D$22,'Costes máximos'!$D$22,O312)</f>
        <v>0</v>
      </c>
      <c r="AW312" s="84">
        <f>IF(P312&gt;'Costes máximos'!$D$22,'Costes máximos'!$D$22,P312)</f>
        <v>0</v>
      </c>
      <c r="AX312" s="84">
        <f>IF(Q312&gt;'Costes máximos'!$D$22,'Costes máximos'!$D$22,Q312)</f>
        <v>0</v>
      </c>
      <c r="AY312" s="84">
        <f>IF(R312&gt;'Costes máximos'!$D$22,'Costes máximos'!$D$22,R312)</f>
        <v>0</v>
      </c>
    </row>
    <row r="313" spans="2:51" hidden="1" outlineLevel="1" x14ac:dyDescent="0.25">
      <c r="B313" s="60"/>
      <c r="C313" s="61"/>
      <c r="D313" s="61"/>
      <c r="E313" s="87">
        <f>IFERROR(INDEX('1. Paquetes y Tareas'!$F$16:$F$65,MATCH(AT313,'1. Paquetes y Tareas'!$E$16:$E$65,0)),0)</f>
        <v>0</v>
      </c>
      <c r="F313" s="48"/>
      <c r="G313" s="87" t="str">
        <f>IFERROR(INDEX('3. Presupuesto Total '!$G$25:$G$34,MATCH(F313,'3. Presupuesto Total '!$B$25:$B$34,0)),"")</f>
        <v/>
      </c>
      <c r="H313" s="38"/>
      <c r="I313" s="38"/>
      <c r="J313" s="38"/>
      <c r="K313" s="38"/>
      <c r="L313" s="38"/>
      <c r="M313" s="38"/>
      <c r="N313" s="41"/>
      <c r="O313" s="41"/>
      <c r="P313" s="41"/>
      <c r="Q313" s="42"/>
      <c r="R313" s="42"/>
      <c r="S313" s="86">
        <f t="shared" si="54"/>
        <v>0</v>
      </c>
      <c r="T313" s="86">
        <f t="shared" si="49"/>
        <v>0</v>
      </c>
      <c r="U313" s="86">
        <f t="shared" si="55"/>
        <v>0</v>
      </c>
      <c r="V313" s="42"/>
      <c r="W313" s="42"/>
      <c r="X313" s="51"/>
      <c r="Y313" s="51"/>
      <c r="Z313" s="86">
        <f t="shared" si="56"/>
        <v>0</v>
      </c>
      <c r="AA313" s="42"/>
      <c r="AB313" s="43"/>
      <c r="AC313" s="52"/>
      <c r="AD313" s="51"/>
      <c r="AE313" s="86">
        <f t="shared" si="57"/>
        <v>0</v>
      </c>
      <c r="AF313" s="42"/>
      <c r="AG313" s="43"/>
      <c r="AH313" s="52"/>
      <c r="AI313" s="51"/>
      <c r="AJ313" s="86">
        <f t="shared" si="58"/>
        <v>0</v>
      </c>
      <c r="AK313" s="86">
        <f t="shared" si="50"/>
        <v>0</v>
      </c>
      <c r="AL313" s="86">
        <f t="shared" si="51"/>
        <v>0</v>
      </c>
      <c r="AM313" s="86">
        <f t="shared" si="52"/>
        <v>0</v>
      </c>
      <c r="AN313" s="42"/>
      <c r="AO313" s="43"/>
      <c r="AP313" s="43"/>
      <c r="AQ313" s="86">
        <f t="shared" si="59"/>
        <v>0</v>
      </c>
      <c r="AT313" s="83" t="str">
        <f t="shared" si="53"/>
        <v/>
      </c>
      <c r="AU313" s="84">
        <f>IF(N313&gt;'Costes máximos'!$D$22,'Costes máximos'!$D$22,N313)</f>
        <v>0</v>
      </c>
      <c r="AV313" s="84">
        <f>IF(O313&gt;'Costes máximos'!$D$22,'Costes máximos'!$D$22,O313)</f>
        <v>0</v>
      </c>
      <c r="AW313" s="84">
        <f>IF(P313&gt;'Costes máximos'!$D$22,'Costes máximos'!$D$22,P313)</f>
        <v>0</v>
      </c>
      <c r="AX313" s="84">
        <f>IF(Q313&gt;'Costes máximos'!$D$22,'Costes máximos'!$D$22,Q313)</f>
        <v>0</v>
      </c>
      <c r="AY313" s="84">
        <f>IF(R313&gt;'Costes máximos'!$D$22,'Costes máximos'!$D$22,R313)</f>
        <v>0</v>
      </c>
    </row>
    <row r="314" spans="2:51" hidden="1" outlineLevel="1" x14ac:dyDescent="0.25">
      <c r="B314" s="60"/>
      <c r="C314" s="61"/>
      <c r="D314" s="61"/>
      <c r="E314" s="87">
        <f>IFERROR(INDEX('1. Paquetes y Tareas'!$F$16:$F$65,MATCH(AT314,'1. Paquetes y Tareas'!$E$16:$E$65,0)),0)</f>
        <v>0</v>
      </c>
      <c r="F314" s="48"/>
      <c r="G314" s="87" t="str">
        <f>IFERROR(INDEX('3. Presupuesto Total '!$G$25:$G$34,MATCH(F314,'3. Presupuesto Total '!$B$25:$B$34,0)),"")</f>
        <v/>
      </c>
      <c r="H314" s="38"/>
      <c r="I314" s="38"/>
      <c r="J314" s="38"/>
      <c r="K314" s="38"/>
      <c r="L314" s="38"/>
      <c r="M314" s="38"/>
      <c r="N314" s="41"/>
      <c r="O314" s="41"/>
      <c r="P314" s="41"/>
      <c r="Q314" s="42"/>
      <c r="R314" s="42"/>
      <c r="S314" s="86">
        <f t="shared" si="54"/>
        <v>0</v>
      </c>
      <c r="T314" s="86">
        <f t="shared" si="49"/>
        <v>0</v>
      </c>
      <c r="U314" s="86">
        <f t="shared" si="55"/>
        <v>0</v>
      </c>
      <c r="V314" s="42"/>
      <c r="W314" s="42"/>
      <c r="X314" s="51"/>
      <c r="Y314" s="51"/>
      <c r="Z314" s="86">
        <f t="shared" si="56"/>
        <v>0</v>
      </c>
      <c r="AA314" s="42"/>
      <c r="AB314" s="43"/>
      <c r="AC314" s="52"/>
      <c r="AD314" s="51"/>
      <c r="AE314" s="86">
        <f t="shared" si="57"/>
        <v>0</v>
      </c>
      <c r="AF314" s="42"/>
      <c r="AG314" s="43"/>
      <c r="AH314" s="52"/>
      <c r="AI314" s="51"/>
      <c r="AJ314" s="86">
        <f t="shared" si="58"/>
        <v>0</v>
      </c>
      <c r="AK314" s="86">
        <f t="shared" si="50"/>
        <v>0</v>
      </c>
      <c r="AL314" s="86">
        <f t="shared" si="51"/>
        <v>0</v>
      </c>
      <c r="AM314" s="86">
        <f t="shared" si="52"/>
        <v>0</v>
      </c>
      <c r="AN314" s="42"/>
      <c r="AO314" s="43"/>
      <c r="AP314" s="43"/>
      <c r="AQ314" s="86">
        <f t="shared" si="59"/>
        <v>0</v>
      </c>
      <c r="AT314" s="83" t="str">
        <f t="shared" si="53"/>
        <v/>
      </c>
      <c r="AU314" s="84">
        <f>IF(N314&gt;'Costes máximos'!$D$22,'Costes máximos'!$D$22,N314)</f>
        <v>0</v>
      </c>
      <c r="AV314" s="84">
        <f>IF(O314&gt;'Costes máximos'!$D$22,'Costes máximos'!$D$22,O314)</f>
        <v>0</v>
      </c>
      <c r="AW314" s="84">
        <f>IF(P314&gt;'Costes máximos'!$D$22,'Costes máximos'!$D$22,P314)</f>
        <v>0</v>
      </c>
      <c r="AX314" s="84">
        <f>IF(Q314&gt;'Costes máximos'!$D$22,'Costes máximos'!$D$22,Q314)</f>
        <v>0</v>
      </c>
      <c r="AY314" s="84">
        <f>IF(R314&gt;'Costes máximos'!$D$22,'Costes máximos'!$D$22,R314)</f>
        <v>0</v>
      </c>
    </row>
    <row r="315" spans="2:51" hidden="1" outlineLevel="1" x14ac:dyDescent="0.25">
      <c r="B315" s="60"/>
      <c r="C315" s="61"/>
      <c r="D315" s="61"/>
      <c r="E315" s="87">
        <f>IFERROR(INDEX('1. Paquetes y Tareas'!$F$16:$F$65,MATCH(AT315,'1. Paquetes y Tareas'!$E$16:$E$65,0)),0)</f>
        <v>0</v>
      </c>
      <c r="F315" s="48"/>
      <c r="G315" s="87" t="str">
        <f>IFERROR(INDEX('3. Presupuesto Total '!$G$25:$G$34,MATCH(F315,'3. Presupuesto Total '!$B$25:$B$34,0)),"")</f>
        <v/>
      </c>
      <c r="H315" s="38"/>
      <c r="I315" s="38"/>
      <c r="J315" s="38"/>
      <c r="K315" s="38"/>
      <c r="L315" s="38"/>
      <c r="M315" s="38"/>
      <c r="N315" s="41"/>
      <c r="O315" s="41"/>
      <c r="P315" s="41"/>
      <c r="Q315" s="42"/>
      <c r="R315" s="42"/>
      <c r="S315" s="86">
        <f t="shared" si="54"/>
        <v>0</v>
      </c>
      <c r="T315" s="86">
        <f t="shared" si="49"/>
        <v>0</v>
      </c>
      <c r="U315" s="86">
        <f t="shared" si="55"/>
        <v>0</v>
      </c>
      <c r="V315" s="42"/>
      <c r="W315" s="42"/>
      <c r="X315" s="51"/>
      <c r="Y315" s="51"/>
      <c r="Z315" s="86">
        <f t="shared" si="56"/>
        <v>0</v>
      </c>
      <c r="AA315" s="42"/>
      <c r="AB315" s="43"/>
      <c r="AC315" s="52"/>
      <c r="AD315" s="51"/>
      <c r="AE315" s="86">
        <f t="shared" si="57"/>
        <v>0</v>
      </c>
      <c r="AF315" s="42"/>
      <c r="AG315" s="43"/>
      <c r="AH315" s="52"/>
      <c r="AI315" s="51"/>
      <c r="AJ315" s="86">
        <f t="shared" si="58"/>
        <v>0</v>
      </c>
      <c r="AK315" s="86">
        <f t="shared" si="50"/>
        <v>0</v>
      </c>
      <c r="AL315" s="86">
        <f t="shared" si="51"/>
        <v>0</v>
      </c>
      <c r="AM315" s="86">
        <f t="shared" si="52"/>
        <v>0</v>
      </c>
      <c r="AN315" s="42"/>
      <c r="AO315" s="43"/>
      <c r="AP315" s="43"/>
      <c r="AQ315" s="86">
        <f t="shared" si="59"/>
        <v>0</v>
      </c>
      <c r="AT315" s="83" t="str">
        <f t="shared" si="53"/>
        <v/>
      </c>
      <c r="AU315" s="84">
        <f>IF(N315&gt;'Costes máximos'!$D$22,'Costes máximos'!$D$22,N315)</f>
        <v>0</v>
      </c>
      <c r="AV315" s="84">
        <f>IF(O315&gt;'Costes máximos'!$D$22,'Costes máximos'!$D$22,O315)</f>
        <v>0</v>
      </c>
      <c r="AW315" s="84">
        <f>IF(P315&gt;'Costes máximos'!$D$22,'Costes máximos'!$D$22,P315)</f>
        <v>0</v>
      </c>
      <c r="AX315" s="84">
        <f>IF(Q315&gt;'Costes máximos'!$D$22,'Costes máximos'!$D$22,Q315)</f>
        <v>0</v>
      </c>
      <c r="AY315" s="84">
        <f>IF(R315&gt;'Costes máximos'!$D$22,'Costes máximos'!$D$22,R315)</f>
        <v>0</v>
      </c>
    </row>
    <row r="316" spans="2:51" hidden="1" outlineLevel="1" x14ac:dyDescent="0.25">
      <c r="B316" s="60"/>
      <c r="C316" s="61"/>
      <c r="D316" s="61"/>
      <c r="E316" s="87">
        <f>IFERROR(INDEX('1. Paquetes y Tareas'!$F$16:$F$65,MATCH(AT316,'1. Paquetes y Tareas'!$E$16:$E$65,0)),0)</f>
        <v>0</v>
      </c>
      <c r="F316" s="48"/>
      <c r="G316" s="87" t="str">
        <f>IFERROR(INDEX('3. Presupuesto Total '!$G$25:$G$34,MATCH(F316,'3. Presupuesto Total '!$B$25:$B$34,0)),"")</f>
        <v/>
      </c>
      <c r="H316" s="38"/>
      <c r="I316" s="38"/>
      <c r="J316" s="38"/>
      <c r="K316" s="38"/>
      <c r="L316" s="38"/>
      <c r="M316" s="38"/>
      <c r="N316" s="41"/>
      <c r="O316" s="41"/>
      <c r="P316" s="41"/>
      <c r="Q316" s="42"/>
      <c r="R316" s="42"/>
      <c r="S316" s="86">
        <f t="shared" si="54"/>
        <v>0</v>
      </c>
      <c r="T316" s="86">
        <f t="shared" si="49"/>
        <v>0</v>
      </c>
      <c r="U316" s="86">
        <f t="shared" si="55"/>
        <v>0</v>
      </c>
      <c r="V316" s="42"/>
      <c r="W316" s="42"/>
      <c r="X316" s="51"/>
      <c r="Y316" s="51"/>
      <c r="Z316" s="86">
        <f t="shared" si="56"/>
        <v>0</v>
      </c>
      <c r="AA316" s="42"/>
      <c r="AB316" s="43"/>
      <c r="AC316" s="52"/>
      <c r="AD316" s="51"/>
      <c r="AE316" s="86">
        <f t="shared" si="57"/>
        <v>0</v>
      </c>
      <c r="AF316" s="42"/>
      <c r="AG316" s="43"/>
      <c r="AH316" s="52"/>
      <c r="AI316" s="51"/>
      <c r="AJ316" s="86">
        <f t="shared" si="58"/>
        <v>0</v>
      </c>
      <c r="AK316" s="86">
        <f t="shared" si="50"/>
        <v>0</v>
      </c>
      <c r="AL316" s="86">
        <f t="shared" si="51"/>
        <v>0</v>
      </c>
      <c r="AM316" s="86">
        <f t="shared" si="52"/>
        <v>0</v>
      </c>
      <c r="AN316" s="42"/>
      <c r="AO316" s="43"/>
      <c r="AP316" s="43"/>
      <c r="AQ316" s="86">
        <f t="shared" si="59"/>
        <v>0</v>
      </c>
      <c r="AT316" s="83" t="str">
        <f t="shared" si="53"/>
        <v/>
      </c>
      <c r="AU316" s="84">
        <f>IF(N316&gt;'Costes máximos'!$D$22,'Costes máximos'!$D$22,N316)</f>
        <v>0</v>
      </c>
      <c r="AV316" s="84">
        <f>IF(O316&gt;'Costes máximos'!$D$22,'Costes máximos'!$D$22,O316)</f>
        <v>0</v>
      </c>
      <c r="AW316" s="84">
        <f>IF(P316&gt;'Costes máximos'!$D$22,'Costes máximos'!$D$22,P316)</f>
        <v>0</v>
      </c>
      <c r="AX316" s="84">
        <f>IF(Q316&gt;'Costes máximos'!$D$22,'Costes máximos'!$D$22,Q316)</f>
        <v>0</v>
      </c>
      <c r="AY316" s="84">
        <f>IF(R316&gt;'Costes máximos'!$D$22,'Costes máximos'!$D$22,R316)</f>
        <v>0</v>
      </c>
    </row>
    <row r="317" spans="2:51" hidden="1" outlineLevel="1" x14ac:dyDescent="0.25">
      <c r="B317" s="60"/>
      <c r="C317" s="61"/>
      <c r="D317" s="61"/>
      <c r="E317" s="87">
        <f>IFERROR(INDEX('1. Paquetes y Tareas'!$F$16:$F$65,MATCH(AT317,'1. Paquetes y Tareas'!$E$16:$E$65,0)),0)</f>
        <v>0</v>
      </c>
      <c r="F317" s="48"/>
      <c r="G317" s="87" t="str">
        <f>IFERROR(INDEX('3. Presupuesto Total '!$G$25:$G$34,MATCH(F317,'3. Presupuesto Total '!$B$25:$B$34,0)),"")</f>
        <v/>
      </c>
      <c r="H317" s="38"/>
      <c r="I317" s="38"/>
      <c r="J317" s="38"/>
      <c r="K317" s="38"/>
      <c r="L317" s="38"/>
      <c r="M317" s="38"/>
      <c r="N317" s="41"/>
      <c r="O317" s="41"/>
      <c r="P317" s="41"/>
      <c r="Q317" s="42"/>
      <c r="R317" s="42"/>
      <c r="S317" s="86">
        <f t="shared" si="54"/>
        <v>0</v>
      </c>
      <c r="T317" s="86">
        <f t="shared" si="49"/>
        <v>0</v>
      </c>
      <c r="U317" s="86">
        <f t="shared" si="55"/>
        <v>0</v>
      </c>
      <c r="V317" s="42"/>
      <c r="W317" s="42"/>
      <c r="X317" s="51"/>
      <c r="Y317" s="51"/>
      <c r="Z317" s="86">
        <f t="shared" si="56"/>
        <v>0</v>
      </c>
      <c r="AA317" s="42"/>
      <c r="AB317" s="43"/>
      <c r="AC317" s="52"/>
      <c r="AD317" s="51"/>
      <c r="AE317" s="86">
        <f t="shared" si="57"/>
        <v>0</v>
      </c>
      <c r="AF317" s="42"/>
      <c r="AG317" s="43"/>
      <c r="AH317" s="52"/>
      <c r="AI317" s="51"/>
      <c r="AJ317" s="86">
        <f t="shared" si="58"/>
        <v>0</v>
      </c>
      <c r="AK317" s="86">
        <f t="shared" si="50"/>
        <v>0</v>
      </c>
      <c r="AL317" s="86">
        <f t="shared" si="51"/>
        <v>0</v>
      </c>
      <c r="AM317" s="86">
        <f t="shared" si="52"/>
        <v>0</v>
      </c>
      <c r="AN317" s="42"/>
      <c r="AO317" s="43"/>
      <c r="AP317" s="43"/>
      <c r="AQ317" s="86">
        <f t="shared" si="59"/>
        <v>0</v>
      </c>
      <c r="AT317" s="83" t="str">
        <f t="shared" si="53"/>
        <v/>
      </c>
      <c r="AU317" s="84">
        <f>IF(N317&gt;'Costes máximos'!$D$22,'Costes máximos'!$D$22,N317)</f>
        <v>0</v>
      </c>
      <c r="AV317" s="84">
        <f>IF(O317&gt;'Costes máximos'!$D$22,'Costes máximos'!$D$22,O317)</f>
        <v>0</v>
      </c>
      <c r="AW317" s="84">
        <f>IF(P317&gt;'Costes máximos'!$D$22,'Costes máximos'!$D$22,P317)</f>
        <v>0</v>
      </c>
      <c r="AX317" s="84">
        <f>IF(Q317&gt;'Costes máximos'!$D$22,'Costes máximos'!$D$22,Q317)</f>
        <v>0</v>
      </c>
      <c r="AY317" s="84">
        <f>IF(R317&gt;'Costes máximos'!$D$22,'Costes máximos'!$D$22,R317)</f>
        <v>0</v>
      </c>
    </row>
    <row r="318" spans="2:51" hidden="1" outlineLevel="1" x14ac:dyDescent="0.25">
      <c r="B318" s="60"/>
      <c r="C318" s="61"/>
      <c r="D318" s="61"/>
      <c r="E318" s="87">
        <f>IFERROR(INDEX('1. Paquetes y Tareas'!$F$16:$F$65,MATCH(AT318,'1. Paquetes y Tareas'!$E$16:$E$65,0)),0)</f>
        <v>0</v>
      </c>
      <c r="F318" s="48"/>
      <c r="G318" s="87" t="str">
        <f>IFERROR(INDEX('3. Presupuesto Total '!$G$25:$G$34,MATCH(F318,'3. Presupuesto Total '!$B$25:$B$34,0)),"")</f>
        <v/>
      </c>
      <c r="H318" s="38"/>
      <c r="I318" s="38"/>
      <c r="J318" s="38"/>
      <c r="K318" s="38"/>
      <c r="L318" s="38"/>
      <c r="M318" s="38"/>
      <c r="N318" s="41"/>
      <c r="O318" s="41"/>
      <c r="P318" s="41"/>
      <c r="Q318" s="42"/>
      <c r="R318" s="42"/>
      <c r="S318" s="86">
        <f t="shared" si="54"/>
        <v>0</v>
      </c>
      <c r="T318" s="86">
        <f t="shared" si="49"/>
        <v>0</v>
      </c>
      <c r="U318" s="86">
        <f t="shared" si="55"/>
        <v>0</v>
      </c>
      <c r="V318" s="42"/>
      <c r="W318" s="42"/>
      <c r="X318" s="51"/>
      <c r="Y318" s="51"/>
      <c r="Z318" s="86">
        <f t="shared" si="56"/>
        <v>0</v>
      </c>
      <c r="AA318" s="42"/>
      <c r="AB318" s="43"/>
      <c r="AC318" s="52"/>
      <c r="AD318" s="51"/>
      <c r="AE318" s="86">
        <f t="shared" si="57"/>
        <v>0</v>
      </c>
      <c r="AF318" s="42"/>
      <c r="AG318" s="43"/>
      <c r="AH318" s="52"/>
      <c r="AI318" s="51"/>
      <c r="AJ318" s="86">
        <f t="shared" si="58"/>
        <v>0</v>
      </c>
      <c r="AK318" s="86">
        <f t="shared" si="50"/>
        <v>0</v>
      </c>
      <c r="AL318" s="86">
        <f t="shared" si="51"/>
        <v>0</v>
      </c>
      <c r="AM318" s="86">
        <f t="shared" si="52"/>
        <v>0</v>
      </c>
      <c r="AN318" s="42"/>
      <c r="AO318" s="43"/>
      <c r="AP318" s="43"/>
      <c r="AQ318" s="86">
        <f t="shared" si="59"/>
        <v>0</v>
      </c>
      <c r="AT318" s="83" t="str">
        <f t="shared" si="53"/>
        <v/>
      </c>
      <c r="AU318" s="84">
        <f>IF(N318&gt;'Costes máximos'!$D$22,'Costes máximos'!$D$22,N318)</f>
        <v>0</v>
      </c>
      <c r="AV318" s="84">
        <f>IF(O318&gt;'Costes máximos'!$D$22,'Costes máximos'!$D$22,O318)</f>
        <v>0</v>
      </c>
      <c r="AW318" s="84">
        <f>IF(P318&gt;'Costes máximos'!$D$22,'Costes máximos'!$D$22,P318)</f>
        <v>0</v>
      </c>
      <c r="AX318" s="84">
        <f>IF(Q318&gt;'Costes máximos'!$D$22,'Costes máximos'!$D$22,Q318)</f>
        <v>0</v>
      </c>
      <c r="AY318" s="84">
        <f>IF(R318&gt;'Costes máximos'!$D$22,'Costes máximos'!$D$22,R318)</f>
        <v>0</v>
      </c>
    </row>
    <row r="319" spans="2:51" hidden="1" outlineLevel="1" x14ac:dyDescent="0.25">
      <c r="B319" s="60"/>
      <c r="C319" s="61"/>
      <c r="D319" s="61"/>
      <c r="E319" s="87">
        <f>IFERROR(INDEX('1. Paquetes y Tareas'!$F$16:$F$65,MATCH(AT319,'1. Paquetes y Tareas'!$E$16:$E$65,0)),0)</f>
        <v>0</v>
      </c>
      <c r="F319" s="48"/>
      <c r="G319" s="87" t="str">
        <f>IFERROR(INDEX('3. Presupuesto Total '!$G$25:$G$34,MATCH(F319,'3. Presupuesto Total '!$B$25:$B$34,0)),"")</f>
        <v/>
      </c>
      <c r="H319" s="38"/>
      <c r="I319" s="38"/>
      <c r="J319" s="38"/>
      <c r="K319" s="38"/>
      <c r="L319" s="38"/>
      <c r="M319" s="38"/>
      <c r="N319" s="41"/>
      <c r="O319" s="41"/>
      <c r="P319" s="41"/>
      <c r="Q319" s="42"/>
      <c r="R319" s="42"/>
      <c r="S319" s="86">
        <f t="shared" si="54"/>
        <v>0</v>
      </c>
      <c r="T319" s="86">
        <f t="shared" si="49"/>
        <v>0</v>
      </c>
      <c r="U319" s="86">
        <f t="shared" si="55"/>
        <v>0</v>
      </c>
      <c r="V319" s="42"/>
      <c r="W319" s="42"/>
      <c r="X319" s="51"/>
      <c r="Y319" s="51"/>
      <c r="Z319" s="86">
        <f t="shared" si="56"/>
        <v>0</v>
      </c>
      <c r="AA319" s="42"/>
      <c r="AB319" s="43"/>
      <c r="AC319" s="52"/>
      <c r="AD319" s="51"/>
      <c r="AE319" s="86">
        <f t="shared" si="57"/>
        <v>0</v>
      </c>
      <c r="AF319" s="42"/>
      <c r="AG319" s="43"/>
      <c r="AH319" s="52"/>
      <c r="AI319" s="51"/>
      <c r="AJ319" s="86">
        <f t="shared" si="58"/>
        <v>0</v>
      </c>
      <c r="AK319" s="86">
        <f t="shared" si="50"/>
        <v>0</v>
      </c>
      <c r="AL319" s="86">
        <f t="shared" si="51"/>
        <v>0</v>
      </c>
      <c r="AM319" s="86">
        <f t="shared" si="52"/>
        <v>0</v>
      </c>
      <c r="AN319" s="42"/>
      <c r="AO319" s="43"/>
      <c r="AP319" s="43"/>
      <c r="AQ319" s="86">
        <f t="shared" si="59"/>
        <v>0</v>
      </c>
      <c r="AT319" s="83" t="str">
        <f t="shared" si="53"/>
        <v/>
      </c>
      <c r="AU319" s="84">
        <f>IF(N319&gt;'Costes máximos'!$D$22,'Costes máximos'!$D$22,N319)</f>
        <v>0</v>
      </c>
      <c r="AV319" s="84">
        <f>IF(O319&gt;'Costes máximos'!$D$22,'Costes máximos'!$D$22,O319)</f>
        <v>0</v>
      </c>
      <c r="AW319" s="84">
        <f>IF(P319&gt;'Costes máximos'!$D$22,'Costes máximos'!$D$22,P319)</f>
        <v>0</v>
      </c>
      <c r="AX319" s="84">
        <f>IF(Q319&gt;'Costes máximos'!$D$22,'Costes máximos'!$D$22,Q319)</f>
        <v>0</v>
      </c>
      <c r="AY319" s="84">
        <f>IF(R319&gt;'Costes máximos'!$D$22,'Costes máximos'!$D$22,R319)</f>
        <v>0</v>
      </c>
    </row>
    <row r="320" spans="2:51" hidden="1" outlineLevel="1" x14ac:dyDescent="0.25">
      <c r="B320" s="60"/>
      <c r="C320" s="61"/>
      <c r="D320" s="61"/>
      <c r="E320" s="87">
        <f>IFERROR(INDEX('1. Paquetes y Tareas'!$F$16:$F$65,MATCH(AT320,'1. Paquetes y Tareas'!$E$16:$E$65,0)),0)</f>
        <v>0</v>
      </c>
      <c r="F320" s="48"/>
      <c r="G320" s="87" t="str">
        <f>IFERROR(INDEX('3. Presupuesto Total '!$G$25:$G$34,MATCH(F320,'3. Presupuesto Total '!$B$25:$B$34,0)),"")</f>
        <v/>
      </c>
      <c r="H320" s="38"/>
      <c r="I320" s="38"/>
      <c r="J320" s="38"/>
      <c r="K320" s="38"/>
      <c r="L320" s="38"/>
      <c r="M320" s="38"/>
      <c r="N320" s="41"/>
      <c r="O320" s="41"/>
      <c r="P320" s="41"/>
      <c r="Q320" s="42"/>
      <c r="R320" s="42"/>
      <c r="S320" s="86">
        <f t="shared" si="54"/>
        <v>0</v>
      </c>
      <c r="T320" s="86">
        <f t="shared" si="49"/>
        <v>0</v>
      </c>
      <c r="U320" s="86">
        <f t="shared" si="55"/>
        <v>0</v>
      </c>
      <c r="V320" s="42"/>
      <c r="W320" s="42"/>
      <c r="X320" s="51"/>
      <c r="Y320" s="51"/>
      <c r="Z320" s="86">
        <f t="shared" si="56"/>
        <v>0</v>
      </c>
      <c r="AA320" s="42"/>
      <c r="AB320" s="43"/>
      <c r="AC320" s="52"/>
      <c r="AD320" s="51"/>
      <c r="AE320" s="86">
        <f t="shared" si="57"/>
        <v>0</v>
      </c>
      <c r="AF320" s="42"/>
      <c r="AG320" s="43"/>
      <c r="AH320" s="52"/>
      <c r="AI320" s="51"/>
      <c r="AJ320" s="86">
        <f t="shared" si="58"/>
        <v>0</v>
      </c>
      <c r="AK320" s="86">
        <f t="shared" si="50"/>
        <v>0</v>
      </c>
      <c r="AL320" s="86">
        <f t="shared" si="51"/>
        <v>0</v>
      </c>
      <c r="AM320" s="86">
        <f t="shared" si="52"/>
        <v>0</v>
      </c>
      <c r="AN320" s="42"/>
      <c r="AO320" s="43"/>
      <c r="AP320" s="43"/>
      <c r="AQ320" s="86">
        <f t="shared" si="59"/>
        <v>0</v>
      </c>
      <c r="AT320" s="83" t="str">
        <f t="shared" si="53"/>
        <v/>
      </c>
      <c r="AU320" s="84">
        <f>IF(N320&gt;'Costes máximos'!$D$22,'Costes máximos'!$D$22,N320)</f>
        <v>0</v>
      </c>
      <c r="AV320" s="84">
        <f>IF(O320&gt;'Costes máximos'!$D$22,'Costes máximos'!$D$22,O320)</f>
        <v>0</v>
      </c>
      <c r="AW320" s="84">
        <f>IF(P320&gt;'Costes máximos'!$D$22,'Costes máximos'!$D$22,P320)</f>
        <v>0</v>
      </c>
      <c r="AX320" s="84">
        <f>IF(Q320&gt;'Costes máximos'!$D$22,'Costes máximos'!$D$22,Q320)</f>
        <v>0</v>
      </c>
      <c r="AY320" s="84">
        <f>IF(R320&gt;'Costes máximos'!$D$22,'Costes máximos'!$D$22,R320)</f>
        <v>0</v>
      </c>
    </row>
    <row r="321" spans="2:51" hidden="1" outlineLevel="1" x14ac:dyDescent="0.25">
      <c r="B321" s="60"/>
      <c r="C321" s="61"/>
      <c r="D321" s="61"/>
      <c r="E321" s="87">
        <f>IFERROR(INDEX('1. Paquetes y Tareas'!$F$16:$F$65,MATCH(AT321,'1. Paquetes y Tareas'!$E$16:$E$65,0)),0)</f>
        <v>0</v>
      </c>
      <c r="F321" s="48"/>
      <c r="G321" s="87" t="str">
        <f>IFERROR(INDEX('3. Presupuesto Total '!$G$25:$G$34,MATCH(F321,'3. Presupuesto Total '!$B$25:$B$34,0)),"")</f>
        <v/>
      </c>
      <c r="H321" s="38"/>
      <c r="I321" s="38"/>
      <c r="J321" s="38"/>
      <c r="K321" s="38"/>
      <c r="L321" s="38"/>
      <c r="M321" s="38"/>
      <c r="N321" s="41"/>
      <c r="O321" s="41"/>
      <c r="P321" s="41"/>
      <c r="Q321" s="42"/>
      <c r="R321" s="42"/>
      <c r="S321" s="86">
        <f t="shared" si="54"/>
        <v>0</v>
      </c>
      <c r="T321" s="86">
        <f t="shared" si="49"/>
        <v>0</v>
      </c>
      <c r="U321" s="86">
        <f t="shared" si="55"/>
        <v>0</v>
      </c>
      <c r="V321" s="42"/>
      <c r="W321" s="42"/>
      <c r="X321" s="51"/>
      <c r="Y321" s="51"/>
      <c r="Z321" s="86">
        <f t="shared" si="56"/>
        <v>0</v>
      </c>
      <c r="AA321" s="42"/>
      <c r="AB321" s="43"/>
      <c r="AC321" s="52"/>
      <c r="AD321" s="51"/>
      <c r="AE321" s="86">
        <f t="shared" si="57"/>
        <v>0</v>
      </c>
      <c r="AF321" s="42"/>
      <c r="AG321" s="43"/>
      <c r="AH321" s="52"/>
      <c r="AI321" s="51"/>
      <c r="AJ321" s="86">
        <f t="shared" si="58"/>
        <v>0</v>
      </c>
      <c r="AK321" s="86">
        <f t="shared" si="50"/>
        <v>0</v>
      </c>
      <c r="AL321" s="86">
        <f t="shared" si="51"/>
        <v>0</v>
      </c>
      <c r="AM321" s="86">
        <f t="shared" si="52"/>
        <v>0</v>
      </c>
      <c r="AN321" s="42"/>
      <c r="AO321" s="43"/>
      <c r="AP321" s="43"/>
      <c r="AQ321" s="86">
        <f t="shared" si="59"/>
        <v>0</v>
      </c>
      <c r="AT321" s="83" t="str">
        <f t="shared" si="53"/>
        <v/>
      </c>
      <c r="AU321" s="84">
        <f>IF(N321&gt;'Costes máximos'!$D$22,'Costes máximos'!$D$22,N321)</f>
        <v>0</v>
      </c>
      <c r="AV321" s="84">
        <f>IF(O321&gt;'Costes máximos'!$D$22,'Costes máximos'!$D$22,O321)</f>
        <v>0</v>
      </c>
      <c r="AW321" s="84">
        <f>IF(P321&gt;'Costes máximos'!$D$22,'Costes máximos'!$D$22,P321)</f>
        <v>0</v>
      </c>
      <c r="AX321" s="84">
        <f>IF(Q321&gt;'Costes máximos'!$D$22,'Costes máximos'!$D$22,Q321)</f>
        <v>0</v>
      </c>
      <c r="AY321" s="84">
        <f>IF(R321&gt;'Costes máximos'!$D$22,'Costes máximos'!$D$22,R321)</f>
        <v>0</v>
      </c>
    </row>
    <row r="322" spans="2:51" hidden="1" outlineLevel="1" x14ac:dyDescent="0.25">
      <c r="B322" s="60"/>
      <c r="C322" s="61"/>
      <c r="D322" s="61"/>
      <c r="E322" s="87">
        <f>IFERROR(INDEX('1. Paquetes y Tareas'!$F$16:$F$65,MATCH(AT322,'1. Paquetes y Tareas'!$E$16:$E$65,0)),0)</f>
        <v>0</v>
      </c>
      <c r="F322" s="48"/>
      <c r="G322" s="87" t="str">
        <f>IFERROR(INDEX('3. Presupuesto Total '!$G$25:$G$34,MATCH(F322,'3. Presupuesto Total '!$B$25:$B$34,0)),"")</f>
        <v/>
      </c>
      <c r="H322" s="38"/>
      <c r="I322" s="38"/>
      <c r="J322" s="38"/>
      <c r="K322" s="38"/>
      <c r="L322" s="38"/>
      <c r="M322" s="38"/>
      <c r="N322" s="41"/>
      <c r="O322" s="41"/>
      <c r="P322" s="41"/>
      <c r="Q322" s="42"/>
      <c r="R322" s="42"/>
      <c r="S322" s="86">
        <f t="shared" si="54"/>
        <v>0</v>
      </c>
      <c r="T322" s="86">
        <f t="shared" si="49"/>
        <v>0</v>
      </c>
      <c r="U322" s="86">
        <f t="shared" si="55"/>
        <v>0</v>
      </c>
      <c r="V322" s="42"/>
      <c r="W322" s="42"/>
      <c r="X322" s="51"/>
      <c r="Y322" s="51"/>
      <c r="Z322" s="86">
        <f t="shared" si="56"/>
        <v>0</v>
      </c>
      <c r="AA322" s="42"/>
      <c r="AB322" s="43"/>
      <c r="AC322" s="52"/>
      <c r="AD322" s="51"/>
      <c r="AE322" s="86">
        <f t="shared" si="57"/>
        <v>0</v>
      </c>
      <c r="AF322" s="42"/>
      <c r="AG322" s="43"/>
      <c r="AH322" s="52"/>
      <c r="AI322" s="51"/>
      <c r="AJ322" s="86">
        <f t="shared" si="58"/>
        <v>0</v>
      </c>
      <c r="AK322" s="86">
        <f t="shared" si="50"/>
        <v>0</v>
      </c>
      <c r="AL322" s="86">
        <f t="shared" si="51"/>
        <v>0</v>
      </c>
      <c r="AM322" s="86">
        <f t="shared" si="52"/>
        <v>0</v>
      </c>
      <c r="AN322" s="42"/>
      <c r="AO322" s="43"/>
      <c r="AP322" s="43"/>
      <c r="AQ322" s="86">
        <f t="shared" si="59"/>
        <v>0</v>
      </c>
      <c r="AT322" s="83" t="str">
        <f t="shared" si="53"/>
        <v/>
      </c>
      <c r="AU322" s="84">
        <f>IF(N322&gt;'Costes máximos'!$D$22,'Costes máximos'!$D$22,N322)</f>
        <v>0</v>
      </c>
      <c r="AV322" s="84">
        <f>IF(O322&gt;'Costes máximos'!$D$22,'Costes máximos'!$D$22,O322)</f>
        <v>0</v>
      </c>
      <c r="AW322" s="84">
        <f>IF(P322&gt;'Costes máximos'!$D$22,'Costes máximos'!$D$22,P322)</f>
        <v>0</v>
      </c>
      <c r="AX322" s="84">
        <f>IF(Q322&gt;'Costes máximos'!$D$22,'Costes máximos'!$D$22,Q322)</f>
        <v>0</v>
      </c>
      <c r="AY322" s="84">
        <f>IF(R322&gt;'Costes máximos'!$D$22,'Costes máximos'!$D$22,R322)</f>
        <v>0</v>
      </c>
    </row>
    <row r="323" spans="2:51" hidden="1" outlineLevel="1" x14ac:dyDescent="0.25">
      <c r="B323" s="60"/>
      <c r="C323" s="61"/>
      <c r="D323" s="61"/>
      <c r="E323" s="87">
        <f>IFERROR(INDEX('1. Paquetes y Tareas'!$F$16:$F$65,MATCH(AT323,'1. Paquetes y Tareas'!$E$16:$E$65,0)),0)</f>
        <v>0</v>
      </c>
      <c r="F323" s="48"/>
      <c r="G323" s="87" t="str">
        <f>IFERROR(INDEX('3. Presupuesto Total '!$G$25:$G$34,MATCH(F323,'3. Presupuesto Total '!$B$25:$B$34,0)),"")</f>
        <v/>
      </c>
      <c r="H323" s="38"/>
      <c r="I323" s="38"/>
      <c r="J323" s="38"/>
      <c r="K323" s="38"/>
      <c r="L323" s="38"/>
      <c r="M323" s="38"/>
      <c r="N323" s="41"/>
      <c r="O323" s="41"/>
      <c r="P323" s="41"/>
      <c r="Q323" s="42"/>
      <c r="R323" s="42"/>
      <c r="S323" s="86">
        <f t="shared" si="54"/>
        <v>0</v>
      </c>
      <c r="T323" s="86">
        <f t="shared" si="49"/>
        <v>0</v>
      </c>
      <c r="U323" s="86">
        <f t="shared" si="55"/>
        <v>0</v>
      </c>
      <c r="V323" s="42"/>
      <c r="W323" s="42"/>
      <c r="X323" s="51"/>
      <c r="Y323" s="51"/>
      <c r="Z323" s="86">
        <f t="shared" si="56"/>
        <v>0</v>
      </c>
      <c r="AA323" s="42"/>
      <c r="AB323" s="43"/>
      <c r="AC323" s="52"/>
      <c r="AD323" s="51"/>
      <c r="AE323" s="86">
        <f t="shared" si="57"/>
        <v>0</v>
      </c>
      <c r="AF323" s="42"/>
      <c r="AG323" s="43"/>
      <c r="AH323" s="52"/>
      <c r="AI323" s="51"/>
      <c r="AJ323" s="86">
        <f t="shared" si="58"/>
        <v>0</v>
      </c>
      <c r="AK323" s="86">
        <f t="shared" si="50"/>
        <v>0</v>
      </c>
      <c r="AL323" s="86">
        <f t="shared" si="51"/>
        <v>0</v>
      </c>
      <c r="AM323" s="86">
        <f t="shared" si="52"/>
        <v>0</v>
      </c>
      <c r="AN323" s="42"/>
      <c r="AO323" s="43"/>
      <c r="AP323" s="43"/>
      <c r="AQ323" s="86">
        <f t="shared" si="59"/>
        <v>0</v>
      </c>
      <c r="AT323" s="83" t="str">
        <f t="shared" si="53"/>
        <v/>
      </c>
      <c r="AU323" s="84">
        <f>IF(N323&gt;'Costes máximos'!$D$22,'Costes máximos'!$D$22,N323)</f>
        <v>0</v>
      </c>
      <c r="AV323" s="84">
        <f>IF(O323&gt;'Costes máximos'!$D$22,'Costes máximos'!$D$22,O323)</f>
        <v>0</v>
      </c>
      <c r="AW323" s="84">
        <f>IF(P323&gt;'Costes máximos'!$D$22,'Costes máximos'!$D$22,P323)</f>
        <v>0</v>
      </c>
      <c r="AX323" s="84">
        <f>IF(Q323&gt;'Costes máximos'!$D$22,'Costes máximos'!$D$22,Q323)</f>
        <v>0</v>
      </c>
      <c r="AY323" s="84">
        <f>IF(R323&gt;'Costes máximos'!$D$22,'Costes máximos'!$D$22,R323)</f>
        <v>0</v>
      </c>
    </row>
    <row r="324" spans="2:51" collapsed="1" x14ac:dyDescent="0.25">
      <c r="B324" s="60"/>
      <c r="C324" s="61"/>
      <c r="D324" s="61"/>
      <c r="E324" s="87">
        <f>IFERROR(INDEX('1. Paquetes y Tareas'!$F$16:$F$65,MATCH(AT324,'1. Paquetes y Tareas'!$E$16:$E$65,0)),0)</f>
        <v>0</v>
      </c>
      <c r="F324" s="48"/>
      <c r="G324" s="87" t="str">
        <f>IFERROR(INDEX('3. Presupuesto Total '!$G$25:$G$34,MATCH(F324,'3. Presupuesto Total '!$B$25:$B$34,0)),"")</f>
        <v/>
      </c>
      <c r="H324" s="38"/>
      <c r="I324" s="38"/>
      <c r="J324" s="38"/>
      <c r="K324" s="38"/>
      <c r="L324" s="38"/>
      <c r="M324" s="38"/>
      <c r="N324" s="41"/>
      <c r="O324" s="41"/>
      <c r="P324" s="41"/>
      <c r="Q324" s="42"/>
      <c r="R324" s="42"/>
      <c r="S324" s="86">
        <f t="shared" si="54"/>
        <v>0</v>
      </c>
      <c r="T324" s="86">
        <f t="shared" si="49"/>
        <v>0</v>
      </c>
      <c r="U324" s="86">
        <f t="shared" si="55"/>
        <v>0</v>
      </c>
      <c r="V324" s="42"/>
      <c r="W324" s="42"/>
      <c r="X324" s="51"/>
      <c r="Y324" s="51"/>
      <c r="Z324" s="86">
        <f t="shared" si="56"/>
        <v>0</v>
      </c>
      <c r="AA324" s="42"/>
      <c r="AB324" s="43"/>
      <c r="AC324" s="52"/>
      <c r="AD324" s="51"/>
      <c r="AE324" s="86">
        <f t="shared" si="57"/>
        <v>0</v>
      </c>
      <c r="AF324" s="42"/>
      <c r="AG324" s="43"/>
      <c r="AH324" s="52"/>
      <c r="AI324" s="51"/>
      <c r="AJ324" s="86">
        <f t="shared" si="58"/>
        <v>0</v>
      </c>
      <c r="AK324" s="86">
        <f t="shared" si="50"/>
        <v>0</v>
      </c>
      <c r="AL324" s="86">
        <f t="shared" si="51"/>
        <v>0</v>
      </c>
      <c r="AM324" s="86">
        <f t="shared" si="52"/>
        <v>0</v>
      </c>
      <c r="AN324" s="42"/>
      <c r="AO324" s="43"/>
      <c r="AP324" s="43"/>
      <c r="AQ324" s="86">
        <f t="shared" si="59"/>
        <v>0</v>
      </c>
      <c r="AT324" s="83" t="str">
        <f t="shared" si="53"/>
        <v/>
      </c>
      <c r="AU324" s="84">
        <f>IF(N324&gt;'Costes máximos'!$D$22,'Costes máximos'!$D$22,N324)</f>
        <v>0</v>
      </c>
      <c r="AV324" s="84">
        <f>IF(O324&gt;'Costes máximos'!$D$22,'Costes máximos'!$D$22,O324)</f>
        <v>0</v>
      </c>
      <c r="AW324" s="84">
        <f>IF(P324&gt;'Costes máximos'!$D$22,'Costes máximos'!$D$22,P324)</f>
        <v>0</v>
      </c>
      <c r="AX324" s="84">
        <f>IF(Q324&gt;'Costes máximos'!$D$22,'Costes máximos'!$D$22,Q324)</f>
        <v>0</v>
      </c>
      <c r="AY324" s="84">
        <f>IF(R324&gt;'Costes máximos'!$D$22,'Costes máximos'!$D$22,R324)</f>
        <v>0</v>
      </c>
    </row>
    <row r="325" spans="2:51" x14ac:dyDescent="0.25">
      <c r="X325" s="11"/>
      <c r="Y325" s="11"/>
      <c r="Z325" s="11"/>
      <c r="AA325" s="11"/>
      <c r="AB325" s="11"/>
      <c r="AC325" s="11"/>
      <c r="AD325" s="11"/>
      <c r="AE325" s="11"/>
      <c r="AF325" s="11"/>
      <c r="AG325" s="11"/>
      <c r="AH325" s="11"/>
    </row>
    <row r="326" spans="2:51" ht="18.600000000000001" customHeight="1" x14ac:dyDescent="0.25">
      <c r="Z326" s="11"/>
      <c r="AA326" s="11"/>
      <c r="AB326" s="11"/>
      <c r="AC326" s="11"/>
      <c r="AD326" s="11"/>
      <c r="AE326" s="11"/>
      <c r="AF326" s="11"/>
      <c r="AG326" s="11"/>
      <c r="AH326" s="11"/>
    </row>
    <row r="327" spans="2:51" ht="24" thickBot="1" x14ac:dyDescent="0.3">
      <c r="B327" s="169" t="s">
        <v>117</v>
      </c>
      <c r="C327" s="169"/>
      <c r="D327" s="169"/>
      <c r="E327" s="169"/>
      <c r="F327" s="169"/>
      <c r="G327" s="169"/>
      <c r="H327" s="169"/>
      <c r="I327" s="169"/>
      <c r="J327" s="169"/>
      <c r="K327" s="169"/>
      <c r="L327" s="169"/>
      <c r="M327" s="169"/>
      <c r="N327" s="11"/>
      <c r="O327" s="11"/>
      <c r="P327" s="11"/>
      <c r="Q327" s="11"/>
      <c r="R327" s="11"/>
      <c r="S327" s="11"/>
      <c r="T327" s="11"/>
      <c r="U327" s="11"/>
      <c r="V327" s="11"/>
      <c r="W327" s="11"/>
      <c r="X327" s="11"/>
      <c r="Y327" s="11"/>
      <c r="Z327" s="11"/>
      <c r="AA327" s="11"/>
      <c r="AB327" s="11"/>
      <c r="AC327" s="11"/>
      <c r="AD327" s="11"/>
      <c r="AE327" s="11"/>
      <c r="AF327" s="11"/>
      <c r="AG327" s="11"/>
      <c r="AH327" s="11"/>
    </row>
    <row r="328" spans="2:51" ht="15.75" thickTop="1" x14ac:dyDescent="0.25">
      <c r="AC328" s="11"/>
      <c r="AD328" s="11"/>
      <c r="AE328" s="11"/>
      <c r="AF328" s="11"/>
      <c r="AG328" s="11"/>
      <c r="AH328" s="11"/>
    </row>
    <row r="329" spans="2:51" x14ac:dyDescent="0.25">
      <c r="AC329" s="11"/>
      <c r="AD329" s="11"/>
      <c r="AE329" s="11"/>
      <c r="AF329" s="11"/>
      <c r="AG329" s="11"/>
      <c r="AH329" s="11"/>
    </row>
    <row r="330" spans="2:51" ht="51" customHeight="1" x14ac:dyDescent="0.25">
      <c r="B330" s="163" t="s">
        <v>118</v>
      </c>
      <c r="C330" s="164"/>
      <c r="D330" s="72" t="str">
        <f>IF(SUM($Y$40:$Y$324)='2. Amortización '!L51,"Sí","Costes de amortización incorrectos")</f>
        <v>Sí</v>
      </c>
      <c r="E330" s="197" t="s">
        <v>119</v>
      </c>
      <c r="F330" s="196"/>
      <c r="G330" s="196"/>
      <c r="AC330" s="11"/>
      <c r="AD330" s="11"/>
      <c r="AE330" s="11"/>
      <c r="AF330" s="11"/>
      <c r="AG330" s="11"/>
      <c r="AH330" s="11"/>
    </row>
    <row r="331" spans="2:51" ht="51" customHeight="1" x14ac:dyDescent="0.25">
      <c r="B331" s="163" t="s">
        <v>120</v>
      </c>
      <c r="C331" s="164"/>
      <c r="D331" s="72" t="str">
        <f>IF(SUM($AL$40:$AL$324)&lt;2*SUM($AP$40:$AP$324),"Costes subcontratados superior al límite establecido","Sí")</f>
        <v>Sí</v>
      </c>
      <c r="E331" s="197" t="s">
        <v>121</v>
      </c>
      <c r="F331" s="196"/>
      <c r="G331" s="196"/>
      <c r="AC331" s="11"/>
      <c r="AD331" s="11"/>
      <c r="AE331" s="11"/>
      <c r="AF331" s="11"/>
      <c r="AG331" s="11"/>
      <c r="AH331" s="11"/>
    </row>
    <row r="332" spans="2:51" ht="51" customHeight="1" x14ac:dyDescent="0.25">
      <c r="B332" s="163" t="s">
        <v>87</v>
      </c>
      <c r="C332" s="164"/>
      <c r="D332" s="72" t="str">
        <f>IF(SUM($T$40:$T$324)&lt;5*SUM($AI$40:$AI$324),"Gastos generales y otros gastos superiores al límite establecido","Sí")</f>
        <v>Sí</v>
      </c>
      <c r="E332" s="197" t="s">
        <v>122</v>
      </c>
      <c r="F332" s="196"/>
      <c r="G332" s="196"/>
    </row>
    <row r="333" spans="2:51" ht="28.5" customHeight="1" x14ac:dyDescent="0.25"/>
    <row r="335" spans="2:51" ht="24" thickBot="1" x14ac:dyDescent="0.3">
      <c r="B335" s="169" t="s">
        <v>123</v>
      </c>
      <c r="C335" s="169"/>
      <c r="D335" s="169"/>
      <c r="E335" s="169"/>
      <c r="F335" s="169"/>
      <c r="G335" s="169"/>
      <c r="H335" s="169"/>
      <c r="I335" s="169"/>
      <c r="J335" s="169"/>
      <c r="K335" s="169"/>
      <c r="L335" s="169"/>
      <c r="M335" s="169"/>
      <c r="N335" s="11"/>
      <c r="O335" s="11"/>
      <c r="P335" s="11"/>
      <c r="Q335" s="11"/>
      <c r="R335" s="11"/>
      <c r="S335" s="11"/>
      <c r="T335" s="11"/>
      <c r="U335" s="11"/>
      <c r="V335" s="11"/>
      <c r="W335" s="11"/>
      <c r="X335" s="11"/>
      <c r="Y335" s="11"/>
      <c r="Z335" s="11"/>
      <c r="AA335" s="11"/>
      <c r="AB335" s="11"/>
      <c r="AC335" s="11"/>
      <c r="AD335" s="11"/>
      <c r="AE335" s="11"/>
      <c r="AF335" s="11"/>
      <c r="AG335" s="11"/>
      <c r="AH335" s="11"/>
    </row>
    <row r="336" spans="2:51" ht="24" customHeight="1" thickTop="1" x14ac:dyDescent="0.25">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row>
    <row r="337" spans="2:36" x14ac:dyDescent="0.25">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row>
    <row r="338" spans="2:36" x14ac:dyDescent="0.25">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row>
    <row r="339" spans="2:36" ht="18.75" x14ac:dyDescent="0.25">
      <c r="B339" s="172"/>
      <c r="C339" s="172"/>
      <c r="D339" s="160" t="s">
        <v>24</v>
      </c>
      <c r="E339" s="160"/>
      <c r="F339" s="160"/>
      <c r="G339" s="160" t="s">
        <v>124</v>
      </c>
      <c r="H339" s="160"/>
      <c r="I339" s="160"/>
      <c r="J339" s="160" t="s">
        <v>125</v>
      </c>
      <c r="K339" s="160"/>
      <c r="L339" s="160"/>
      <c r="M339" s="160" t="s">
        <v>126</v>
      </c>
      <c r="N339" s="160"/>
      <c r="O339" s="160"/>
      <c r="P339" s="160" t="s">
        <v>127</v>
      </c>
      <c r="Q339" s="160"/>
      <c r="R339" s="160"/>
      <c r="S339" s="160" t="s">
        <v>128</v>
      </c>
      <c r="T339" s="160"/>
      <c r="U339" s="160"/>
      <c r="V339" s="147" t="s">
        <v>129</v>
      </c>
      <c r="W339" s="148"/>
      <c r="X339" s="149"/>
      <c r="Y339" s="147" t="s">
        <v>130</v>
      </c>
      <c r="Z339" s="148"/>
      <c r="AA339" s="149"/>
      <c r="AB339" s="147" t="s">
        <v>131</v>
      </c>
      <c r="AC339" s="148"/>
      <c r="AD339" s="149"/>
      <c r="AE339" s="147" t="s">
        <v>132</v>
      </c>
      <c r="AF339" s="148"/>
      <c r="AG339" s="149"/>
      <c r="AH339" s="11"/>
    </row>
    <row r="340" spans="2:36" ht="56.25" x14ac:dyDescent="0.25">
      <c r="B340" s="171" t="s">
        <v>133</v>
      </c>
      <c r="C340" s="171"/>
      <c r="D340" s="66" t="s">
        <v>108</v>
      </c>
      <c r="E340" s="66" t="s">
        <v>134</v>
      </c>
      <c r="F340" s="66" t="s">
        <v>135</v>
      </c>
      <c r="G340" s="66" t="s">
        <v>108</v>
      </c>
      <c r="H340" s="66" t="s">
        <v>134</v>
      </c>
      <c r="I340" s="66" t="s">
        <v>135</v>
      </c>
      <c r="J340" s="66" t="s">
        <v>108</v>
      </c>
      <c r="K340" s="66" t="s">
        <v>134</v>
      </c>
      <c r="L340" s="66" t="s">
        <v>135</v>
      </c>
      <c r="M340" s="66" t="s">
        <v>108</v>
      </c>
      <c r="N340" s="66" t="s">
        <v>134</v>
      </c>
      <c r="O340" s="66" t="s">
        <v>135</v>
      </c>
      <c r="P340" s="66" t="s">
        <v>108</v>
      </c>
      <c r="Q340" s="66" t="s">
        <v>134</v>
      </c>
      <c r="R340" s="66" t="s">
        <v>135</v>
      </c>
      <c r="S340" s="66" t="s">
        <v>108</v>
      </c>
      <c r="T340" s="66" t="s">
        <v>134</v>
      </c>
      <c r="U340" s="66" t="s">
        <v>135</v>
      </c>
      <c r="V340" s="66" t="s">
        <v>108</v>
      </c>
      <c r="W340" s="66" t="s">
        <v>134</v>
      </c>
      <c r="X340" s="66" t="s">
        <v>135</v>
      </c>
      <c r="Y340" s="66" t="s">
        <v>108</v>
      </c>
      <c r="Z340" s="66" t="s">
        <v>134</v>
      </c>
      <c r="AA340" s="66" t="s">
        <v>135</v>
      </c>
      <c r="AB340" s="66" t="s">
        <v>108</v>
      </c>
      <c r="AC340" s="66" t="s">
        <v>134</v>
      </c>
      <c r="AD340" s="66" t="s">
        <v>135</v>
      </c>
      <c r="AE340" s="66" t="s">
        <v>108</v>
      </c>
      <c r="AF340" s="66" t="s">
        <v>134</v>
      </c>
      <c r="AG340" s="66" t="s">
        <v>135</v>
      </c>
      <c r="AH340" s="11"/>
    </row>
    <row r="341" spans="2:36" ht="62.65" customHeight="1" x14ac:dyDescent="0.25">
      <c r="B341" s="170" t="s">
        <v>84</v>
      </c>
      <c r="C341" s="170"/>
      <c r="D341" s="88">
        <f>SUMIF($B$40:$B$325,D$339,$S$40:$S$325)</f>
        <v>0</v>
      </c>
      <c r="E341" s="88">
        <f>SUMIF($B$40:$B$325,D$339,$T$40:$T$325)</f>
        <v>0</v>
      </c>
      <c r="F341" s="88">
        <f>SUMIF($B$40:$B$325,D$339,$U$40:$U$325)</f>
        <v>0</v>
      </c>
      <c r="G341" s="88">
        <f>SUMIF($B$40:$B$325,G$339,$S$40:$S$325)</f>
        <v>0</v>
      </c>
      <c r="H341" s="88">
        <f>SUMIF($B$40:$B$325,G$339,$T$40:$T$325)</f>
        <v>0</v>
      </c>
      <c r="I341" s="88">
        <f>SUMIF($B$40:$B$325,G$339,$U$40:$U$325)</f>
        <v>0</v>
      </c>
      <c r="J341" s="88">
        <f>SUMIF($B$40:$B$325,J$339,$S$40:$S$325)</f>
        <v>0</v>
      </c>
      <c r="K341" s="88">
        <f>SUMIF($B$40:$B$325,J$339,$T$40:$T$325)</f>
        <v>0</v>
      </c>
      <c r="L341" s="88">
        <f>SUMIF($B$40:$B$325,J$339,$U$40:$U$325)</f>
        <v>0</v>
      </c>
      <c r="M341" s="88">
        <f>SUMIF($B$40:$B$325,M$339,$S$40:$S$325)</f>
        <v>0</v>
      </c>
      <c r="N341" s="88">
        <f>SUMIF($B$40:$B$325,M$339,$T$40:$T$325)</f>
        <v>0</v>
      </c>
      <c r="O341" s="88">
        <f>SUMIF($B$40:$B$325,M$339,$U$40:$U$325)</f>
        <v>0</v>
      </c>
      <c r="P341" s="88">
        <f>SUMIF($B$40:$B$325,P$339,$S$40:$S$325)</f>
        <v>0</v>
      </c>
      <c r="Q341" s="88">
        <f>SUMIF($B$40:$B$325,P$339,$T$40:$T$325)</f>
        <v>0</v>
      </c>
      <c r="R341" s="88">
        <f>SUMIF($B$40:$B$325,P$339,$U$40:$U$325)</f>
        <v>0</v>
      </c>
      <c r="S341" s="88">
        <f>SUMIF($B$40:$B$325,S$339,$S$40:$S$325)</f>
        <v>0</v>
      </c>
      <c r="T341" s="88">
        <f>SUMIF($B$40:$B$325,S$339,$T$40:$T$325)</f>
        <v>0</v>
      </c>
      <c r="U341" s="88">
        <f>SUMIF($B$40:$B$325,S$339,$U$40:$U$325)</f>
        <v>0</v>
      </c>
      <c r="V341" s="88">
        <f>SUMIF($B$40:$B$325,V$339,$S$40:$S$325)</f>
        <v>0</v>
      </c>
      <c r="W341" s="88">
        <f>SUMIF($B$40:$B$325,V$339,$T$40:$T$325)</f>
        <v>0</v>
      </c>
      <c r="X341" s="88">
        <f>SUMIF($B$40:$B$325,V$339,$U$40:$U$325)</f>
        <v>0</v>
      </c>
      <c r="Y341" s="88">
        <f>SUMIF($B$40:$B$325,Y$339,$S$40:$S$325)</f>
        <v>0</v>
      </c>
      <c r="Z341" s="88">
        <f>SUMIF($B$40:$B$325,Y$339,$T$40:$T$325)</f>
        <v>0</v>
      </c>
      <c r="AA341" s="88">
        <f>SUMIF($B$40:$B$325,Y$339,$U$40:$U$325)</f>
        <v>0</v>
      </c>
      <c r="AB341" s="88">
        <f>SUMIF($B$40:$B$325,AB$339,$S$40:$S$325)</f>
        <v>0</v>
      </c>
      <c r="AC341" s="88">
        <f>SUMIF($B$40:$B$325,AB$339,$T$40:$T$325)</f>
        <v>0</v>
      </c>
      <c r="AD341" s="88">
        <f>SUMIF($B$40:$B$325,AB$339,$U$40:$U$325)</f>
        <v>0</v>
      </c>
      <c r="AE341" s="88">
        <f>SUMIF($B$40:$B$325,AE$339,$S$40:$S$325)</f>
        <v>0</v>
      </c>
      <c r="AF341" s="88">
        <f>SUMIF($B$40:$B$325,AE$339,$T$40:$T$325)</f>
        <v>0</v>
      </c>
      <c r="AG341" s="88">
        <f>SUMIF($B$40:$B$325,AE$339,$U$40:$U$325)</f>
        <v>0</v>
      </c>
      <c r="AH341" s="11"/>
    </row>
    <row r="342" spans="2:36" ht="21" customHeight="1" x14ac:dyDescent="0.25">
      <c r="B342" s="170" t="s">
        <v>85</v>
      </c>
      <c r="C342" s="170"/>
      <c r="D342" s="88">
        <f>SUMIF($B$40:$B$325,D$339,$X$40:$X$325)</f>
        <v>0</v>
      </c>
      <c r="E342" s="88">
        <f>SUMIF($B$40:$B$325,D$339,$Y$40:$Y$325)</f>
        <v>0</v>
      </c>
      <c r="F342" s="88">
        <f>SUMIF($B$40:$B$325,D$339,$Z$40:$Z$325)</f>
        <v>0</v>
      </c>
      <c r="G342" s="88">
        <f>SUMIF($B$40:$B$325,G$339,$X$40:$X$325)</f>
        <v>0</v>
      </c>
      <c r="H342" s="88">
        <f>SUMIF($B$40:$B$325,G$339,$Y$40:$Y$325)</f>
        <v>0</v>
      </c>
      <c r="I342" s="88">
        <f>SUMIF($B$40:$B$325,G$339,$Z$40:$Z$325)</f>
        <v>0</v>
      </c>
      <c r="J342" s="88">
        <f>SUMIF($B$40:$B$325,J$339,$X$40:$X$325)</f>
        <v>0</v>
      </c>
      <c r="K342" s="88">
        <f>SUMIF($B$40:$B$325,J$339,$Y$40:$Y$325)</f>
        <v>0</v>
      </c>
      <c r="L342" s="88">
        <f>SUMIF($B$40:$B$325,J$339,$Z$40:$Z$325)</f>
        <v>0</v>
      </c>
      <c r="M342" s="88">
        <f>SUMIF($B$40:$B$325,M$339,$X$40:$X$325)</f>
        <v>0</v>
      </c>
      <c r="N342" s="88">
        <f>SUMIF($B$40:$B$325,M$339,$Y$40:$Y$325)</f>
        <v>0</v>
      </c>
      <c r="O342" s="88">
        <f>SUMIF($B$40:$B$325,M$339,$Z$40:$Z$325)</f>
        <v>0</v>
      </c>
      <c r="P342" s="88">
        <f>SUMIF($B$40:$B$325,P$339,$X$40:$X$325)</f>
        <v>0</v>
      </c>
      <c r="Q342" s="88">
        <f>SUMIF($B$40:$B$325,P$339,$Y$40:$Y$325)</f>
        <v>0</v>
      </c>
      <c r="R342" s="88">
        <f>SUMIF($B$40:$B$325,P$339,$Z$40:$Z$325)</f>
        <v>0</v>
      </c>
      <c r="S342" s="88">
        <f>SUMIF($B$40:$B$325,S$339,$X$40:$X$325)</f>
        <v>0</v>
      </c>
      <c r="T342" s="88">
        <f>SUMIF($B$40:$B$325,S$339,$Y$40:$Y$325)</f>
        <v>0</v>
      </c>
      <c r="U342" s="88">
        <f>SUMIF($B$40:$B$325,S$339,$Z$40:$Z$325)</f>
        <v>0</v>
      </c>
      <c r="V342" s="88">
        <f>SUMIF($B$40:$B$325,V$339,$X$40:$X$325)</f>
        <v>0</v>
      </c>
      <c r="W342" s="88">
        <f>SUMIF($B$40:$B$325,V$339,$Y$40:$Y$325)</f>
        <v>0</v>
      </c>
      <c r="X342" s="88">
        <f>SUMIF($B$40:$B$325,V$339,$Z$40:$Z$325)</f>
        <v>0</v>
      </c>
      <c r="Y342" s="88">
        <f>SUMIF($B$40:$B$325,Y$339,$X$40:$X$325)</f>
        <v>0</v>
      </c>
      <c r="Z342" s="88">
        <f>SUMIF($B$40:$B$325,Y$339,$Y$40:$Y$325)</f>
        <v>0</v>
      </c>
      <c r="AA342" s="88">
        <f>SUMIF($B$40:$B$325,Y$339,$Z$40:$Z$325)</f>
        <v>0</v>
      </c>
      <c r="AB342" s="88">
        <f>SUMIF($B$40:$B$325,AB$339,$X$40:$X$325)</f>
        <v>0</v>
      </c>
      <c r="AC342" s="88">
        <f>SUMIF($B$40:$B$325,AB$339,$Y$40:$Y$325)</f>
        <v>0</v>
      </c>
      <c r="AD342" s="88">
        <f>SUMIF($B$40:$B$325,AB$339,$Z$40:$Z$325)</f>
        <v>0</v>
      </c>
      <c r="AE342" s="88">
        <f>SUMIF($B$40:$B$325,AE$339,$X$40:$X$325)</f>
        <v>0</v>
      </c>
      <c r="AF342" s="88">
        <f>SUMIF($B$40:$B$325,AE$339,$Y$40:$Y$325)</f>
        <v>0</v>
      </c>
      <c r="AG342" s="88">
        <f>SUMIF($B$40:$B$325,AE$339,$Z$40:$Z$325)</f>
        <v>0</v>
      </c>
      <c r="AH342" s="11"/>
    </row>
    <row r="343" spans="2:36" ht="31.5" customHeight="1" x14ac:dyDescent="0.25">
      <c r="B343" s="170" t="s">
        <v>86</v>
      </c>
      <c r="C343" s="170"/>
      <c r="D343" s="88">
        <f>SUMIF($B$40:$B$325,D$339,$AC$40:$AC$325)</f>
        <v>0</v>
      </c>
      <c r="E343" s="88">
        <f>SUMIF($B$40:$B$325,D$339,$AD$40:$AD$325)</f>
        <v>0</v>
      </c>
      <c r="F343" s="88">
        <f>SUMIF($B$40:$B$325,D$339,$AE$40:$AE$325)</f>
        <v>0</v>
      </c>
      <c r="G343" s="88">
        <f>SUMIF($B$40:$B$325,G$339,$AC$40:$AC$325)</f>
        <v>0</v>
      </c>
      <c r="H343" s="88">
        <f>SUMIF($B$40:$B$325,G$339,$AD$40:$AD$325)</f>
        <v>0</v>
      </c>
      <c r="I343" s="88">
        <f>SUMIF($B$40:$B$325,G$339,$AE$40:$AE$325)</f>
        <v>0</v>
      </c>
      <c r="J343" s="88">
        <f>SUMIF($B$40:$B$325,J$339,$AC$40:$AC$325)</f>
        <v>0</v>
      </c>
      <c r="K343" s="88">
        <f>SUMIF($B$40:$B$325,J$339,$AD$40:$AD$325)</f>
        <v>0</v>
      </c>
      <c r="L343" s="88">
        <f>SUMIF($B$40:$B$325,J$339,$AE$40:$AE$325)</f>
        <v>0</v>
      </c>
      <c r="M343" s="88">
        <f>SUMIF($B$40:$B$325,M$339,$AC$40:$AC$325)</f>
        <v>0</v>
      </c>
      <c r="N343" s="88">
        <f>SUMIF($B$40:$B$325,M$339,$AD$40:$AD$325)</f>
        <v>0</v>
      </c>
      <c r="O343" s="88">
        <f>SUMIF($B$40:$B$325,M$339,$AE$40:$AE$325)</f>
        <v>0</v>
      </c>
      <c r="P343" s="88">
        <f>SUMIF($B$40:$B$325,P$339,$AC$40:$AC$325)</f>
        <v>0</v>
      </c>
      <c r="Q343" s="88">
        <f>SUMIF($B$40:$B$325,P$339,$AD$40:$AD$325)</f>
        <v>0</v>
      </c>
      <c r="R343" s="88">
        <f>SUMIF($B$40:$B$325,P$339,$AE$40:$AE$325)</f>
        <v>0</v>
      </c>
      <c r="S343" s="88">
        <f>SUMIF($B$40:$B$325,S$339,$AC$40:$AC$325)</f>
        <v>0</v>
      </c>
      <c r="T343" s="88">
        <f>SUMIF($B$40:$B$325,S$339,$AD$40:$AD$325)</f>
        <v>0</v>
      </c>
      <c r="U343" s="88">
        <f>SUMIF($B$40:$B$325,S$339,$AE$40:$AE$325)</f>
        <v>0</v>
      </c>
      <c r="V343" s="88">
        <f>SUMIF($B$40:$B$325,V$339,$AC$40:$AC$325)</f>
        <v>0</v>
      </c>
      <c r="W343" s="88">
        <f>SUMIF($B$40:$B$325,V$339,$AD$40:$AD$325)</f>
        <v>0</v>
      </c>
      <c r="X343" s="88">
        <f>SUMIF($B$40:$B$325,V$339,$AE$40:$AE$325)</f>
        <v>0</v>
      </c>
      <c r="Y343" s="88">
        <f>SUMIF($B$40:$B$325,Y$339,$AC$40:$AC$325)</f>
        <v>0</v>
      </c>
      <c r="Z343" s="88">
        <f>SUMIF($B$40:$B$325,Y$339,$AD$40:$AD$325)</f>
        <v>0</v>
      </c>
      <c r="AA343" s="88">
        <f>SUMIF($B$40:$B$325,Y$339,$AE$40:$AE$325)</f>
        <v>0</v>
      </c>
      <c r="AB343" s="88">
        <f>SUMIF($B$40:$B$325,AB$339,$AC$40:$AC$325)</f>
        <v>0</v>
      </c>
      <c r="AC343" s="88">
        <f>SUMIF($B$40:$B$325,AB$339,$AD$40:$AD$325)</f>
        <v>0</v>
      </c>
      <c r="AD343" s="88">
        <f>SUMIF($B$40:$B$325,AB$339,$AE$40:$AE$325)</f>
        <v>0</v>
      </c>
      <c r="AE343" s="88">
        <f>SUMIF($B$40:$B$325,AE$339,$AC$40:$AC$325)</f>
        <v>0</v>
      </c>
      <c r="AF343" s="88">
        <f>SUMIF($B$40:$B$325,AE$339,$AD$40:$AD$325)</f>
        <v>0</v>
      </c>
      <c r="AG343" s="88">
        <f>SUMIF($B$40:$B$325,AE$339,$AE$40:$AE$325)</f>
        <v>0</v>
      </c>
      <c r="AH343" s="11"/>
    </row>
    <row r="344" spans="2:36" ht="21" customHeight="1" x14ac:dyDescent="0.25">
      <c r="B344" s="170" t="s">
        <v>87</v>
      </c>
      <c r="C344" s="170"/>
      <c r="D344" s="88">
        <f>SUMIF($B$40:$B$325,D$339,$AH$40:$AH$325)</f>
        <v>0</v>
      </c>
      <c r="E344" s="88">
        <f>SUMIF($B$40:$B$325,D$339,$AI$40:$AI$325)</f>
        <v>0</v>
      </c>
      <c r="F344" s="88">
        <f>SUMIF($B$40:$B$325,D$339,$AJ$40:$AJ$325)</f>
        <v>0</v>
      </c>
      <c r="G344" s="88">
        <f>SUMIF($B$40:$B$325,G$339,$AH$40:$AH$325)</f>
        <v>0</v>
      </c>
      <c r="H344" s="88">
        <f>SUMIF($B$40:$B$325,G$339,$AI$40:$AI$325)</f>
        <v>0</v>
      </c>
      <c r="I344" s="88">
        <f>SUMIF($B$40:$B$325,G$339,$AJ$40:$AJ$325)</f>
        <v>0</v>
      </c>
      <c r="J344" s="88">
        <f>SUMIF($B$40:$B$325,J$339,$AH$40:$AH$325)</f>
        <v>0</v>
      </c>
      <c r="K344" s="88">
        <f>SUMIF($B$40:$B$325,J$339,$AI$40:$AI$325)</f>
        <v>0</v>
      </c>
      <c r="L344" s="88">
        <f>SUMIF($B$40:$B$325,J$339,$AJ$40:$AJ$325)</f>
        <v>0</v>
      </c>
      <c r="M344" s="88">
        <f>SUMIF($B$40:$B$325,M$339,$AH$40:$AH$325)</f>
        <v>0</v>
      </c>
      <c r="N344" s="88">
        <f>SUMIF($B$40:$B$325,M$339,$AI$40:$AI$325)</f>
        <v>0</v>
      </c>
      <c r="O344" s="88">
        <f>SUMIF($B$40:$B$325,M$339,$AJ$40:$AJ$325)</f>
        <v>0</v>
      </c>
      <c r="P344" s="88">
        <f>SUMIF($B$40:$B$325,P$339,$AH$40:$AH$325)</f>
        <v>0</v>
      </c>
      <c r="Q344" s="88">
        <f>SUMIF($B$40:$B$325,P$339,$AI$40:$AI$325)</f>
        <v>0</v>
      </c>
      <c r="R344" s="88">
        <f>SUMIF($B$40:$B$325,P$339,$AJ$40:$AJ$325)</f>
        <v>0</v>
      </c>
      <c r="S344" s="88">
        <f>SUMIF($B$40:$B$325,S$339,$AH$40:$AH$325)</f>
        <v>0</v>
      </c>
      <c r="T344" s="88">
        <f>SUMIF($B$40:$B$325,S$339,$AI$40:$AI$325)</f>
        <v>0</v>
      </c>
      <c r="U344" s="88">
        <f>SUMIF($B$40:$B$325,S$339,$AJ$40:$AJ$325)</f>
        <v>0</v>
      </c>
      <c r="V344" s="88">
        <f>SUMIF($B$40:$B$325,V$339,$AH$40:$AH$325)</f>
        <v>0</v>
      </c>
      <c r="W344" s="88">
        <f>SUMIF($B$40:$B$325,V$339,$AI$40:$AI$325)</f>
        <v>0</v>
      </c>
      <c r="X344" s="88">
        <f>SUMIF($B$40:$B$325,V$339,$AJ$40:$AJ$325)</f>
        <v>0</v>
      </c>
      <c r="Y344" s="88">
        <f>SUMIF($B$40:$B$325,Y$339,$AH$40:$AH$325)</f>
        <v>0</v>
      </c>
      <c r="Z344" s="88">
        <f>SUMIF($B$40:$B$325,Y$339,$AI$40:$AI$325)</f>
        <v>0</v>
      </c>
      <c r="AA344" s="88">
        <f>SUMIF($B$40:$B$325,Y$339,$AJ$40:$AJ$325)</f>
        <v>0</v>
      </c>
      <c r="AB344" s="88">
        <f>SUMIF($B$40:$B$325,AB$339,$AH$40:$AH$325)</f>
        <v>0</v>
      </c>
      <c r="AC344" s="88">
        <f>SUMIF($B$40:$B$325,AB$339,$AI$40:$AI$325)</f>
        <v>0</v>
      </c>
      <c r="AD344" s="88">
        <f>SUMIF($B$40:$B$325,AB$339,$AJ$40:$AJ$325)</f>
        <v>0</v>
      </c>
      <c r="AE344" s="88">
        <f>SUMIF($B$40:$B$325,AE$339,$AH$40:$AH$325)</f>
        <v>0</v>
      </c>
      <c r="AF344" s="88">
        <f>SUMIF($B$40:$B$325,AE$339,$AI$40:$AI$325)</f>
        <v>0</v>
      </c>
      <c r="AG344" s="88">
        <f>SUMIF($B$40:$B$325,AE$339,$AJ$40:$AJ$325)</f>
        <v>0</v>
      </c>
      <c r="AH344" s="11"/>
    </row>
    <row r="345" spans="2:36" ht="21" customHeight="1" x14ac:dyDescent="0.25">
      <c r="B345" s="170" t="s">
        <v>88</v>
      </c>
      <c r="C345" s="170"/>
      <c r="D345" s="88">
        <f>SUMIF($B$40:$B$325,D$339,$AP$40:$AP$325)</f>
        <v>0</v>
      </c>
      <c r="E345" s="88">
        <f>SUMIF($B$40:$B$325,D$339,$AP$40:$AP$325)</f>
        <v>0</v>
      </c>
      <c r="F345" s="88">
        <f>SUMIF($B$40:$B$325,D$339,$AQ$40:$AQ$325)</f>
        <v>0</v>
      </c>
      <c r="G345" s="88">
        <f>SUMIF($B$40:$B$325,G$339,$AP$40:$AP$325)</f>
        <v>0</v>
      </c>
      <c r="H345" s="88">
        <f>SUMIF($B$40:$B$325,G$339,$AP$40:$AP$325)</f>
        <v>0</v>
      </c>
      <c r="I345" s="88">
        <f>SUMIF($B$40:$B$325,G$339,$AQ$40:$AQ$325)</f>
        <v>0</v>
      </c>
      <c r="J345" s="88">
        <f>SUMIF($B$40:$B$325,J$339,$AP$40:$AP$325)</f>
        <v>0</v>
      </c>
      <c r="K345" s="88">
        <f>SUMIF($B$40:$B$325,J$339,$AP$40:$AP$325)</f>
        <v>0</v>
      </c>
      <c r="L345" s="88">
        <f>SUMIF($B$40:$B$325,J$339,$AQ$40:$AQ$325)</f>
        <v>0</v>
      </c>
      <c r="M345" s="88">
        <f>SUMIF($B$40:$B$325,M$339,$AP$40:$AP$325)</f>
        <v>0</v>
      </c>
      <c r="N345" s="88">
        <f>SUMIF($B$40:$B$325,M$339,$AP$40:$AP$325)</f>
        <v>0</v>
      </c>
      <c r="O345" s="88">
        <f>SUMIF($B$40:$B$325,M$339,$AQ$40:$AQ$325)</f>
        <v>0</v>
      </c>
      <c r="P345" s="88">
        <f>SUMIF($B$40:$B$325,P$339,$AP$40:$AP$325)</f>
        <v>0</v>
      </c>
      <c r="Q345" s="88">
        <f>SUMIF($B$40:$B$325,P$339,$AP$40:$AP$325)</f>
        <v>0</v>
      </c>
      <c r="R345" s="88">
        <f>SUMIF($B$40:$B$325,P$339,$AQ$40:$AQ$325)</f>
        <v>0</v>
      </c>
      <c r="S345" s="88">
        <f>SUMIF($B$40:$B$325,S$339,$AP$40:$AP$325)</f>
        <v>0</v>
      </c>
      <c r="T345" s="88">
        <f>SUMIF($B$40:$B$325,S$339,$AP$40:$AP$325)</f>
        <v>0</v>
      </c>
      <c r="U345" s="88">
        <f>SUMIF($B$40:$B$325,S$339,$AQ$40:$AQ$325)</f>
        <v>0</v>
      </c>
      <c r="V345" s="88">
        <f>SUMIF($B$40:$B$325,V$339,$AP$40:$AP$325)</f>
        <v>0</v>
      </c>
      <c r="W345" s="88">
        <f>SUMIF($B$40:$B$325,V$339,$AP$40:$AP$325)</f>
        <v>0</v>
      </c>
      <c r="X345" s="88">
        <f>SUMIF($B$40:$B$325,V$339,$AQ$40:$AQ$325)</f>
        <v>0</v>
      </c>
      <c r="Y345" s="88">
        <f>SUMIF($B$40:$B$325,Y$339,$AP$40:$AP$325)</f>
        <v>0</v>
      </c>
      <c r="Z345" s="88">
        <f>SUMIF($B$40:$B$325,Y$339,$AP$40:$AP$325)</f>
        <v>0</v>
      </c>
      <c r="AA345" s="88">
        <f>SUMIF($B$40:$B$325,Y$339,$AQ$40:$AQ$325)</f>
        <v>0</v>
      </c>
      <c r="AB345" s="88">
        <f>SUMIF($B$40:$B$325,AB$339,$AP$40:$AP$325)</f>
        <v>0</v>
      </c>
      <c r="AC345" s="88">
        <f>SUMIF($B$40:$B$325,AB$339,$AP$40:$AP$325)</f>
        <v>0</v>
      </c>
      <c r="AD345" s="88">
        <f>SUMIF($B$40:$B$325,AB$339,$AQ$40:$AQ$325)</f>
        <v>0</v>
      </c>
      <c r="AE345" s="88">
        <f>SUMIF($B$40:$B$325,AE$339,$AP$40:$AP$325)</f>
        <v>0</v>
      </c>
      <c r="AF345" s="88">
        <f>SUMIF($B$40:$B$325,AE$339,$AP$40:$AP$325)</f>
        <v>0</v>
      </c>
      <c r="AG345" s="88">
        <f>SUMIF($B$40:$B$325,AE$339,$AQ$40:$AQ$325)</f>
        <v>0</v>
      </c>
      <c r="AH345" s="11"/>
    </row>
    <row r="346" spans="2:36" ht="21" customHeight="1" x14ac:dyDescent="0.25">
      <c r="B346" s="199" t="s">
        <v>136</v>
      </c>
      <c r="C346" s="199"/>
      <c r="D346" s="65">
        <f>SUM(D341:D345)</f>
        <v>0</v>
      </c>
      <c r="E346" s="65">
        <f>SUM(E341:E345)</f>
        <v>0</v>
      </c>
      <c r="F346" s="65">
        <f t="shared" ref="F346:AG346" si="60">SUM(F341:F345)</f>
        <v>0</v>
      </c>
      <c r="G346" s="65">
        <f t="shared" si="60"/>
        <v>0</v>
      </c>
      <c r="H346" s="65">
        <f t="shared" si="60"/>
        <v>0</v>
      </c>
      <c r="I346" s="65">
        <f t="shared" si="60"/>
        <v>0</v>
      </c>
      <c r="J346" s="65">
        <f t="shared" si="60"/>
        <v>0</v>
      </c>
      <c r="K346" s="65">
        <f t="shared" si="60"/>
        <v>0</v>
      </c>
      <c r="L346" s="65">
        <f t="shared" si="60"/>
        <v>0</v>
      </c>
      <c r="M346" s="65">
        <f t="shared" si="60"/>
        <v>0</v>
      </c>
      <c r="N346" s="65">
        <f t="shared" si="60"/>
        <v>0</v>
      </c>
      <c r="O346" s="65">
        <f t="shared" si="60"/>
        <v>0</v>
      </c>
      <c r="P346" s="65">
        <f t="shared" si="60"/>
        <v>0</v>
      </c>
      <c r="Q346" s="65">
        <f t="shared" si="60"/>
        <v>0</v>
      </c>
      <c r="R346" s="65">
        <f t="shared" si="60"/>
        <v>0</v>
      </c>
      <c r="S346" s="65">
        <f t="shared" si="60"/>
        <v>0</v>
      </c>
      <c r="T346" s="65">
        <f t="shared" si="60"/>
        <v>0</v>
      </c>
      <c r="U346" s="65">
        <f t="shared" si="60"/>
        <v>0</v>
      </c>
      <c r="V346" s="65">
        <f t="shared" si="60"/>
        <v>0</v>
      </c>
      <c r="W346" s="65">
        <f t="shared" si="60"/>
        <v>0</v>
      </c>
      <c r="X346" s="65">
        <f t="shared" si="60"/>
        <v>0</v>
      </c>
      <c r="Y346" s="65">
        <f t="shared" si="60"/>
        <v>0</v>
      </c>
      <c r="Z346" s="65">
        <f t="shared" si="60"/>
        <v>0</v>
      </c>
      <c r="AA346" s="65">
        <f t="shared" si="60"/>
        <v>0</v>
      </c>
      <c r="AB346" s="65">
        <f t="shared" si="60"/>
        <v>0</v>
      </c>
      <c r="AC346" s="65">
        <f t="shared" si="60"/>
        <v>0</v>
      </c>
      <c r="AD346" s="65">
        <f t="shared" si="60"/>
        <v>0</v>
      </c>
      <c r="AE346" s="65">
        <f t="shared" si="60"/>
        <v>0</v>
      </c>
      <c r="AF346" s="65">
        <f t="shared" si="60"/>
        <v>0</v>
      </c>
      <c r="AG346" s="65">
        <f t="shared" si="60"/>
        <v>0</v>
      </c>
      <c r="AH346" s="11"/>
    </row>
    <row r="347" spans="2:36" ht="21" customHeight="1" x14ac:dyDescent="0.25">
      <c r="AI347" s="18"/>
      <c r="AJ347" s="18"/>
    </row>
    <row r="348" spans="2:36" ht="21" customHeight="1" x14ac:dyDescent="0.25">
      <c r="AI348" s="18"/>
      <c r="AJ348" s="18"/>
    </row>
    <row r="349" spans="2:36" ht="21" customHeight="1" thickBot="1" x14ac:dyDescent="0.3">
      <c r="B349" s="198" t="s">
        <v>137</v>
      </c>
      <c r="C349" s="198"/>
      <c r="D349" s="198"/>
      <c r="E349" s="198"/>
      <c r="F349" s="198"/>
      <c r="G349" s="198"/>
      <c r="H349" s="198"/>
      <c r="I349" s="198"/>
      <c r="J349" s="198"/>
      <c r="K349" s="198"/>
      <c r="L349" s="198"/>
      <c r="M349" s="198"/>
      <c r="AI349" s="18"/>
      <c r="AJ349" s="18"/>
    </row>
    <row r="350" spans="2:36" ht="21" customHeight="1" thickTop="1" x14ac:dyDescent="0.25">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row>
    <row r="351" spans="2:36" ht="21" customHeight="1" x14ac:dyDescent="0.25">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row>
    <row r="352" spans="2:36" ht="21" customHeight="1" x14ac:dyDescent="0.25">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row>
    <row r="353" spans="2:41" s="62" customFormat="1" ht="22.15" customHeight="1" x14ac:dyDescent="0.25">
      <c r="B353" s="160"/>
      <c r="C353" s="160"/>
      <c r="D353" s="160" t="s">
        <v>24</v>
      </c>
      <c r="E353" s="160"/>
      <c r="F353" s="160"/>
      <c r="G353" s="160" t="s">
        <v>124</v>
      </c>
      <c r="H353" s="160"/>
      <c r="I353" s="160"/>
      <c r="J353" s="160" t="s">
        <v>125</v>
      </c>
      <c r="K353" s="160"/>
      <c r="L353" s="160"/>
      <c r="M353" s="160" t="s">
        <v>126</v>
      </c>
      <c r="N353" s="160"/>
      <c r="O353" s="160"/>
      <c r="P353" s="160" t="s">
        <v>127</v>
      </c>
      <c r="Q353" s="160"/>
      <c r="R353" s="160"/>
      <c r="S353" s="160" t="s">
        <v>128</v>
      </c>
      <c r="T353" s="160"/>
      <c r="U353" s="160"/>
      <c r="V353" s="147" t="s">
        <v>129</v>
      </c>
      <c r="W353" s="148"/>
      <c r="X353" s="149"/>
      <c r="Y353" s="147" t="s">
        <v>130</v>
      </c>
      <c r="Z353" s="148"/>
      <c r="AA353" s="149"/>
      <c r="AB353" s="147" t="s">
        <v>131</v>
      </c>
      <c r="AC353" s="148"/>
      <c r="AD353" s="149"/>
      <c r="AE353" s="147" t="s">
        <v>132</v>
      </c>
      <c r="AF353" s="148"/>
      <c r="AG353" s="149"/>
      <c r="AH353" s="11"/>
      <c r="AI353" s="11"/>
      <c r="AJ353" s="11"/>
      <c r="AK353" s="11"/>
      <c r="AL353" s="11"/>
      <c r="AM353" s="11"/>
      <c r="AN353" s="11"/>
      <c r="AO353" s="11"/>
    </row>
    <row r="354" spans="2:41" ht="56.25" x14ac:dyDescent="0.25">
      <c r="B354" s="171" t="s">
        <v>138</v>
      </c>
      <c r="C354" s="171"/>
      <c r="D354" s="66" t="s">
        <v>108</v>
      </c>
      <c r="E354" s="66" t="s">
        <v>134</v>
      </c>
      <c r="F354" s="66" t="s">
        <v>135</v>
      </c>
      <c r="G354" s="66" t="s">
        <v>108</v>
      </c>
      <c r="H354" s="66" t="s">
        <v>134</v>
      </c>
      <c r="I354" s="66" t="s">
        <v>135</v>
      </c>
      <c r="J354" s="66" t="s">
        <v>108</v>
      </c>
      <c r="K354" s="66" t="s">
        <v>134</v>
      </c>
      <c r="L354" s="66" t="s">
        <v>135</v>
      </c>
      <c r="M354" s="66" t="s">
        <v>108</v>
      </c>
      <c r="N354" s="66" t="s">
        <v>134</v>
      </c>
      <c r="O354" s="66" t="s">
        <v>135</v>
      </c>
      <c r="P354" s="66" t="s">
        <v>108</v>
      </c>
      <c r="Q354" s="66" t="s">
        <v>134</v>
      </c>
      <c r="R354" s="66" t="s">
        <v>135</v>
      </c>
      <c r="S354" s="66" t="s">
        <v>108</v>
      </c>
      <c r="T354" s="66" t="s">
        <v>134</v>
      </c>
      <c r="U354" s="66" t="s">
        <v>135</v>
      </c>
      <c r="V354" s="66" t="s">
        <v>108</v>
      </c>
      <c r="W354" s="66" t="s">
        <v>134</v>
      </c>
      <c r="X354" s="66" t="s">
        <v>135</v>
      </c>
      <c r="Y354" s="66" t="s">
        <v>108</v>
      </c>
      <c r="Z354" s="66" t="s">
        <v>134</v>
      </c>
      <c r="AA354" s="66" t="s">
        <v>135</v>
      </c>
      <c r="AB354" s="66" t="s">
        <v>108</v>
      </c>
      <c r="AC354" s="66" t="s">
        <v>134</v>
      </c>
      <c r="AD354" s="66" t="s">
        <v>135</v>
      </c>
      <c r="AE354" s="66" t="s">
        <v>108</v>
      </c>
      <c r="AF354" s="66" t="s">
        <v>134</v>
      </c>
      <c r="AG354" s="66" t="s">
        <v>135</v>
      </c>
      <c r="AH354" s="11"/>
    </row>
    <row r="355" spans="2:41" ht="15.75" x14ac:dyDescent="0.25">
      <c r="B355" s="170" t="s">
        <v>67</v>
      </c>
      <c r="C355" s="170"/>
      <c r="D355" s="88">
        <f t="shared" ref="D355:D364" si="61">SUMIFS($AK$40:$AK$325,$B$40:$B$325,D$353,$F$40:$F$325,$B355)</f>
        <v>0</v>
      </c>
      <c r="E355" s="88">
        <f t="shared" ref="E355:E364" si="62">SUMIFS($AL$40:$AL$325,$B$40:$B$325,D$353,$F$40:$F$325,$B355)</f>
        <v>0</v>
      </c>
      <c r="F355" s="88">
        <f>IFERROR(INDEX($G$25:$G$34,MATCH($B355,$B$25:$B$34,0))*E355,0)</f>
        <v>0</v>
      </c>
      <c r="G355" s="88">
        <f t="shared" ref="G355:G364" si="63">SUMIFS($AK$40:$AK$325,$B$40:$B$325,G$353,$F$40:$F$325,$B355)</f>
        <v>0</v>
      </c>
      <c r="H355" s="88">
        <f t="shared" ref="H355:H364" si="64">SUMIFS($AL$40:$AL$325,$B$40:$B$325,G$353,$F$40:$F$325,$B355)</f>
        <v>0</v>
      </c>
      <c r="I355" s="88">
        <f>IFERROR(INDEX($G$25:$G$34,MATCH($B355,$B$25:$B$34,0))*H355,0)</f>
        <v>0</v>
      </c>
      <c r="J355" s="88">
        <f t="shared" ref="J355:J364" si="65">SUMIFS($AK$40:$AK$325,$B$40:$B$325,J$353,$F$40:$F$325,$B355)</f>
        <v>0</v>
      </c>
      <c r="K355" s="88">
        <f t="shared" ref="K355:K364" si="66">SUMIFS($AL$40:$AL$325,$B$40:$B$325,J$353,$F$40:$F$325,$B355)</f>
        <v>0</v>
      </c>
      <c r="L355" s="88">
        <f t="shared" ref="L355:L364" si="67">IFERROR(INDEX($G$25:$G$34,MATCH($B355,$B$25:$B$34,0))*K355,0)</f>
        <v>0</v>
      </c>
      <c r="M355" s="88">
        <f t="shared" ref="M355:M364" si="68">SUMIFS($AK$40:$AK$325,$B$40:$B$325,M$353,$F$40:$F$325,$B355)</f>
        <v>0</v>
      </c>
      <c r="N355" s="88">
        <f t="shared" ref="N355:N364" si="69">SUMIFS($AL$40:$AL$325,$B$40:$B$325,M$353,$F$40:$F$325,$B355)</f>
        <v>0</v>
      </c>
      <c r="O355" s="88">
        <f t="shared" ref="O355:O364" si="70">IFERROR(INDEX($G$25:$G$34,MATCH($B355,$B$25:$B$34,0))*N355,0)</f>
        <v>0</v>
      </c>
      <c r="P355" s="88">
        <f t="shared" ref="P355:P364" si="71">SUMIFS($AK$40:$AK$325,$B$40:$B$325,P$353,$F$40:$F$325,$B355)</f>
        <v>0</v>
      </c>
      <c r="Q355" s="88">
        <f t="shared" ref="Q355:Q364" si="72">SUMIFS($AL$40:$AL$325,$B$40:$B$325,P$353,$F$40:$F$325,$B355)</f>
        <v>0</v>
      </c>
      <c r="R355" s="88">
        <f t="shared" ref="R355:R364" si="73">IFERROR(INDEX($G$25:$G$34,MATCH($B355,$B$25:$B$34,0))*Q355,0)</f>
        <v>0</v>
      </c>
      <c r="S355" s="88">
        <f t="shared" ref="S355:S364" si="74">SUMIFS($AK$40:$AK$325,$B$40:$B$325,S$353,$F$40:$F$325,$B355)</f>
        <v>0</v>
      </c>
      <c r="T355" s="88">
        <f t="shared" ref="T355:T364" si="75">SUMIFS($AL$40:$AL$325,$B$40:$B$325,S$353,$F$40:$F$325,$B355)</f>
        <v>0</v>
      </c>
      <c r="U355" s="88">
        <f t="shared" ref="U355:U364" si="76">IFERROR(INDEX($G$25:$G$34,MATCH($B355,$B$25:$B$34,0))*T355,0)</f>
        <v>0</v>
      </c>
      <c r="V355" s="88">
        <f t="shared" ref="V355:V364" si="77">SUMIFS($AK$40:$AK$325,$B$40:$B$325,V$353,$F$40:$F$325,$B355)</f>
        <v>0</v>
      </c>
      <c r="W355" s="88">
        <f t="shared" ref="W355:W364" si="78">SUMIFS($AL$40:$AL$325,$B$40:$B$325,V$353,$F$40:$F$325,$B355)</f>
        <v>0</v>
      </c>
      <c r="X355" s="88">
        <f t="shared" ref="X355:X364" si="79">IFERROR(INDEX($G$25:$G$34,MATCH($B355,$B$25:$B$34,0))*W355,0)</f>
        <v>0</v>
      </c>
      <c r="Y355" s="88">
        <f t="shared" ref="Y355:Y364" si="80">SUMIFS($AK$40:$AK$325,$B$40:$B$325,Y$353,$F$40:$F$325,$B355)</f>
        <v>0</v>
      </c>
      <c r="Z355" s="88">
        <f t="shared" ref="Z355:Z364" si="81">SUMIFS($AL$40:$AL$325,$B$40:$B$325,Y$353,$F$40:$F$325,$B355)</f>
        <v>0</v>
      </c>
      <c r="AA355" s="88">
        <f t="shared" ref="AA355:AA364" si="82">IFERROR(INDEX($G$25:$G$34,MATCH($B355,$B$25:$B$34,0))*Z355,0)</f>
        <v>0</v>
      </c>
      <c r="AB355" s="88">
        <f t="shared" ref="AB355:AB364" si="83">SUMIFS($AK$40:$AK$325,$B$40:$B$325,AB$353,$F$40:$F$325,$B355)</f>
        <v>0</v>
      </c>
      <c r="AC355" s="88">
        <f t="shared" ref="AC355:AC364" si="84">SUMIFS($AL$40:$AL$325,$B$40:$B$325,AB$353,$F$40:$F$325,$B355)</f>
        <v>0</v>
      </c>
      <c r="AD355" s="88">
        <f t="shared" ref="AD355:AD364" si="85">IFERROR(INDEX($G$25:$G$34,MATCH($B355,$B$25:$B$34,0))*AC355,0)</f>
        <v>0</v>
      </c>
      <c r="AE355" s="88">
        <f t="shared" ref="AE355:AE364" si="86">SUMIFS($AK$40:$AK$325,$B$40:$B$325,AE$353,$F$40:$F$325,$B355)</f>
        <v>0</v>
      </c>
      <c r="AF355" s="88">
        <f t="shared" ref="AF355:AF364" si="87">SUMIFS($AL$40:$AL$325,$B$40:$B$325,AE$353,$F$40:$F$325,$B355)</f>
        <v>0</v>
      </c>
      <c r="AG355" s="88">
        <f t="shared" ref="AG355:AG364" si="88">IFERROR(INDEX($G$25:$G$34,MATCH($B355,$B$25:$B$34,0))*AF355,0)</f>
        <v>0</v>
      </c>
      <c r="AH355" s="11"/>
    </row>
    <row r="356" spans="2:41" ht="15.75" x14ac:dyDescent="0.25">
      <c r="B356" s="170" t="s">
        <v>71</v>
      </c>
      <c r="C356" s="170"/>
      <c r="D356" s="88">
        <f t="shared" si="61"/>
        <v>0</v>
      </c>
      <c r="E356" s="88">
        <f>SUMIFS($AL$40:$AL$325,$B$40:$B$325,D$353,$F$40:$F$325,$B356)</f>
        <v>0</v>
      </c>
      <c r="F356" s="88">
        <f t="shared" ref="F356:F364" si="89">IFERROR(INDEX($G$25:$G$34,MATCH($B356,$B$25:$B$34,0))*E356,0)</f>
        <v>0</v>
      </c>
      <c r="G356" s="88">
        <f t="shared" si="63"/>
        <v>0</v>
      </c>
      <c r="H356" s="88">
        <f t="shared" si="64"/>
        <v>0</v>
      </c>
      <c r="I356" s="88">
        <f t="shared" ref="I356:I364" si="90">IFERROR(INDEX($G$25:$G$34,MATCH($B356,$B$25:$B$34,0))*H356,0)</f>
        <v>0</v>
      </c>
      <c r="J356" s="88">
        <f t="shared" si="65"/>
        <v>0</v>
      </c>
      <c r="K356" s="88">
        <f t="shared" si="66"/>
        <v>0</v>
      </c>
      <c r="L356" s="88">
        <f t="shared" si="67"/>
        <v>0</v>
      </c>
      <c r="M356" s="88">
        <f t="shared" si="68"/>
        <v>0</v>
      </c>
      <c r="N356" s="88">
        <f t="shared" si="69"/>
        <v>0</v>
      </c>
      <c r="O356" s="88">
        <f t="shared" si="70"/>
        <v>0</v>
      </c>
      <c r="P356" s="88">
        <f t="shared" si="71"/>
        <v>0</v>
      </c>
      <c r="Q356" s="88">
        <f t="shared" si="72"/>
        <v>0</v>
      </c>
      <c r="R356" s="88">
        <f t="shared" si="73"/>
        <v>0</v>
      </c>
      <c r="S356" s="88">
        <f t="shared" si="74"/>
        <v>0</v>
      </c>
      <c r="T356" s="88">
        <f t="shared" si="75"/>
        <v>0</v>
      </c>
      <c r="U356" s="88">
        <f t="shared" si="76"/>
        <v>0</v>
      </c>
      <c r="V356" s="88">
        <f t="shared" si="77"/>
        <v>0</v>
      </c>
      <c r="W356" s="88">
        <f t="shared" si="78"/>
        <v>0</v>
      </c>
      <c r="X356" s="88">
        <f t="shared" si="79"/>
        <v>0</v>
      </c>
      <c r="Y356" s="88">
        <f t="shared" si="80"/>
        <v>0</v>
      </c>
      <c r="Z356" s="88">
        <f t="shared" si="81"/>
        <v>0</v>
      </c>
      <c r="AA356" s="88">
        <f t="shared" si="82"/>
        <v>0</v>
      </c>
      <c r="AB356" s="88">
        <f t="shared" si="83"/>
        <v>0</v>
      </c>
      <c r="AC356" s="88">
        <f t="shared" si="84"/>
        <v>0</v>
      </c>
      <c r="AD356" s="88">
        <f t="shared" si="85"/>
        <v>0</v>
      </c>
      <c r="AE356" s="88">
        <f t="shared" si="86"/>
        <v>0</v>
      </c>
      <c r="AF356" s="88">
        <f t="shared" si="87"/>
        <v>0</v>
      </c>
      <c r="AG356" s="88">
        <f t="shared" si="88"/>
        <v>0</v>
      </c>
      <c r="AH356" s="11"/>
    </row>
    <row r="357" spans="2:41" ht="15.75" x14ac:dyDescent="0.25">
      <c r="B357" s="170" t="s">
        <v>73</v>
      </c>
      <c r="C357" s="170"/>
      <c r="D357" s="88">
        <f t="shared" si="61"/>
        <v>0</v>
      </c>
      <c r="E357" s="88">
        <f t="shared" si="62"/>
        <v>0</v>
      </c>
      <c r="F357" s="88">
        <f t="shared" si="89"/>
        <v>0</v>
      </c>
      <c r="G357" s="88">
        <f t="shared" si="63"/>
        <v>0</v>
      </c>
      <c r="H357" s="88">
        <f t="shared" si="64"/>
        <v>0</v>
      </c>
      <c r="I357" s="88">
        <f t="shared" si="90"/>
        <v>0</v>
      </c>
      <c r="J357" s="88">
        <f t="shared" si="65"/>
        <v>0</v>
      </c>
      <c r="K357" s="88">
        <f t="shared" si="66"/>
        <v>0</v>
      </c>
      <c r="L357" s="88">
        <f t="shared" si="67"/>
        <v>0</v>
      </c>
      <c r="M357" s="88">
        <f t="shared" si="68"/>
        <v>0</v>
      </c>
      <c r="N357" s="88">
        <f t="shared" si="69"/>
        <v>0</v>
      </c>
      <c r="O357" s="88">
        <f t="shared" si="70"/>
        <v>0</v>
      </c>
      <c r="P357" s="88">
        <f t="shared" si="71"/>
        <v>0</v>
      </c>
      <c r="Q357" s="88">
        <f t="shared" si="72"/>
        <v>0</v>
      </c>
      <c r="R357" s="88">
        <f t="shared" si="73"/>
        <v>0</v>
      </c>
      <c r="S357" s="88">
        <f t="shared" si="74"/>
        <v>0</v>
      </c>
      <c r="T357" s="88">
        <f t="shared" si="75"/>
        <v>0</v>
      </c>
      <c r="U357" s="88">
        <f t="shared" si="76"/>
        <v>0</v>
      </c>
      <c r="V357" s="88">
        <f t="shared" si="77"/>
        <v>0</v>
      </c>
      <c r="W357" s="88">
        <f t="shared" si="78"/>
        <v>0</v>
      </c>
      <c r="X357" s="88">
        <f t="shared" si="79"/>
        <v>0</v>
      </c>
      <c r="Y357" s="88">
        <f t="shared" si="80"/>
        <v>0</v>
      </c>
      <c r="Z357" s="88">
        <f t="shared" si="81"/>
        <v>0</v>
      </c>
      <c r="AA357" s="88">
        <f t="shared" si="82"/>
        <v>0</v>
      </c>
      <c r="AB357" s="88">
        <f t="shared" si="83"/>
        <v>0</v>
      </c>
      <c r="AC357" s="88">
        <f t="shared" si="84"/>
        <v>0</v>
      </c>
      <c r="AD357" s="88">
        <f t="shared" si="85"/>
        <v>0</v>
      </c>
      <c r="AE357" s="88">
        <f t="shared" si="86"/>
        <v>0</v>
      </c>
      <c r="AF357" s="88">
        <f t="shared" si="87"/>
        <v>0</v>
      </c>
      <c r="AG357" s="88">
        <f t="shared" si="88"/>
        <v>0</v>
      </c>
      <c r="AH357" s="11"/>
    </row>
    <row r="358" spans="2:41" ht="15.75" x14ac:dyDescent="0.25">
      <c r="B358" s="170" t="s">
        <v>75</v>
      </c>
      <c r="C358" s="170"/>
      <c r="D358" s="88">
        <f t="shared" si="61"/>
        <v>0</v>
      </c>
      <c r="E358" s="88">
        <f t="shared" si="62"/>
        <v>0</v>
      </c>
      <c r="F358" s="88">
        <f t="shared" si="89"/>
        <v>0</v>
      </c>
      <c r="G358" s="88">
        <f t="shared" si="63"/>
        <v>0</v>
      </c>
      <c r="H358" s="88">
        <f t="shared" si="64"/>
        <v>0</v>
      </c>
      <c r="I358" s="88">
        <f t="shared" si="90"/>
        <v>0</v>
      </c>
      <c r="J358" s="88">
        <f t="shared" si="65"/>
        <v>0</v>
      </c>
      <c r="K358" s="88">
        <f t="shared" si="66"/>
        <v>0</v>
      </c>
      <c r="L358" s="88">
        <f t="shared" si="67"/>
        <v>0</v>
      </c>
      <c r="M358" s="88">
        <f t="shared" si="68"/>
        <v>0</v>
      </c>
      <c r="N358" s="88">
        <f t="shared" si="69"/>
        <v>0</v>
      </c>
      <c r="O358" s="88">
        <f t="shared" si="70"/>
        <v>0</v>
      </c>
      <c r="P358" s="88">
        <f t="shared" si="71"/>
        <v>0</v>
      </c>
      <c r="Q358" s="88">
        <f t="shared" si="72"/>
        <v>0</v>
      </c>
      <c r="R358" s="88">
        <f t="shared" si="73"/>
        <v>0</v>
      </c>
      <c r="S358" s="88">
        <f t="shared" si="74"/>
        <v>0</v>
      </c>
      <c r="T358" s="88">
        <f t="shared" si="75"/>
        <v>0</v>
      </c>
      <c r="U358" s="88">
        <f t="shared" si="76"/>
        <v>0</v>
      </c>
      <c r="V358" s="88">
        <f t="shared" si="77"/>
        <v>0</v>
      </c>
      <c r="W358" s="88">
        <f t="shared" si="78"/>
        <v>0</v>
      </c>
      <c r="X358" s="88">
        <f t="shared" si="79"/>
        <v>0</v>
      </c>
      <c r="Y358" s="88">
        <f t="shared" si="80"/>
        <v>0</v>
      </c>
      <c r="Z358" s="88">
        <f t="shared" si="81"/>
        <v>0</v>
      </c>
      <c r="AA358" s="88">
        <f t="shared" si="82"/>
        <v>0</v>
      </c>
      <c r="AB358" s="88">
        <f t="shared" si="83"/>
        <v>0</v>
      </c>
      <c r="AC358" s="88">
        <f t="shared" si="84"/>
        <v>0</v>
      </c>
      <c r="AD358" s="88">
        <f t="shared" si="85"/>
        <v>0</v>
      </c>
      <c r="AE358" s="88">
        <f t="shared" si="86"/>
        <v>0</v>
      </c>
      <c r="AF358" s="88">
        <f t="shared" si="87"/>
        <v>0</v>
      </c>
      <c r="AG358" s="88">
        <f t="shared" si="88"/>
        <v>0</v>
      </c>
      <c r="AH358" s="11"/>
    </row>
    <row r="359" spans="2:41" ht="15.75" x14ac:dyDescent="0.25">
      <c r="B359" s="170" t="s">
        <v>77</v>
      </c>
      <c r="C359" s="170"/>
      <c r="D359" s="88">
        <f t="shared" si="61"/>
        <v>0</v>
      </c>
      <c r="E359" s="88">
        <f t="shared" si="62"/>
        <v>0</v>
      </c>
      <c r="F359" s="88">
        <f t="shared" si="89"/>
        <v>0</v>
      </c>
      <c r="G359" s="88">
        <f t="shared" si="63"/>
        <v>0</v>
      </c>
      <c r="H359" s="88">
        <f t="shared" si="64"/>
        <v>0</v>
      </c>
      <c r="I359" s="88">
        <f t="shared" si="90"/>
        <v>0</v>
      </c>
      <c r="J359" s="88">
        <f t="shared" si="65"/>
        <v>0</v>
      </c>
      <c r="K359" s="88">
        <f t="shared" si="66"/>
        <v>0</v>
      </c>
      <c r="L359" s="88">
        <f t="shared" si="67"/>
        <v>0</v>
      </c>
      <c r="M359" s="88">
        <f t="shared" si="68"/>
        <v>0</v>
      </c>
      <c r="N359" s="88">
        <f t="shared" si="69"/>
        <v>0</v>
      </c>
      <c r="O359" s="88">
        <f t="shared" si="70"/>
        <v>0</v>
      </c>
      <c r="P359" s="88">
        <f t="shared" si="71"/>
        <v>0</v>
      </c>
      <c r="Q359" s="88">
        <f t="shared" si="72"/>
        <v>0</v>
      </c>
      <c r="R359" s="88">
        <f t="shared" si="73"/>
        <v>0</v>
      </c>
      <c r="S359" s="88">
        <f t="shared" si="74"/>
        <v>0</v>
      </c>
      <c r="T359" s="88">
        <f t="shared" si="75"/>
        <v>0</v>
      </c>
      <c r="U359" s="88">
        <f t="shared" si="76"/>
        <v>0</v>
      </c>
      <c r="V359" s="88">
        <f t="shared" si="77"/>
        <v>0</v>
      </c>
      <c r="W359" s="88">
        <f t="shared" si="78"/>
        <v>0</v>
      </c>
      <c r="X359" s="88">
        <f t="shared" si="79"/>
        <v>0</v>
      </c>
      <c r="Y359" s="88">
        <f t="shared" si="80"/>
        <v>0</v>
      </c>
      <c r="Z359" s="88">
        <f t="shared" si="81"/>
        <v>0</v>
      </c>
      <c r="AA359" s="88">
        <f t="shared" si="82"/>
        <v>0</v>
      </c>
      <c r="AB359" s="88">
        <f t="shared" si="83"/>
        <v>0</v>
      </c>
      <c r="AC359" s="88">
        <f t="shared" si="84"/>
        <v>0</v>
      </c>
      <c r="AD359" s="88">
        <f t="shared" si="85"/>
        <v>0</v>
      </c>
      <c r="AE359" s="88">
        <f t="shared" si="86"/>
        <v>0</v>
      </c>
      <c r="AF359" s="88">
        <f t="shared" si="87"/>
        <v>0</v>
      </c>
      <c r="AG359" s="88">
        <f t="shared" si="88"/>
        <v>0</v>
      </c>
      <c r="AH359" s="11"/>
    </row>
    <row r="360" spans="2:41" ht="15.75" x14ac:dyDescent="0.25">
      <c r="B360" s="170" t="s">
        <v>79</v>
      </c>
      <c r="C360" s="170"/>
      <c r="D360" s="88">
        <f t="shared" si="61"/>
        <v>0</v>
      </c>
      <c r="E360" s="88">
        <f t="shared" si="62"/>
        <v>0</v>
      </c>
      <c r="F360" s="88">
        <f t="shared" si="89"/>
        <v>0</v>
      </c>
      <c r="G360" s="88">
        <f t="shared" si="63"/>
        <v>0</v>
      </c>
      <c r="H360" s="88">
        <f t="shared" si="64"/>
        <v>0</v>
      </c>
      <c r="I360" s="88">
        <f t="shared" si="90"/>
        <v>0</v>
      </c>
      <c r="J360" s="88">
        <f t="shared" si="65"/>
        <v>0</v>
      </c>
      <c r="K360" s="88">
        <f t="shared" si="66"/>
        <v>0</v>
      </c>
      <c r="L360" s="88">
        <f t="shared" si="67"/>
        <v>0</v>
      </c>
      <c r="M360" s="88">
        <f t="shared" si="68"/>
        <v>0</v>
      </c>
      <c r="N360" s="88">
        <f t="shared" si="69"/>
        <v>0</v>
      </c>
      <c r="O360" s="88">
        <f t="shared" si="70"/>
        <v>0</v>
      </c>
      <c r="P360" s="88">
        <f t="shared" si="71"/>
        <v>0</v>
      </c>
      <c r="Q360" s="88">
        <f t="shared" si="72"/>
        <v>0</v>
      </c>
      <c r="R360" s="88">
        <f t="shared" si="73"/>
        <v>0</v>
      </c>
      <c r="S360" s="88">
        <f t="shared" si="74"/>
        <v>0</v>
      </c>
      <c r="T360" s="88">
        <f t="shared" si="75"/>
        <v>0</v>
      </c>
      <c r="U360" s="88">
        <f t="shared" si="76"/>
        <v>0</v>
      </c>
      <c r="V360" s="88">
        <f t="shared" si="77"/>
        <v>0</v>
      </c>
      <c r="W360" s="88">
        <f t="shared" si="78"/>
        <v>0</v>
      </c>
      <c r="X360" s="88">
        <f t="shared" si="79"/>
        <v>0</v>
      </c>
      <c r="Y360" s="88">
        <f t="shared" si="80"/>
        <v>0</v>
      </c>
      <c r="Z360" s="88">
        <f t="shared" si="81"/>
        <v>0</v>
      </c>
      <c r="AA360" s="88">
        <f t="shared" si="82"/>
        <v>0</v>
      </c>
      <c r="AB360" s="88">
        <f t="shared" si="83"/>
        <v>0</v>
      </c>
      <c r="AC360" s="88">
        <f t="shared" si="84"/>
        <v>0</v>
      </c>
      <c r="AD360" s="88">
        <f t="shared" si="85"/>
        <v>0</v>
      </c>
      <c r="AE360" s="88">
        <f t="shared" si="86"/>
        <v>0</v>
      </c>
      <c r="AF360" s="88">
        <f t="shared" si="87"/>
        <v>0</v>
      </c>
      <c r="AG360" s="88">
        <f t="shared" si="88"/>
        <v>0</v>
      </c>
      <c r="AH360" s="11"/>
    </row>
    <row r="361" spans="2:41" ht="15.75" x14ac:dyDescent="0.25">
      <c r="B361" s="170" t="s">
        <v>80</v>
      </c>
      <c r="C361" s="170"/>
      <c r="D361" s="88">
        <f t="shared" si="61"/>
        <v>0</v>
      </c>
      <c r="E361" s="88">
        <f t="shared" si="62"/>
        <v>0</v>
      </c>
      <c r="F361" s="88">
        <f t="shared" si="89"/>
        <v>0</v>
      </c>
      <c r="G361" s="88">
        <f t="shared" si="63"/>
        <v>0</v>
      </c>
      <c r="H361" s="88">
        <f t="shared" si="64"/>
        <v>0</v>
      </c>
      <c r="I361" s="88">
        <f t="shared" si="90"/>
        <v>0</v>
      </c>
      <c r="J361" s="88">
        <f t="shared" si="65"/>
        <v>0</v>
      </c>
      <c r="K361" s="88">
        <f t="shared" si="66"/>
        <v>0</v>
      </c>
      <c r="L361" s="88">
        <f t="shared" si="67"/>
        <v>0</v>
      </c>
      <c r="M361" s="88">
        <f t="shared" si="68"/>
        <v>0</v>
      </c>
      <c r="N361" s="88">
        <f t="shared" si="69"/>
        <v>0</v>
      </c>
      <c r="O361" s="88">
        <f t="shared" si="70"/>
        <v>0</v>
      </c>
      <c r="P361" s="88">
        <f t="shared" si="71"/>
        <v>0</v>
      </c>
      <c r="Q361" s="88">
        <f t="shared" si="72"/>
        <v>0</v>
      </c>
      <c r="R361" s="88">
        <f t="shared" si="73"/>
        <v>0</v>
      </c>
      <c r="S361" s="88">
        <f t="shared" si="74"/>
        <v>0</v>
      </c>
      <c r="T361" s="88">
        <f t="shared" si="75"/>
        <v>0</v>
      </c>
      <c r="U361" s="88">
        <f t="shared" si="76"/>
        <v>0</v>
      </c>
      <c r="V361" s="88">
        <f t="shared" si="77"/>
        <v>0</v>
      </c>
      <c r="W361" s="88">
        <f t="shared" si="78"/>
        <v>0</v>
      </c>
      <c r="X361" s="88">
        <f t="shared" si="79"/>
        <v>0</v>
      </c>
      <c r="Y361" s="88">
        <f t="shared" si="80"/>
        <v>0</v>
      </c>
      <c r="Z361" s="88">
        <f t="shared" si="81"/>
        <v>0</v>
      </c>
      <c r="AA361" s="88">
        <f t="shared" si="82"/>
        <v>0</v>
      </c>
      <c r="AB361" s="88">
        <f t="shared" si="83"/>
        <v>0</v>
      </c>
      <c r="AC361" s="88">
        <f t="shared" si="84"/>
        <v>0</v>
      </c>
      <c r="AD361" s="88">
        <f t="shared" si="85"/>
        <v>0</v>
      </c>
      <c r="AE361" s="88">
        <f t="shared" si="86"/>
        <v>0</v>
      </c>
      <c r="AF361" s="88">
        <f t="shared" si="87"/>
        <v>0</v>
      </c>
      <c r="AG361" s="88">
        <f t="shared" si="88"/>
        <v>0</v>
      </c>
      <c r="AH361" s="11"/>
    </row>
    <row r="362" spans="2:41" ht="15.75" x14ac:dyDescent="0.25">
      <c r="B362" s="170" t="s">
        <v>81</v>
      </c>
      <c r="C362" s="170"/>
      <c r="D362" s="88">
        <f t="shared" si="61"/>
        <v>0</v>
      </c>
      <c r="E362" s="88">
        <f t="shared" si="62"/>
        <v>0</v>
      </c>
      <c r="F362" s="88">
        <f t="shared" si="89"/>
        <v>0</v>
      </c>
      <c r="G362" s="88">
        <f t="shared" si="63"/>
        <v>0</v>
      </c>
      <c r="H362" s="88">
        <f t="shared" si="64"/>
        <v>0</v>
      </c>
      <c r="I362" s="88">
        <f t="shared" si="90"/>
        <v>0</v>
      </c>
      <c r="J362" s="88">
        <f t="shared" si="65"/>
        <v>0</v>
      </c>
      <c r="K362" s="88">
        <f t="shared" si="66"/>
        <v>0</v>
      </c>
      <c r="L362" s="88">
        <f t="shared" si="67"/>
        <v>0</v>
      </c>
      <c r="M362" s="88">
        <f t="shared" si="68"/>
        <v>0</v>
      </c>
      <c r="N362" s="88">
        <f t="shared" si="69"/>
        <v>0</v>
      </c>
      <c r="O362" s="88">
        <f t="shared" si="70"/>
        <v>0</v>
      </c>
      <c r="P362" s="88">
        <f t="shared" si="71"/>
        <v>0</v>
      </c>
      <c r="Q362" s="88">
        <f t="shared" si="72"/>
        <v>0</v>
      </c>
      <c r="R362" s="88">
        <f t="shared" si="73"/>
        <v>0</v>
      </c>
      <c r="S362" s="88">
        <f t="shared" si="74"/>
        <v>0</v>
      </c>
      <c r="T362" s="88">
        <f t="shared" si="75"/>
        <v>0</v>
      </c>
      <c r="U362" s="88">
        <f t="shared" si="76"/>
        <v>0</v>
      </c>
      <c r="V362" s="88">
        <f t="shared" si="77"/>
        <v>0</v>
      </c>
      <c r="W362" s="88">
        <f t="shared" si="78"/>
        <v>0</v>
      </c>
      <c r="X362" s="88">
        <f t="shared" si="79"/>
        <v>0</v>
      </c>
      <c r="Y362" s="88">
        <f t="shared" si="80"/>
        <v>0</v>
      </c>
      <c r="Z362" s="88">
        <f t="shared" si="81"/>
        <v>0</v>
      </c>
      <c r="AA362" s="88">
        <f t="shared" si="82"/>
        <v>0</v>
      </c>
      <c r="AB362" s="88">
        <f t="shared" si="83"/>
        <v>0</v>
      </c>
      <c r="AC362" s="88">
        <f t="shared" si="84"/>
        <v>0</v>
      </c>
      <c r="AD362" s="88">
        <f t="shared" si="85"/>
        <v>0</v>
      </c>
      <c r="AE362" s="88">
        <f t="shared" si="86"/>
        <v>0</v>
      </c>
      <c r="AF362" s="88">
        <f t="shared" si="87"/>
        <v>0</v>
      </c>
      <c r="AG362" s="88">
        <f t="shared" si="88"/>
        <v>0</v>
      </c>
      <c r="AH362" s="11"/>
    </row>
    <row r="363" spans="2:41" ht="15.75" x14ac:dyDescent="0.25">
      <c r="B363" s="170" t="s">
        <v>82</v>
      </c>
      <c r="C363" s="170"/>
      <c r="D363" s="88">
        <f t="shared" si="61"/>
        <v>0</v>
      </c>
      <c r="E363" s="88">
        <f t="shared" si="62"/>
        <v>0</v>
      </c>
      <c r="F363" s="88">
        <f t="shared" si="89"/>
        <v>0</v>
      </c>
      <c r="G363" s="88">
        <f t="shared" si="63"/>
        <v>0</v>
      </c>
      <c r="H363" s="88">
        <f t="shared" si="64"/>
        <v>0</v>
      </c>
      <c r="I363" s="88">
        <f t="shared" si="90"/>
        <v>0</v>
      </c>
      <c r="J363" s="88">
        <f t="shared" si="65"/>
        <v>0</v>
      </c>
      <c r="K363" s="88">
        <f t="shared" si="66"/>
        <v>0</v>
      </c>
      <c r="L363" s="88">
        <f t="shared" si="67"/>
        <v>0</v>
      </c>
      <c r="M363" s="88">
        <f t="shared" si="68"/>
        <v>0</v>
      </c>
      <c r="N363" s="88">
        <f t="shared" si="69"/>
        <v>0</v>
      </c>
      <c r="O363" s="88">
        <f t="shared" si="70"/>
        <v>0</v>
      </c>
      <c r="P363" s="88">
        <f t="shared" si="71"/>
        <v>0</v>
      </c>
      <c r="Q363" s="88">
        <f t="shared" si="72"/>
        <v>0</v>
      </c>
      <c r="R363" s="88">
        <f t="shared" si="73"/>
        <v>0</v>
      </c>
      <c r="S363" s="88">
        <f t="shared" si="74"/>
        <v>0</v>
      </c>
      <c r="T363" s="88">
        <f t="shared" si="75"/>
        <v>0</v>
      </c>
      <c r="U363" s="88">
        <f t="shared" si="76"/>
        <v>0</v>
      </c>
      <c r="V363" s="88">
        <f t="shared" si="77"/>
        <v>0</v>
      </c>
      <c r="W363" s="88">
        <f t="shared" si="78"/>
        <v>0</v>
      </c>
      <c r="X363" s="88">
        <f t="shared" si="79"/>
        <v>0</v>
      </c>
      <c r="Y363" s="88">
        <f t="shared" si="80"/>
        <v>0</v>
      </c>
      <c r="Z363" s="88">
        <f t="shared" si="81"/>
        <v>0</v>
      </c>
      <c r="AA363" s="88">
        <f t="shared" si="82"/>
        <v>0</v>
      </c>
      <c r="AB363" s="88">
        <f t="shared" si="83"/>
        <v>0</v>
      </c>
      <c r="AC363" s="88">
        <f t="shared" si="84"/>
        <v>0</v>
      </c>
      <c r="AD363" s="88">
        <f t="shared" si="85"/>
        <v>0</v>
      </c>
      <c r="AE363" s="88">
        <f t="shared" si="86"/>
        <v>0</v>
      </c>
      <c r="AF363" s="88">
        <f t="shared" si="87"/>
        <v>0</v>
      </c>
      <c r="AG363" s="88">
        <f t="shared" si="88"/>
        <v>0</v>
      </c>
      <c r="AH363" s="11"/>
    </row>
    <row r="364" spans="2:41" ht="15.75" x14ac:dyDescent="0.25">
      <c r="B364" s="170" t="s">
        <v>83</v>
      </c>
      <c r="C364" s="170"/>
      <c r="D364" s="88">
        <f t="shared" si="61"/>
        <v>0</v>
      </c>
      <c r="E364" s="88">
        <f t="shared" si="62"/>
        <v>0</v>
      </c>
      <c r="F364" s="88">
        <f t="shared" si="89"/>
        <v>0</v>
      </c>
      <c r="G364" s="88">
        <f t="shared" si="63"/>
        <v>0</v>
      </c>
      <c r="H364" s="88">
        <f t="shared" si="64"/>
        <v>0</v>
      </c>
      <c r="I364" s="88">
        <f t="shared" si="90"/>
        <v>0</v>
      </c>
      <c r="J364" s="88">
        <f t="shared" si="65"/>
        <v>0</v>
      </c>
      <c r="K364" s="88">
        <f t="shared" si="66"/>
        <v>0</v>
      </c>
      <c r="L364" s="88">
        <f t="shared" si="67"/>
        <v>0</v>
      </c>
      <c r="M364" s="88">
        <f t="shared" si="68"/>
        <v>0</v>
      </c>
      <c r="N364" s="88">
        <f t="shared" si="69"/>
        <v>0</v>
      </c>
      <c r="O364" s="88">
        <f t="shared" si="70"/>
        <v>0</v>
      </c>
      <c r="P364" s="88">
        <f t="shared" si="71"/>
        <v>0</v>
      </c>
      <c r="Q364" s="88">
        <f t="shared" si="72"/>
        <v>0</v>
      </c>
      <c r="R364" s="88">
        <f t="shared" si="73"/>
        <v>0</v>
      </c>
      <c r="S364" s="88">
        <f t="shared" si="74"/>
        <v>0</v>
      </c>
      <c r="T364" s="88">
        <f t="shared" si="75"/>
        <v>0</v>
      </c>
      <c r="U364" s="88">
        <f t="shared" si="76"/>
        <v>0</v>
      </c>
      <c r="V364" s="88">
        <f t="shared" si="77"/>
        <v>0</v>
      </c>
      <c r="W364" s="88">
        <f t="shared" si="78"/>
        <v>0</v>
      </c>
      <c r="X364" s="88">
        <f t="shared" si="79"/>
        <v>0</v>
      </c>
      <c r="Y364" s="88">
        <f t="shared" si="80"/>
        <v>0</v>
      </c>
      <c r="Z364" s="88">
        <f t="shared" si="81"/>
        <v>0</v>
      </c>
      <c r="AA364" s="88">
        <f t="shared" si="82"/>
        <v>0</v>
      </c>
      <c r="AB364" s="88">
        <f t="shared" si="83"/>
        <v>0</v>
      </c>
      <c r="AC364" s="88">
        <f t="shared" si="84"/>
        <v>0</v>
      </c>
      <c r="AD364" s="88">
        <f t="shared" si="85"/>
        <v>0</v>
      </c>
      <c r="AE364" s="88">
        <f t="shared" si="86"/>
        <v>0</v>
      </c>
      <c r="AF364" s="88">
        <f t="shared" si="87"/>
        <v>0</v>
      </c>
      <c r="AG364" s="88">
        <f t="shared" si="88"/>
        <v>0</v>
      </c>
      <c r="AH364" s="11"/>
    </row>
    <row r="365" spans="2:41" ht="15.75" x14ac:dyDescent="0.25">
      <c r="B365" s="170" t="s">
        <v>139</v>
      </c>
      <c r="C365" s="170"/>
      <c r="D365" s="88">
        <f>SUMIF($B$40:$B$324,D$353,$AP$40:$AP$324)</f>
        <v>0</v>
      </c>
      <c r="E365" s="88">
        <f>D365</f>
        <v>0</v>
      </c>
      <c r="F365" s="88">
        <f>SUMIF($B$40:$B$324,D$353,$AQ$40:$AQ$324)</f>
        <v>0</v>
      </c>
      <c r="G365" s="88">
        <f>SUMIF($B$40:$B$324,G$353,$AP$40:$AP$324)</f>
        <v>0</v>
      </c>
      <c r="H365" s="88">
        <f t="shared" ref="H365" si="91">G365</f>
        <v>0</v>
      </c>
      <c r="I365" s="88">
        <f>SUMIF($B$40:$B$324,G$353,$AQ$40:$AQ$324)</f>
        <v>0</v>
      </c>
      <c r="J365" s="88">
        <f>SUMIF($B$40:$B$324,J$353,$AP$40:$AP$324)</f>
        <v>0</v>
      </c>
      <c r="K365" s="88">
        <f t="shared" ref="K365" si="92">J365</f>
        <v>0</v>
      </c>
      <c r="L365" s="88">
        <f>SUMIF($B$40:$B$324,J$353,$AQ$40:$AQ$324)</f>
        <v>0</v>
      </c>
      <c r="M365" s="88">
        <f>SUMIF($B$40:$B$324,M$353,$AP$40:$AP$324)</f>
        <v>0</v>
      </c>
      <c r="N365" s="88">
        <f t="shared" ref="N365" si="93">M365</f>
        <v>0</v>
      </c>
      <c r="O365" s="88">
        <f>SUMIF($B$40:$B$324,M$353,$AQ$40:$AQ$324)</f>
        <v>0</v>
      </c>
      <c r="P365" s="88">
        <f>SUMIF($B$40:$B$324,P$353,$AP$40:$AP$324)</f>
        <v>0</v>
      </c>
      <c r="Q365" s="88">
        <f t="shared" ref="Q365" si="94">P365</f>
        <v>0</v>
      </c>
      <c r="R365" s="88">
        <f>SUMIF($B$40:$B$324,P$353,$AQ$40:$AQ$324)</f>
        <v>0</v>
      </c>
      <c r="S365" s="88">
        <f>SUMIF($B$40:$B$324,S$353,$AP$40:$AP$324)</f>
        <v>0</v>
      </c>
      <c r="T365" s="88">
        <f t="shared" ref="T365" si="95">S365</f>
        <v>0</v>
      </c>
      <c r="U365" s="88">
        <f>SUMIF($B$40:$B$324,S$353,$AQ$40:$AQ$324)</f>
        <v>0</v>
      </c>
      <c r="V365" s="88">
        <f>SUMIF($B$40:$B$324,V$353,$AP$40:$AP$324)</f>
        <v>0</v>
      </c>
      <c r="W365" s="88">
        <f t="shared" ref="W365" si="96">V365</f>
        <v>0</v>
      </c>
      <c r="X365" s="88">
        <f>SUMIF($B$40:$B$324,V$353,$AQ$40:$AQ$324)</f>
        <v>0</v>
      </c>
      <c r="Y365" s="88">
        <f>SUMIF($B$40:$B$324,Y$353,$AP$40:$AP$324)</f>
        <v>0</v>
      </c>
      <c r="Z365" s="88">
        <f>Y365</f>
        <v>0</v>
      </c>
      <c r="AA365" s="88">
        <f>SUMIF($B$40:$B$324,Y$353,$AQ$40:$AQ$324)</f>
        <v>0</v>
      </c>
      <c r="AB365" s="88">
        <f>SUMIF($B$40:$B$324,AB$353,$AP$40:$AP$324)</f>
        <v>0</v>
      </c>
      <c r="AC365" s="88">
        <f>AB365</f>
        <v>0</v>
      </c>
      <c r="AD365" s="88">
        <f>SUMIF($B$40:$B$324,AB$353,$AQ$40:$AQ$324)</f>
        <v>0</v>
      </c>
      <c r="AE365" s="88">
        <f>SUMIF($B$40:$B$324,AE$353,$AP$40:$AP$324)</f>
        <v>0</v>
      </c>
      <c r="AF365" s="88">
        <f t="shared" ref="AF365" si="97">AE365</f>
        <v>0</v>
      </c>
      <c r="AG365" s="88">
        <f>SUMIF($B$40:$B$324,AE$353,$AQ$40:$AQ$324)</f>
        <v>0</v>
      </c>
      <c r="AH365" s="11"/>
    </row>
    <row r="366" spans="2:41" ht="15.75" x14ac:dyDescent="0.25">
      <c r="B366" s="194" t="s">
        <v>136</v>
      </c>
      <c r="C366" s="194"/>
      <c r="D366" s="67">
        <f>SUM(D355:D364)</f>
        <v>0</v>
      </c>
      <c r="E366" s="67">
        <f t="shared" ref="E366:F366" si="98">SUM(E355:E364)</f>
        <v>0</v>
      </c>
      <c r="F366" s="67">
        <f t="shared" si="98"/>
        <v>0</v>
      </c>
      <c r="G366" s="67">
        <f t="shared" ref="G366:I366" si="99">SUM(G355:G364)</f>
        <v>0</v>
      </c>
      <c r="H366" s="67">
        <f t="shared" si="99"/>
        <v>0</v>
      </c>
      <c r="I366" s="67">
        <f t="shared" si="99"/>
        <v>0</v>
      </c>
      <c r="J366" s="67">
        <f t="shared" ref="J366:L366" si="100">SUM(J355:J364)</f>
        <v>0</v>
      </c>
      <c r="K366" s="67">
        <f t="shared" si="100"/>
        <v>0</v>
      </c>
      <c r="L366" s="67">
        <f t="shared" si="100"/>
        <v>0</v>
      </c>
      <c r="M366" s="67">
        <f t="shared" ref="M366:R366" si="101">SUM(M355:M364)</f>
        <v>0</v>
      </c>
      <c r="N366" s="67">
        <f t="shared" si="101"/>
        <v>0</v>
      </c>
      <c r="O366" s="67">
        <f t="shared" si="101"/>
        <v>0</v>
      </c>
      <c r="P366" s="67">
        <f t="shared" si="101"/>
        <v>0</v>
      </c>
      <c r="Q366" s="67">
        <f t="shared" si="101"/>
        <v>0</v>
      </c>
      <c r="R366" s="67">
        <f t="shared" si="101"/>
        <v>0</v>
      </c>
      <c r="S366" s="67">
        <f t="shared" ref="S366:AD366" si="102">SUM(S355:S364)</f>
        <v>0</v>
      </c>
      <c r="T366" s="67">
        <f t="shared" si="102"/>
        <v>0</v>
      </c>
      <c r="U366" s="67">
        <f t="shared" si="102"/>
        <v>0</v>
      </c>
      <c r="V366" s="67">
        <f t="shared" si="102"/>
        <v>0</v>
      </c>
      <c r="W366" s="67">
        <f t="shared" si="102"/>
        <v>0</v>
      </c>
      <c r="X366" s="67">
        <f t="shared" si="102"/>
        <v>0</v>
      </c>
      <c r="Y366" s="67">
        <f t="shared" si="102"/>
        <v>0</v>
      </c>
      <c r="Z366" s="67">
        <f t="shared" si="102"/>
        <v>0</v>
      </c>
      <c r="AA366" s="67">
        <f t="shared" si="102"/>
        <v>0</v>
      </c>
      <c r="AB366" s="67">
        <f t="shared" si="102"/>
        <v>0</v>
      </c>
      <c r="AC366" s="67">
        <f t="shared" si="102"/>
        <v>0</v>
      </c>
      <c r="AD366" s="67">
        <f t="shared" si="102"/>
        <v>0</v>
      </c>
      <c r="AE366" s="67">
        <f t="shared" ref="AE366:AG366" si="103">SUM(AE355:AE364)</f>
        <v>0</v>
      </c>
      <c r="AF366" s="67">
        <f t="shared" si="103"/>
        <v>0</v>
      </c>
      <c r="AG366" s="67">
        <f t="shared" si="103"/>
        <v>0</v>
      </c>
      <c r="AH366" s="62"/>
      <c r="AI366" s="62"/>
      <c r="AJ366" s="62"/>
      <c r="AK366" s="62"/>
      <c r="AL366" s="62"/>
      <c r="AM366" s="62"/>
      <c r="AN366" s="62"/>
    </row>
    <row r="367" spans="2:41" x14ac:dyDescent="0.25">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row>
    <row r="368" spans="2:41" x14ac:dyDescent="0.25">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row>
    <row r="369" spans="2:34" ht="24" thickBot="1" x14ac:dyDescent="0.3">
      <c r="B369" s="169" t="s">
        <v>140</v>
      </c>
      <c r="C369" s="169"/>
      <c r="D369" s="169"/>
      <c r="E369" s="169"/>
      <c r="F369" s="169"/>
      <c r="G369" s="169"/>
      <c r="H369" s="169"/>
      <c r="I369" s="169"/>
      <c r="J369" s="169"/>
      <c r="K369" s="169"/>
      <c r="L369" s="169"/>
      <c r="M369" s="169"/>
      <c r="N369" s="11"/>
      <c r="O369" s="11"/>
      <c r="P369" s="11"/>
      <c r="Q369" s="11"/>
      <c r="R369" s="11"/>
      <c r="S369" s="11"/>
      <c r="T369" s="11"/>
      <c r="U369" s="11"/>
      <c r="V369" s="11"/>
      <c r="W369" s="11"/>
      <c r="X369" s="11"/>
      <c r="Y369" s="11"/>
      <c r="Z369" s="11"/>
      <c r="AA369" s="11"/>
      <c r="AB369" s="11"/>
      <c r="AC369" s="11"/>
      <c r="AD369" s="11"/>
      <c r="AE369" s="11"/>
      <c r="AF369" s="11"/>
      <c r="AG369" s="11"/>
      <c r="AH369" s="11"/>
    </row>
    <row r="370" spans="2:34" ht="15.75" thickTop="1" x14ac:dyDescent="0.25">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row>
    <row r="371" spans="2:34" x14ac:dyDescent="0.25">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row>
    <row r="372" spans="2:34" ht="30" x14ac:dyDescent="0.25">
      <c r="B372" s="195" t="s">
        <v>141</v>
      </c>
      <c r="C372" s="195"/>
      <c r="D372" s="63" t="s">
        <v>108</v>
      </c>
      <c r="E372" s="63" t="s">
        <v>134</v>
      </c>
      <c r="F372" s="63" t="s">
        <v>142</v>
      </c>
      <c r="G372" s="63" t="s">
        <v>143</v>
      </c>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row>
    <row r="373" spans="2:34" ht="41.65" customHeight="1" x14ac:dyDescent="0.25">
      <c r="B373" s="170" t="s">
        <v>84</v>
      </c>
      <c r="C373" s="170"/>
      <c r="D373" s="69">
        <f>SUMIF($D$340:$AG$340,D$372,$D341:$AG341)</f>
        <v>0</v>
      </c>
      <c r="E373" s="69">
        <f>SUMIF($D$340:$AG$340,E$372,$D341:$AG341)</f>
        <v>0</v>
      </c>
      <c r="F373" s="69">
        <f>SUMIF($D$340:$AG$340,"Importe ayuda maxima",$D341:$AG341)</f>
        <v>0</v>
      </c>
      <c r="G373" s="70">
        <f>IFERROR(F373/E373,0)</f>
        <v>0</v>
      </c>
      <c r="H373" s="11"/>
      <c r="Q373" s="11"/>
      <c r="R373" s="11"/>
      <c r="S373" s="11"/>
      <c r="T373" s="11"/>
      <c r="U373" s="11"/>
      <c r="V373" s="11"/>
      <c r="W373" s="11"/>
      <c r="X373" s="11"/>
      <c r="Y373" s="11"/>
      <c r="Z373" s="11"/>
      <c r="AA373" s="11"/>
      <c r="AB373" s="11"/>
      <c r="AC373" s="11"/>
      <c r="AD373" s="11"/>
      <c r="AE373" s="11"/>
      <c r="AF373" s="11"/>
      <c r="AG373" s="11"/>
      <c r="AH373" s="11"/>
    </row>
    <row r="374" spans="2:34" ht="15.75" x14ac:dyDescent="0.25">
      <c r="B374" s="170" t="s">
        <v>85</v>
      </c>
      <c r="C374" s="170"/>
      <c r="D374" s="69">
        <f>SUMIF($D$340:$AG$340,D$372,$D342:$AG342)</f>
        <v>0</v>
      </c>
      <c r="E374" s="69">
        <f>IF($D$330="Sí",SUMIF($D$340:$AG$340,E$372,$D342:$AG342),0)</f>
        <v>0</v>
      </c>
      <c r="F374" s="69">
        <f>IF($D$330="Sí",SUMIF($D$340:$AG$340,"Importe ayuda maxima",$D342:$AG342),0)</f>
        <v>0</v>
      </c>
      <c r="G374" s="70">
        <f t="shared" ref="G374:G375" si="104">IFERROR(F374/E374,0)</f>
        <v>0</v>
      </c>
      <c r="I374" s="68" t="s">
        <v>144</v>
      </c>
      <c r="J374" s="71" t="str">
        <f>IF(D330="Sí","OK","Comprobar que los costes de amortización coinciden")</f>
        <v>OK</v>
      </c>
      <c r="K374" s="196" t="s">
        <v>145</v>
      </c>
      <c r="L374" s="196"/>
      <c r="M374" s="196"/>
      <c r="Q374" s="11"/>
      <c r="R374" s="11"/>
      <c r="S374" s="11"/>
      <c r="T374" s="11"/>
      <c r="U374" s="11"/>
      <c r="V374" s="11"/>
      <c r="W374" s="11"/>
      <c r="X374" s="11"/>
      <c r="Y374" s="11"/>
      <c r="Z374" s="11"/>
      <c r="AA374" s="11"/>
      <c r="AB374" s="11"/>
      <c r="AC374" s="11"/>
      <c r="AD374" s="11"/>
      <c r="AE374" s="11"/>
      <c r="AF374" s="11"/>
      <c r="AG374" s="11"/>
      <c r="AH374" s="11"/>
    </row>
    <row r="375" spans="2:34" ht="39" customHeight="1" x14ac:dyDescent="0.25">
      <c r="B375" s="170" t="s">
        <v>86</v>
      </c>
      <c r="C375" s="170"/>
      <c r="D375" s="69">
        <f>SUMIF($D$340:$AG$340,D$372,$D343:$AG343)</f>
        <v>0</v>
      </c>
      <c r="E375" s="69">
        <f>SUMIF($D$340:$AG$340,E$372,$D343:$AG343)</f>
        <v>0</v>
      </c>
      <c r="F375" s="69">
        <f>SUMIF($D$340:$AG$340,"Importe ayuda maxima",$D343:$AG343)</f>
        <v>0</v>
      </c>
      <c r="G375" s="70">
        <f t="shared" si="104"/>
        <v>0</v>
      </c>
      <c r="I375" s="150" t="s">
        <v>146</v>
      </c>
      <c r="J375" s="152" t="str">
        <f>IF(D332="Sí","OK","Gastos generales y otros gastos superiores al límite establecido")</f>
        <v>OK</v>
      </c>
      <c r="K375" s="154" t="s">
        <v>147</v>
      </c>
      <c r="L375" s="155"/>
      <c r="M375" s="156"/>
      <c r="Q375" s="11"/>
      <c r="R375" s="11"/>
      <c r="S375" s="11"/>
      <c r="T375" s="11"/>
      <c r="U375" s="11"/>
      <c r="V375" s="11"/>
      <c r="W375" s="11"/>
      <c r="X375" s="11"/>
      <c r="Y375" s="11"/>
      <c r="Z375" s="11"/>
      <c r="AA375" s="11"/>
      <c r="AB375" s="11"/>
      <c r="AC375" s="11"/>
      <c r="AD375" s="11"/>
      <c r="AE375" s="11"/>
      <c r="AF375" s="11"/>
      <c r="AG375" s="11"/>
      <c r="AH375" s="11"/>
    </row>
    <row r="376" spans="2:34" ht="21.4" customHeight="1" x14ac:dyDescent="0.25">
      <c r="B376" s="170" t="s">
        <v>87</v>
      </c>
      <c r="C376" s="170"/>
      <c r="D376" s="69">
        <f>SUMIF($D$340:$AG$340,D$372,$D344:$AG344)</f>
        <v>0</v>
      </c>
      <c r="E376" s="69">
        <f>IF($D$332="Sí",SUMIF($D$340:$AG$340,E$372,$D344:$AG344),E373*'Costes máximos'!$D$24)</f>
        <v>0</v>
      </c>
      <c r="F376" s="69">
        <f>IF($D$332="Sí",SUMIF($D$340:$AG$340,"Importe ayuda maxima",$D344:$AG344),E376*(SUMIF($D$340:$AG$340,"Importe ayuda maxima",$D344:$AG344)/SUMIF($D$340:$AG$340,$E$372,$D344:$AG344)))</f>
        <v>0</v>
      </c>
      <c r="G376" s="70">
        <f>IFERROR(F376/E376,0)</f>
        <v>0</v>
      </c>
      <c r="I376" s="151"/>
      <c r="J376" s="153"/>
      <c r="K376" s="157"/>
      <c r="L376" s="158"/>
      <c r="M376" s="159"/>
      <c r="N376" s="11"/>
      <c r="O376" s="11"/>
      <c r="P376" s="11"/>
      <c r="Q376" s="11"/>
      <c r="R376" s="11"/>
      <c r="S376" s="11"/>
      <c r="T376" s="11"/>
      <c r="U376" s="11"/>
      <c r="V376" s="11"/>
      <c r="W376" s="11"/>
      <c r="X376" s="11"/>
      <c r="Y376" s="11"/>
      <c r="Z376" s="11"/>
      <c r="AA376" s="11"/>
      <c r="AB376" s="11"/>
      <c r="AC376" s="11"/>
      <c r="AD376" s="11"/>
      <c r="AE376" s="11"/>
      <c r="AF376" s="11"/>
      <c r="AG376" s="11"/>
      <c r="AH376" s="11"/>
    </row>
    <row r="377" spans="2:34" ht="28.9" customHeight="1" x14ac:dyDescent="0.25">
      <c r="B377" s="170" t="s">
        <v>88</v>
      </c>
      <c r="C377" s="170"/>
      <c r="D377" s="69">
        <f>SUMIF($D$340:$AG$340,D$372,$D345:$AG345)</f>
        <v>0</v>
      </c>
      <c r="E377" s="69">
        <f>IF($D$331="Sí",D377,D378*50%)</f>
        <v>0</v>
      </c>
      <c r="F377" s="69">
        <f>IF($D$331="Sí",SUMIF($D$340:$AG$340,"Importe ayuda maxima",$D345:$AG345),E377*(SUMIF($D$340:$AG$340,"Importe ayuda maxima",$D345:$AG345)/SUMIF($D$340:$AG$340,$E$372,$D345:$AG345)))</f>
        <v>0</v>
      </c>
      <c r="G377" s="70">
        <f>IFERROR(F377/E377,0)</f>
        <v>0</v>
      </c>
      <c r="I377" s="68" t="s">
        <v>120</v>
      </c>
      <c r="J377" s="71" t="str">
        <f>IF(D331="Sí","OK","Costes subcontratados superiores al límite establecido")</f>
        <v>OK</v>
      </c>
      <c r="K377" s="196" t="s">
        <v>148</v>
      </c>
      <c r="L377" s="196"/>
      <c r="M377" s="196"/>
      <c r="N377" s="11"/>
      <c r="O377" s="11"/>
      <c r="P377" s="11"/>
      <c r="Q377" s="11"/>
      <c r="R377" s="11"/>
      <c r="S377" s="11"/>
      <c r="T377" s="11"/>
      <c r="U377" s="11"/>
      <c r="V377" s="11"/>
      <c r="W377" s="11"/>
      <c r="X377" s="11"/>
      <c r="Y377" s="11"/>
      <c r="Z377" s="11"/>
      <c r="AA377" s="11"/>
      <c r="AB377" s="11"/>
      <c r="AC377" s="11"/>
      <c r="AD377" s="11"/>
      <c r="AE377" s="11"/>
      <c r="AF377" s="11"/>
      <c r="AG377" s="11"/>
      <c r="AH377" s="11"/>
    </row>
    <row r="378" spans="2:34" ht="18.75" x14ac:dyDescent="0.25">
      <c r="B378" s="193" t="s">
        <v>149</v>
      </c>
      <c r="C378" s="193"/>
      <c r="D378" s="81">
        <f t="shared" ref="D378" si="105">SUM(D373:D377)</f>
        <v>0</v>
      </c>
      <c r="E378" s="81">
        <f>SUM(E373:E377)</f>
        <v>0</v>
      </c>
      <c r="F378" s="81">
        <f>SUM(F373:F377)</f>
        <v>0</v>
      </c>
      <c r="G378" s="82">
        <f>IFERROR(F378/E378,0)</f>
        <v>0</v>
      </c>
      <c r="H378" s="11"/>
      <c r="N378" s="11"/>
      <c r="O378" s="11"/>
      <c r="P378" s="11"/>
      <c r="Q378" s="11"/>
      <c r="R378" s="11"/>
      <c r="S378" s="11"/>
      <c r="T378" s="11"/>
      <c r="U378" s="11"/>
      <c r="V378" s="11"/>
      <c r="W378" s="11"/>
      <c r="X378" s="11"/>
      <c r="Y378" s="11"/>
      <c r="Z378" s="11"/>
      <c r="AA378" s="11"/>
      <c r="AB378" s="11"/>
      <c r="AC378" s="11"/>
      <c r="AD378" s="11"/>
      <c r="AE378" s="11"/>
      <c r="AF378" s="11"/>
      <c r="AG378" s="11"/>
      <c r="AH378" s="11"/>
    </row>
    <row r="379" spans="2:34" x14ac:dyDescent="0.25">
      <c r="B379" s="11"/>
      <c r="C379" s="11"/>
      <c r="D379" s="11"/>
      <c r="E379" s="11"/>
      <c r="F379" s="11"/>
      <c r="G379" s="11"/>
      <c r="H379" s="11"/>
      <c r="I379" s="11"/>
      <c r="O379" s="11"/>
      <c r="P379" s="11"/>
      <c r="Q379" s="11"/>
      <c r="R379" s="11"/>
      <c r="S379" s="11"/>
      <c r="T379" s="11"/>
      <c r="U379" s="11"/>
      <c r="V379" s="11"/>
      <c r="W379" s="11"/>
      <c r="X379" s="11"/>
      <c r="Y379" s="11"/>
      <c r="Z379" s="11"/>
      <c r="AA379" s="11"/>
      <c r="AB379" s="11"/>
      <c r="AC379" s="11"/>
      <c r="AD379" s="11"/>
      <c r="AE379" s="11"/>
      <c r="AF379" s="11"/>
      <c r="AG379" s="11"/>
      <c r="AH379" s="11"/>
    </row>
    <row r="384" spans="2:34" x14ac:dyDescent="0.25">
      <c r="E384" s="58"/>
      <c r="F384" s="59"/>
    </row>
    <row r="385" spans="7:14" x14ac:dyDescent="0.25">
      <c r="L385" s="11"/>
      <c r="M385" s="11"/>
      <c r="N385" s="11"/>
    </row>
    <row r="389" spans="7:14" x14ac:dyDescent="0.25">
      <c r="G389" s="18" t="s">
        <v>150</v>
      </c>
    </row>
  </sheetData>
  <sheetProtection algorithmName="SHA-512" hashValue="QZfvBCX9pr6qoGAbxHXPCBt4D0P4psVcvPfAf6daDMWpdHBPuv/7WFgI9Yr7tAmnzMRsZsEeYuYeQKvOqzrKGQ==" saltValue="/M2qkSh8vl1jNIAOMnleSg==" spinCount="100000" sheet="1" objects="1" scenarios="1"/>
  <mergeCells count="103">
    <mergeCell ref="V38:Z38"/>
    <mergeCell ref="AA38:AE38"/>
    <mergeCell ref="AF38:AJ38"/>
    <mergeCell ref="AN38:AQ38"/>
    <mergeCell ref="E330:G330"/>
    <mergeCell ref="E331:G331"/>
    <mergeCell ref="E332:G332"/>
    <mergeCell ref="D339:F339"/>
    <mergeCell ref="D353:F353"/>
    <mergeCell ref="G353:I353"/>
    <mergeCell ref="J353:L353"/>
    <mergeCell ref="M353:O353"/>
    <mergeCell ref="B349:M349"/>
    <mergeCell ref="B346:C346"/>
    <mergeCell ref="B342:C342"/>
    <mergeCell ref="B343:C343"/>
    <mergeCell ref="B344:C344"/>
    <mergeCell ref="B345:C345"/>
    <mergeCell ref="B332:C332"/>
    <mergeCell ref="B330:C330"/>
    <mergeCell ref="G339:I339"/>
    <mergeCell ref="P353:R353"/>
    <mergeCell ref="S353:U353"/>
    <mergeCell ref="V353:X353"/>
    <mergeCell ref="B378:C378"/>
    <mergeCell ref="B354:C354"/>
    <mergeCell ref="B353:C353"/>
    <mergeCell ref="B377:C377"/>
    <mergeCell ref="B366:C366"/>
    <mergeCell ref="B372:C372"/>
    <mergeCell ref="B373:C373"/>
    <mergeCell ref="B374:C374"/>
    <mergeCell ref="B375:C375"/>
    <mergeCell ref="B376:C376"/>
    <mergeCell ref="B369:M369"/>
    <mergeCell ref="B360:C360"/>
    <mergeCell ref="B355:C355"/>
    <mergeCell ref="B356:C356"/>
    <mergeCell ref="B357:C357"/>
    <mergeCell ref="B358:C358"/>
    <mergeCell ref="B359:C359"/>
    <mergeCell ref="B363:C363"/>
    <mergeCell ref="B364:C364"/>
    <mergeCell ref="K374:M374"/>
    <mergeCell ref="B361:C361"/>
    <mergeCell ref="B362:C362"/>
    <mergeCell ref="B365:C365"/>
    <mergeCell ref="K377:M377"/>
    <mergeCell ref="B341:C341"/>
    <mergeCell ref="B340:C340"/>
    <mergeCell ref="B339:C339"/>
    <mergeCell ref="B335:M335"/>
    <mergeCell ref="J339:L339"/>
    <mergeCell ref="M339:O339"/>
    <mergeCell ref="B12:K13"/>
    <mergeCell ref="B15:K16"/>
    <mergeCell ref="E34:F34"/>
    <mergeCell ref="B24:D24"/>
    <mergeCell ref="E24:F24"/>
    <mergeCell ref="B20:B21"/>
    <mergeCell ref="J24:L24"/>
    <mergeCell ref="K25:L25"/>
    <mergeCell ref="E20:F21"/>
    <mergeCell ref="C21:D21"/>
    <mergeCell ref="C20:D20"/>
    <mergeCell ref="K26:L26"/>
    <mergeCell ref="C25:D25"/>
    <mergeCell ref="E25:F25"/>
    <mergeCell ref="E26:F26"/>
    <mergeCell ref="E27:F27"/>
    <mergeCell ref="E33:F33"/>
    <mergeCell ref="C26:D26"/>
    <mergeCell ref="K27:L27"/>
    <mergeCell ref="K28:L28"/>
    <mergeCell ref="B331:C331"/>
    <mergeCell ref="E28:F28"/>
    <mergeCell ref="E29:F29"/>
    <mergeCell ref="E30:F30"/>
    <mergeCell ref="E31:F31"/>
    <mergeCell ref="E32:F32"/>
    <mergeCell ref="K29:L29"/>
    <mergeCell ref="C31:D31"/>
    <mergeCell ref="C32:D32"/>
    <mergeCell ref="C33:D33"/>
    <mergeCell ref="C34:D34"/>
    <mergeCell ref="C27:D27"/>
    <mergeCell ref="C28:D28"/>
    <mergeCell ref="C29:D29"/>
    <mergeCell ref="C30:D30"/>
    <mergeCell ref="I38:U38"/>
    <mergeCell ref="B327:M327"/>
    <mergeCell ref="Y353:AA353"/>
    <mergeCell ref="AB353:AD353"/>
    <mergeCell ref="AE353:AG353"/>
    <mergeCell ref="Y339:AA339"/>
    <mergeCell ref="AB339:AD339"/>
    <mergeCell ref="AE339:AG339"/>
    <mergeCell ref="I375:I376"/>
    <mergeCell ref="J375:J376"/>
    <mergeCell ref="K375:M376"/>
    <mergeCell ref="P339:R339"/>
    <mergeCell ref="S339:U339"/>
    <mergeCell ref="V339:X339"/>
  </mergeCells>
  <phoneticPr fontId="16" type="noConversion"/>
  <conditionalFormatting sqref="D330:D332">
    <cfRule type="containsText" dxfId="3" priority="5" operator="containsText" text="Sí">
      <formula>NOT(ISERROR(SEARCH("Sí",D330)))</formula>
    </cfRule>
    <cfRule type="notContainsText" dxfId="2" priority="6" operator="notContains" text="Sí">
      <formula>ISERROR(SEARCH("Sí",D330))</formula>
    </cfRule>
  </conditionalFormatting>
  <conditionalFormatting sqref="J374:J377">
    <cfRule type="cellIs" dxfId="1" priority="1" operator="notEqual">
      <formula>"OK"</formula>
    </cfRule>
    <cfRule type="cellIs" dxfId="0" priority="2" operator="equal">
      <formula>"OK"</formula>
    </cfRule>
  </conditionalFormatting>
  <dataValidations count="3">
    <dataValidation type="list" allowBlank="1" showInputMessage="1" showErrorMessage="1" sqref="F40:F324" xr:uid="{146A7DB0-C17E-48E9-A856-C8DF728E685D}">
      <formula1>$B$25:$B$34</formula1>
    </dataValidation>
    <dataValidation type="custom" operator="greaterThan" allowBlank="1" showInputMessage="1" showErrorMessage="1" error="El coste total no puede ser menor que el coste subvencionable" sqref="D346:AG346" xr:uid="{F6B9486B-4083-47B5-9C26-10ECBFC43135}">
      <formula1>D346&gt;=E346</formula1>
    </dataValidation>
    <dataValidation operator="greaterThan" allowBlank="1" showInputMessage="1" showErrorMessage="1" error="El coste total no puede ser menor que el coste subvencionable" sqref="D341:AG345" xr:uid="{5AF6FD6C-3034-406D-9F27-C2FEB189F1CD}"/>
  </dataValidations>
  <pageMargins left="0.7" right="0.7" top="0.75" bottom="0.75" header="0.3" footer="0.3"/>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2519E3-6B11-4243-A93E-64B0F5DDA686}">
          <x14:formula1>
            <xm:f>'Data validation'!$F$13:$F$14</xm:f>
          </x14:formula1>
          <xm:sqref>H25:H34 E20:F21</xm:sqref>
        </x14:dataValidation>
        <x14:dataValidation type="list" allowBlank="1" showInputMessage="1" showErrorMessage="1" xr:uid="{DB78D493-9C82-4664-8039-F220FF7858ED}">
          <x14:formula1>
            <xm:f>'Data validation'!$F$6:$F$10</xm:f>
          </x14:formula1>
          <xm:sqref>E25:F34</xm:sqref>
        </x14:dataValidation>
        <x14:dataValidation type="list" allowBlank="1" showInputMessage="1" showErrorMessage="1" xr:uid="{14CDD392-EF9B-434D-929C-5E7CB2AAFCD1}">
          <x14:formula1>
            <xm:f>'Data validation'!$B$18:$B$27</xm:f>
          </x14:formula1>
          <xm:sqref>C40:D324</xm:sqref>
        </x14:dataValidation>
        <x14:dataValidation type="list" allowBlank="1" showInputMessage="1" showErrorMessage="1" xr:uid="{E35C37F8-DD8B-48B7-8B48-5EF50A3DED68}">
          <x14:formula1>
            <xm:f>'Data validation'!$B$6:$B$15</xm:f>
          </x14:formula1>
          <xm:sqref>B40:B324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
  <sheetViews>
    <sheetView zoomScale="85" zoomScaleNormal="85" workbookViewId="0">
      <selection activeCell="E33" sqref="E33"/>
    </sheetView>
  </sheetViews>
  <sheetFormatPr baseColWidth="10" defaultColWidth="10.7109375" defaultRowHeight="15" x14ac:dyDescent="0.25"/>
  <cols>
    <col min="1" max="1" width="3.28515625" style="11" customWidth="1"/>
    <col min="2" max="2" width="50.5703125" style="11" bestFit="1" customWidth="1"/>
    <col min="3" max="3" width="23.42578125" style="11" customWidth="1"/>
    <col min="4" max="7" width="20.42578125" style="11" customWidth="1"/>
    <col min="8" max="8" width="16.7109375" style="11" customWidth="1"/>
    <col min="9" max="10" width="8.7109375" style="11" customWidth="1"/>
    <col min="11" max="16384" width="10.7109375" style="11"/>
  </cols>
  <sheetData>
    <row r="1" spans="1:10" x14ac:dyDescent="0.25">
      <c r="A1" s="3"/>
      <c r="B1" s="3"/>
      <c r="C1" s="3"/>
      <c r="D1" s="3"/>
      <c r="E1" s="3"/>
      <c r="F1" s="3"/>
      <c r="G1" s="3"/>
      <c r="H1" s="3"/>
      <c r="I1" s="3"/>
      <c r="J1" s="3"/>
    </row>
    <row r="2" spans="1:10" x14ac:dyDescent="0.25">
      <c r="A2" s="3"/>
      <c r="B2" s="3"/>
      <c r="C2" s="3"/>
      <c r="D2" s="3"/>
      <c r="E2" s="3"/>
      <c r="F2" s="3"/>
      <c r="G2" s="3"/>
      <c r="H2" s="3"/>
      <c r="I2" s="3"/>
      <c r="J2" s="3"/>
    </row>
    <row r="3" spans="1:10" x14ac:dyDescent="0.25">
      <c r="A3" s="3"/>
      <c r="B3" s="3"/>
      <c r="C3" s="3"/>
      <c r="D3" s="3"/>
      <c r="E3" s="3"/>
      <c r="F3" s="3"/>
      <c r="G3" s="3"/>
      <c r="H3" s="3"/>
      <c r="I3" s="3"/>
      <c r="J3" s="3"/>
    </row>
    <row r="4" spans="1:10" x14ac:dyDescent="0.25">
      <c r="A4" s="3"/>
      <c r="B4" s="3"/>
      <c r="C4" s="3"/>
      <c r="D4" s="3"/>
      <c r="E4" s="3"/>
      <c r="F4" s="3"/>
      <c r="G4" s="3"/>
      <c r="H4" s="3"/>
      <c r="I4" s="3"/>
      <c r="J4" s="3"/>
    </row>
    <row r="5" spans="1:10" x14ac:dyDescent="0.25">
      <c r="A5" s="3"/>
      <c r="B5" s="3"/>
      <c r="C5" s="3"/>
      <c r="D5" s="3"/>
      <c r="E5" s="3"/>
      <c r="F5" s="3"/>
      <c r="G5" s="3"/>
      <c r="H5" s="3"/>
      <c r="I5" s="3"/>
      <c r="J5" s="3"/>
    </row>
    <row r="6" spans="1:10" x14ac:dyDescent="0.25">
      <c r="A6" s="3"/>
      <c r="B6" s="3"/>
      <c r="C6" s="3"/>
      <c r="D6" s="3"/>
      <c r="E6" s="3"/>
      <c r="F6" s="3"/>
      <c r="G6" s="3"/>
      <c r="H6" s="3"/>
      <c r="I6" s="3"/>
      <c r="J6" s="3"/>
    </row>
    <row r="7" spans="1:10" x14ac:dyDescent="0.25">
      <c r="A7" s="3"/>
      <c r="B7" s="3"/>
      <c r="C7" s="3"/>
      <c r="D7" s="3"/>
      <c r="E7" s="3"/>
      <c r="F7" s="3"/>
      <c r="G7" s="3"/>
      <c r="H7" s="3"/>
      <c r="I7" s="3"/>
      <c r="J7" s="3"/>
    </row>
    <row r="8" spans="1:10" ht="21" x14ac:dyDescent="0.25">
      <c r="A8" s="4"/>
      <c r="B8" s="1" t="s">
        <v>175</v>
      </c>
      <c r="C8" s="1"/>
      <c r="D8" s="1"/>
      <c r="E8" s="1"/>
      <c r="F8" s="1"/>
      <c r="G8" s="1"/>
      <c r="H8" s="1"/>
      <c r="I8" s="6"/>
      <c r="J8" s="4"/>
    </row>
    <row r="10" spans="1:10" x14ac:dyDescent="0.25">
      <c r="B10" s="20"/>
    </row>
    <row r="11" spans="1:10" ht="30" x14ac:dyDescent="0.25">
      <c r="B11" s="195" t="s">
        <v>141</v>
      </c>
      <c r="C11" s="195"/>
      <c r="D11" s="80" t="s">
        <v>108</v>
      </c>
      <c r="E11" s="80" t="s">
        <v>134</v>
      </c>
      <c r="F11" s="80" t="s">
        <v>142</v>
      </c>
      <c r="G11" s="80" t="s">
        <v>143</v>
      </c>
    </row>
    <row r="12" spans="1:10" ht="31.5" customHeight="1" x14ac:dyDescent="0.25">
      <c r="B12" s="170" t="s">
        <v>84</v>
      </c>
      <c r="C12" s="170"/>
      <c r="D12" s="69">
        <f>'3. Presupuesto Total '!D373</f>
        <v>0</v>
      </c>
      <c r="E12" s="69">
        <f>'3. Presupuesto Total '!E373</f>
        <v>0</v>
      </c>
      <c r="F12" s="69">
        <f>'3. Presupuesto Total '!F373</f>
        <v>0</v>
      </c>
      <c r="G12" s="70">
        <f>'3. Presupuesto Total '!G373</f>
        <v>0</v>
      </c>
    </row>
    <row r="13" spans="1:10" ht="15.75" x14ac:dyDescent="0.25">
      <c r="B13" s="170" t="s">
        <v>85</v>
      </c>
      <c r="C13" s="170"/>
      <c r="D13" s="69">
        <f>'3. Presupuesto Total '!D374</f>
        <v>0</v>
      </c>
      <c r="E13" s="69">
        <f>'3. Presupuesto Total '!E374</f>
        <v>0</v>
      </c>
      <c r="F13" s="69">
        <f>'3. Presupuesto Total '!F374</f>
        <v>0</v>
      </c>
      <c r="G13" s="70">
        <f>'3. Presupuesto Total '!G374</f>
        <v>0</v>
      </c>
    </row>
    <row r="14" spans="1:10" ht="31.5" customHeight="1" x14ac:dyDescent="0.25">
      <c r="B14" s="170" t="s">
        <v>86</v>
      </c>
      <c r="C14" s="170"/>
      <c r="D14" s="69">
        <f>'3. Presupuesto Total '!D375</f>
        <v>0</v>
      </c>
      <c r="E14" s="69">
        <f>'3. Presupuesto Total '!E375</f>
        <v>0</v>
      </c>
      <c r="F14" s="69">
        <f>'3. Presupuesto Total '!F375</f>
        <v>0</v>
      </c>
      <c r="G14" s="70">
        <f>'3. Presupuesto Total '!G375</f>
        <v>0</v>
      </c>
    </row>
    <row r="15" spans="1:10" ht="15.75" x14ac:dyDescent="0.25">
      <c r="B15" s="170" t="s">
        <v>87</v>
      </c>
      <c r="C15" s="170"/>
      <c r="D15" s="69">
        <f>'3. Presupuesto Total '!D376</f>
        <v>0</v>
      </c>
      <c r="E15" s="69">
        <f>'3. Presupuesto Total '!E376</f>
        <v>0</v>
      </c>
      <c r="F15" s="69">
        <f>'3. Presupuesto Total '!F376</f>
        <v>0</v>
      </c>
      <c r="G15" s="70">
        <f>'3. Presupuesto Total '!G376</f>
        <v>0</v>
      </c>
    </row>
    <row r="16" spans="1:10" ht="15.75" x14ac:dyDescent="0.25">
      <c r="B16" s="170" t="s">
        <v>88</v>
      </c>
      <c r="C16" s="170"/>
      <c r="D16" s="69">
        <f>'3. Presupuesto Total '!D377</f>
        <v>0</v>
      </c>
      <c r="E16" s="69">
        <f>'3. Presupuesto Total '!E377</f>
        <v>0</v>
      </c>
      <c r="F16" s="69">
        <f>'3. Presupuesto Total '!F377</f>
        <v>0</v>
      </c>
      <c r="G16" s="70">
        <f>'3. Presupuesto Total '!G377</f>
        <v>0</v>
      </c>
    </row>
    <row r="17" spans="2:7" ht="18.75" x14ac:dyDescent="0.25">
      <c r="B17" s="193" t="s">
        <v>149</v>
      </c>
      <c r="C17" s="193"/>
      <c r="D17" s="81">
        <f t="shared" ref="D17" si="0">SUM(D12:D16)</f>
        <v>0</v>
      </c>
      <c r="E17" s="81">
        <f>SUM(E12:E16)</f>
        <v>0</v>
      </c>
      <c r="F17" s="81">
        <f>SUM(F12:F16)</f>
        <v>0</v>
      </c>
      <c r="G17" s="82">
        <f>IFERROR(F17/E17,0)</f>
        <v>0</v>
      </c>
    </row>
  </sheetData>
  <sheetProtection algorithmName="SHA-512" hashValue="j5WGB14t+hqnp5gYM5sfDHhIi9lWBSiCrf7OWEMTY8qNtcfZDTsiBaWGPBzzU1slhtRoxMl2pwVWpVeWAk8Dgg==" saltValue="fO20lpD8bZs+/eVblDkCvw==" spinCount="100000" sheet="1" objects="1" scenarios="1"/>
  <mergeCells count="7">
    <mergeCell ref="B16:C16"/>
    <mergeCell ref="B17:C17"/>
    <mergeCell ref="B11:C11"/>
    <mergeCell ref="B12:C12"/>
    <mergeCell ref="B13:C13"/>
    <mergeCell ref="B14:C14"/>
    <mergeCell ref="B15:C15"/>
  </mergeCells>
  <pageMargins left="0.7" right="0.7" top="0.75" bottom="0.75" header="0.3" footer="0.3"/>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tint="0.79998168889431442"/>
  </sheetPr>
  <dimension ref="A1"/>
  <sheetViews>
    <sheetView showGridLines="0" topLeftCell="A7" workbookViewId="0">
      <selection activeCell="B12" sqref="B12"/>
    </sheetView>
  </sheetViews>
  <sheetFormatPr baseColWidth="10" defaultColWidth="8.7109375" defaultRowHeight="15" x14ac:dyDescent="0.25"/>
  <cols>
    <col min="1" max="1" width="3.42578125" customWidth="1"/>
  </cols>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B5:F27"/>
  <sheetViews>
    <sheetView workbookViewId="0">
      <selection activeCell="B12" sqref="B12"/>
    </sheetView>
  </sheetViews>
  <sheetFormatPr baseColWidth="10" defaultColWidth="8.7109375" defaultRowHeight="15" x14ac:dyDescent="0.25"/>
  <cols>
    <col min="1" max="1" width="8.7109375" style="11"/>
    <col min="2" max="2" width="22.7109375" style="11" customWidth="1"/>
    <col min="3" max="5" width="8.7109375" style="11"/>
    <col min="6" max="6" width="40.5703125" style="11" bestFit="1" customWidth="1"/>
    <col min="7" max="16384" width="8.7109375" style="11"/>
  </cols>
  <sheetData>
    <row r="5" spans="2:6" x14ac:dyDescent="0.25">
      <c r="B5" s="35" t="s">
        <v>151</v>
      </c>
      <c r="F5" s="34" t="s">
        <v>152</v>
      </c>
    </row>
    <row r="6" spans="2:6" x14ac:dyDescent="0.25">
      <c r="B6" s="33" t="s">
        <v>24</v>
      </c>
      <c r="F6" s="32" t="s">
        <v>68</v>
      </c>
    </row>
    <row r="7" spans="2:6" x14ac:dyDescent="0.25">
      <c r="B7" s="33" t="s">
        <v>124</v>
      </c>
      <c r="F7" s="32" t="s">
        <v>153</v>
      </c>
    </row>
    <row r="8" spans="2:6" x14ac:dyDescent="0.25">
      <c r="B8" s="33" t="s">
        <v>125</v>
      </c>
      <c r="F8" s="32" t="s">
        <v>154</v>
      </c>
    </row>
    <row r="9" spans="2:6" x14ac:dyDescent="0.25">
      <c r="B9" s="33" t="s">
        <v>126</v>
      </c>
      <c r="F9" s="32" t="s">
        <v>155</v>
      </c>
    </row>
    <row r="10" spans="2:6" x14ac:dyDescent="0.25">
      <c r="B10" s="33" t="s">
        <v>127</v>
      </c>
      <c r="F10" s="32" t="s">
        <v>156</v>
      </c>
    </row>
    <row r="11" spans="2:6" x14ac:dyDescent="0.25">
      <c r="B11" s="33" t="s">
        <v>128</v>
      </c>
    </row>
    <row r="12" spans="2:6" x14ac:dyDescent="0.25">
      <c r="B12" s="33" t="s">
        <v>129</v>
      </c>
      <c r="F12" s="34" t="s">
        <v>157</v>
      </c>
    </row>
    <row r="13" spans="2:6" x14ac:dyDescent="0.25">
      <c r="B13" s="33" t="s">
        <v>130</v>
      </c>
      <c r="F13" s="32" t="s">
        <v>69</v>
      </c>
    </row>
    <row r="14" spans="2:6" x14ac:dyDescent="0.25">
      <c r="B14" s="33" t="s">
        <v>131</v>
      </c>
      <c r="F14" s="32" t="s">
        <v>61</v>
      </c>
    </row>
    <row r="15" spans="2:6" x14ac:dyDescent="0.25">
      <c r="B15" s="33" t="s">
        <v>132</v>
      </c>
    </row>
    <row r="17" spans="2:2" x14ac:dyDescent="0.25">
      <c r="B17" s="35" t="s">
        <v>22</v>
      </c>
    </row>
    <row r="18" spans="2:2" x14ac:dyDescent="0.25">
      <c r="B18" s="33">
        <v>1</v>
      </c>
    </row>
    <row r="19" spans="2:2" x14ac:dyDescent="0.25">
      <c r="B19" s="33">
        <v>2</v>
      </c>
    </row>
    <row r="20" spans="2:2" x14ac:dyDescent="0.25">
      <c r="B20" s="33">
        <v>3</v>
      </c>
    </row>
    <row r="21" spans="2:2" x14ac:dyDescent="0.25">
      <c r="B21" s="33">
        <v>4</v>
      </c>
    </row>
    <row r="22" spans="2:2" x14ac:dyDescent="0.25">
      <c r="B22" s="33">
        <v>5</v>
      </c>
    </row>
    <row r="23" spans="2:2" x14ac:dyDescent="0.25">
      <c r="B23" s="33">
        <v>6</v>
      </c>
    </row>
    <row r="24" spans="2:2" x14ac:dyDescent="0.25">
      <c r="B24" s="33">
        <v>7</v>
      </c>
    </row>
    <row r="25" spans="2:2" x14ac:dyDescent="0.25">
      <c r="B25" s="33">
        <v>8</v>
      </c>
    </row>
    <row r="26" spans="2:2" x14ac:dyDescent="0.25">
      <c r="B26" s="33">
        <v>9</v>
      </c>
    </row>
    <row r="27" spans="2:2" x14ac:dyDescent="0.25">
      <c r="B27" s="33">
        <v>10</v>
      </c>
    </row>
  </sheetData>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sheetPr>
  <dimension ref="A1:G45"/>
  <sheetViews>
    <sheetView topLeftCell="A16" workbookViewId="0">
      <selection activeCell="B12" sqref="B12"/>
    </sheetView>
  </sheetViews>
  <sheetFormatPr baseColWidth="10" defaultColWidth="0" defaultRowHeight="14.65" customHeight="1" zeroHeight="1" x14ac:dyDescent="0.25"/>
  <cols>
    <col min="1" max="1" width="3.42578125" customWidth="1"/>
    <col min="2" max="2" width="28" customWidth="1"/>
    <col min="3" max="3" width="5.7109375" customWidth="1"/>
    <col min="4" max="4" width="18.28515625" customWidth="1"/>
    <col min="5" max="6" width="16.5703125" customWidth="1"/>
    <col min="7" max="7" width="8.7109375" customWidth="1"/>
    <col min="8" max="16384" width="8.7109375" hidden="1"/>
  </cols>
  <sheetData>
    <row r="1" spans="2:6" s="21" customFormat="1" ht="15" x14ac:dyDescent="0.25"/>
    <row r="2" spans="2:6" s="21" customFormat="1" ht="15" x14ac:dyDescent="0.25"/>
    <row r="3" spans="2:6" s="21" customFormat="1" ht="15" x14ac:dyDescent="0.25"/>
    <row r="4" spans="2:6" s="21" customFormat="1" ht="15" x14ac:dyDescent="0.25"/>
    <row r="5" spans="2:6" s="21" customFormat="1" ht="15" x14ac:dyDescent="0.25"/>
    <row r="6" spans="2:6" s="21" customFormat="1" ht="15" x14ac:dyDescent="0.25"/>
    <row r="7" spans="2:6" s="21" customFormat="1" ht="15" x14ac:dyDescent="0.25"/>
    <row r="8" spans="2:6" s="23" customFormat="1" ht="21" x14ac:dyDescent="0.25">
      <c r="B8" s="1" t="s">
        <v>158</v>
      </c>
      <c r="C8" s="22"/>
      <c r="D8" s="22"/>
      <c r="E8" s="22"/>
      <c r="F8" s="22"/>
    </row>
    <row r="9" spans="2:6" ht="15" x14ac:dyDescent="0.25"/>
    <row r="10" spans="2:6" ht="15" x14ac:dyDescent="0.25"/>
    <row r="11" spans="2:6" ht="49.15" customHeight="1" x14ac:dyDescent="0.25">
      <c r="B11" s="24" t="s">
        <v>159</v>
      </c>
      <c r="C11" s="24"/>
      <c r="D11" s="25" t="s">
        <v>160</v>
      </c>
      <c r="E11" s="25" t="s">
        <v>161</v>
      </c>
    </row>
    <row r="12" spans="2:6" s="30" customFormat="1" ht="52.15" customHeight="1" x14ac:dyDescent="0.25">
      <c r="B12" s="26" t="s">
        <v>162</v>
      </c>
      <c r="C12" s="27"/>
      <c r="D12" s="28">
        <v>7.0000000000000007E-2</v>
      </c>
      <c r="E12" s="29">
        <v>10000</v>
      </c>
    </row>
    <row r="13" spans="2:6" ht="15" x14ac:dyDescent="0.25">
      <c r="C13" s="31"/>
    </row>
    <row r="14" spans="2:6" ht="15" x14ac:dyDescent="0.25"/>
    <row r="15" spans="2:6" ht="15" x14ac:dyDescent="0.25"/>
    <row r="16" spans="2:6" ht="15" x14ac:dyDescent="0.25"/>
    <row r="17" spans="2:5" ht="15" x14ac:dyDescent="0.25"/>
    <row r="18" spans="2:5" ht="15" x14ac:dyDescent="0.25"/>
    <row r="19" spans="2:5" ht="15" x14ac:dyDescent="0.25"/>
    <row r="20" spans="2:5" ht="15" x14ac:dyDescent="0.25"/>
    <row r="21" spans="2:5" ht="32.1" customHeight="1" x14ac:dyDescent="0.25">
      <c r="B21" s="24" t="s">
        <v>163</v>
      </c>
      <c r="C21" s="24"/>
      <c r="D21" s="25" t="s">
        <v>164</v>
      </c>
      <c r="E21" s="25"/>
    </row>
    <row r="22" spans="2:5" ht="19.149999999999999" customHeight="1" x14ac:dyDescent="0.25">
      <c r="B22" s="26" t="s">
        <v>165</v>
      </c>
      <c r="C22" s="27"/>
      <c r="D22" s="56">
        <v>60</v>
      </c>
      <c r="E22" s="21" t="s">
        <v>166</v>
      </c>
    </row>
    <row r="23" spans="2:5" ht="15" x14ac:dyDescent="0.25">
      <c r="B23" t="s">
        <v>167</v>
      </c>
      <c r="C23" s="27"/>
      <c r="D23" s="57">
        <v>0.5</v>
      </c>
    </row>
    <row r="24" spans="2:5" ht="15" x14ac:dyDescent="0.25">
      <c r="B24" t="s">
        <v>168</v>
      </c>
      <c r="C24" s="27"/>
      <c r="D24" s="57">
        <v>0.2</v>
      </c>
      <c r="E24" t="s">
        <v>169</v>
      </c>
    </row>
    <row r="25" spans="2:5" ht="15" x14ac:dyDescent="0.25">
      <c r="C25" s="27"/>
    </row>
    <row r="26" spans="2:5" ht="15" x14ac:dyDescent="0.25">
      <c r="C26" s="27"/>
    </row>
    <row r="27" spans="2:5" ht="15" x14ac:dyDescent="0.25"/>
    <row r="28" spans="2:5" ht="15" x14ac:dyDescent="0.25"/>
    <row r="29" spans="2:5" ht="15" x14ac:dyDescent="0.25"/>
    <row r="30" spans="2:5" ht="15" x14ac:dyDescent="0.25"/>
    <row r="31" spans="2:5" ht="15" x14ac:dyDescent="0.25"/>
    <row r="32" spans="2:5"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I57"/>
  <sheetViews>
    <sheetView topLeftCell="A7" workbookViewId="0">
      <selection activeCell="D18" sqref="D18:H18"/>
    </sheetView>
  </sheetViews>
  <sheetFormatPr baseColWidth="10" defaultColWidth="0" defaultRowHeight="0" customHeight="1" zeroHeight="1" x14ac:dyDescent="0.25"/>
  <cols>
    <col min="1" max="1" width="3.42578125" style="11" customWidth="1"/>
    <col min="2" max="2" width="51.42578125" customWidth="1"/>
    <col min="3" max="3" width="9.28515625" customWidth="1"/>
    <col min="4" max="8" width="16.5703125" customWidth="1"/>
    <col min="9" max="9" width="8.7109375" style="11" customWidth="1"/>
    <col min="10" max="16384" width="8.7109375" hidden="1"/>
  </cols>
  <sheetData>
    <row r="1" spans="1:9" s="21" customFormat="1" ht="15" x14ac:dyDescent="0.25">
      <c r="A1" s="3"/>
      <c r="B1" s="3"/>
      <c r="C1" s="3"/>
      <c r="D1" s="3"/>
      <c r="E1" s="3"/>
      <c r="F1" s="3"/>
      <c r="G1" s="3"/>
      <c r="H1" s="3"/>
      <c r="I1" s="3"/>
    </row>
    <row r="2" spans="1:9" s="21" customFormat="1" ht="15" x14ac:dyDescent="0.25">
      <c r="A2" s="3"/>
      <c r="B2" s="3"/>
      <c r="C2" s="3"/>
      <c r="D2" s="3"/>
      <c r="E2" s="3"/>
      <c r="F2" s="3"/>
      <c r="G2" s="3"/>
      <c r="H2" s="3"/>
      <c r="I2" s="3"/>
    </row>
    <row r="3" spans="1:9" s="21" customFormat="1" ht="15" x14ac:dyDescent="0.25">
      <c r="A3" s="3"/>
      <c r="B3" s="3"/>
      <c r="C3" s="3"/>
      <c r="D3" s="3"/>
      <c r="E3" s="3"/>
      <c r="F3" s="3"/>
      <c r="G3" s="3"/>
      <c r="H3" s="3"/>
      <c r="I3" s="3"/>
    </row>
    <row r="4" spans="1:9" s="21" customFormat="1" ht="15" x14ac:dyDescent="0.25">
      <c r="A4" s="3"/>
      <c r="B4" s="3"/>
      <c r="C4" s="3"/>
      <c r="D4" s="3"/>
      <c r="E4" s="3"/>
      <c r="F4" s="3"/>
      <c r="G4" s="3"/>
      <c r="H4" s="3"/>
      <c r="I4" s="3"/>
    </row>
    <row r="5" spans="1:9" s="21" customFormat="1" ht="15" x14ac:dyDescent="0.25">
      <c r="A5" s="3"/>
      <c r="B5" s="3"/>
      <c r="C5" s="3"/>
      <c r="D5" s="3"/>
      <c r="E5" s="3"/>
      <c r="F5" s="3"/>
      <c r="G5" s="3"/>
      <c r="H5" s="3"/>
      <c r="I5" s="3"/>
    </row>
    <row r="6" spans="1:9" s="21" customFormat="1" ht="15" x14ac:dyDescent="0.25">
      <c r="A6" s="3"/>
      <c r="B6" s="3"/>
      <c r="C6" s="3"/>
      <c r="D6" s="3"/>
      <c r="E6" s="3"/>
      <c r="F6" s="3"/>
      <c r="G6" s="3"/>
      <c r="H6" s="3"/>
      <c r="I6" s="3"/>
    </row>
    <row r="7" spans="1:9" s="21" customFormat="1" ht="15" x14ac:dyDescent="0.25">
      <c r="A7" s="3"/>
      <c r="B7" s="3"/>
      <c r="C7" s="3"/>
      <c r="D7" s="3"/>
      <c r="E7" s="3"/>
      <c r="F7" s="3"/>
      <c r="G7" s="3"/>
      <c r="H7" s="3"/>
      <c r="I7" s="3"/>
    </row>
    <row r="8" spans="1:9" s="23" customFormat="1" ht="21" x14ac:dyDescent="0.25">
      <c r="A8" s="4"/>
      <c r="B8" s="1" t="s">
        <v>170</v>
      </c>
      <c r="C8" s="22"/>
      <c r="D8" s="22"/>
      <c r="E8" s="22"/>
      <c r="F8" s="22"/>
      <c r="G8" s="22"/>
      <c r="H8" s="22"/>
      <c r="I8" s="4"/>
    </row>
    <row r="9" spans="1:9" ht="15" x14ac:dyDescent="0.25">
      <c r="B9" s="11"/>
      <c r="C9" s="11"/>
      <c r="D9" s="11"/>
      <c r="E9" s="11"/>
      <c r="F9" s="11"/>
      <c r="G9" s="11"/>
      <c r="H9" s="11"/>
    </row>
    <row r="10" spans="1:9" ht="15" x14ac:dyDescent="0.25">
      <c r="B10" s="11"/>
      <c r="C10" s="11"/>
      <c r="D10" s="11"/>
      <c r="E10" s="11"/>
      <c r="F10" s="11"/>
      <c r="G10" s="11"/>
      <c r="H10" s="11"/>
    </row>
    <row r="11" spans="1:9" ht="34.5" customHeight="1" x14ac:dyDescent="0.25">
      <c r="B11" s="11"/>
      <c r="C11" s="11"/>
      <c r="D11" s="11"/>
      <c r="E11" s="11"/>
      <c r="F11" s="11"/>
      <c r="G11" s="11"/>
      <c r="H11" s="11"/>
    </row>
    <row r="12" spans="1:9" ht="21.6" customHeight="1" x14ac:dyDescent="0.25">
      <c r="B12" s="74"/>
      <c r="C12" s="74"/>
      <c r="D12" s="74"/>
      <c r="E12" s="74"/>
      <c r="F12" s="74"/>
      <c r="G12" s="74"/>
      <c r="H12" s="74"/>
    </row>
    <row r="13" spans="1:9" ht="15.75" x14ac:dyDescent="0.25">
      <c r="B13" s="200" t="s">
        <v>171</v>
      </c>
      <c r="C13" s="200"/>
      <c r="D13" s="200"/>
      <c r="E13" s="200"/>
      <c r="F13" s="200"/>
      <c r="G13" s="200"/>
      <c r="H13" s="200"/>
    </row>
    <row r="14" spans="1:9" ht="15" x14ac:dyDescent="0.25">
      <c r="B14" s="11"/>
      <c r="C14" s="11"/>
      <c r="D14" s="11"/>
      <c r="E14" s="11"/>
      <c r="F14" s="11"/>
      <c r="G14" s="11"/>
      <c r="H14" s="11"/>
    </row>
    <row r="15" spans="1:9" ht="15" x14ac:dyDescent="0.25">
      <c r="B15" s="11"/>
      <c r="C15" s="11"/>
      <c r="D15" s="11"/>
      <c r="E15" s="11"/>
      <c r="F15" s="11"/>
      <c r="G15" s="11"/>
      <c r="H15" s="11"/>
    </row>
    <row r="16" spans="1:9" ht="45" x14ac:dyDescent="0.25">
      <c r="B16" s="24" t="s">
        <v>172</v>
      </c>
      <c r="C16" s="24"/>
      <c r="D16" s="25" t="s">
        <v>68</v>
      </c>
      <c r="E16" s="25" t="s">
        <v>153</v>
      </c>
      <c r="F16" s="25" t="s">
        <v>154</v>
      </c>
      <c r="G16" s="25" t="s">
        <v>155</v>
      </c>
      <c r="H16" s="25" t="s">
        <v>156</v>
      </c>
    </row>
    <row r="17" spans="2:8" ht="25.15" customHeight="1" x14ac:dyDescent="0.25">
      <c r="B17" s="75" t="s">
        <v>173</v>
      </c>
      <c r="C17" s="76"/>
      <c r="D17" s="77">
        <v>0.45</v>
      </c>
      <c r="E17" s="77">
        <v>0.35</v>
      </c>
      <c r="F17" s="77">
        <v>0.25</v>
      </c>
      <c r="G17" s="77">
        <v>0.25</v>
      </c>
      <c r="H17" s="77">
        <v>0.25</v>
      </c>
    </row>
    <row r="18" spans="2:8" ht="93" customHeight="1" x14ac:dyDescent="0.25">
      <c r="B18" s="75" t="s">
        <v>174</v>
      </c>
      <c r="C18" s="76"/>
      <c r="D18" s="77">
        <v>0.6</v>
      </c>
      <c r="E18" s="77">
        <v>0.5</v>
      </c>
      <c r="F18" s="77">
        <v>0.4</v>
      </c>
      <c r="G18" s="77">
        <v>0.4</v>
      </c>
      <c r="H18" s="77">
        <v>0.4</v>
      </c>
    </row>
    <row r="19" spans="2:8" ht="15" x14ac:dyDescent="0.25">
      <c r="B19" s="11"/>
      <c r="C19" s="11"/>
      <c r="D19" s="11"/>
      <c r="E19" s="11"/>
      <c r="F19" s="11"/>
      <c r="G19" s="11"/>
      <c r="H19" s="11"/>
    </row>
    <row r="20" spans="2:8" ht="15" x14ac:dyDescent="0.25">
      <c r="B20" s="11"/>
      <c r="C20" s="11"/>
      <c r="D20" s="11"/>
      <c r="E20" s="11"/>
      <c r="F20" s="11"/>
      <c r="G20" s="11"/>
      <c r="H20" s="11"/>
    </row>
    <row r="21" spans="2:8" ht="15" x14ac:dyDescent="0.25">
      <c r="B21" s="11"/>
      <c r="C21" s="11"/>
      <c r="D21" s="11"/>
      <c r="E21" s="11"/>
      <c r="F21" s="11"/>
      <c r="G21" s="11"/>
      <c r="H21" s="11"/>
    </row>
    <row r="22" spans="2:8" ht="15" x14ac:dyDescent="0.25">
      <c r="B22" s="11"/>
      <c r="C22" s="11"/>
      <c r="D22" s="11"/>
      <c r="E22" s="11"/>
      <c r="F22" s="11"/>
      <c r="G22" s="11"/>
      <c r="H22" s="11"/>
    </row>
    <row r="23" spans="2:8" ht="14.65" customHeight="1" x14ac:dyDescent="0.25">
      <c r="B23" s="11"/>
      <c r="C23" s="11"/>
      <c r="D23" s="11"/>
      <c r="E23" s="11"/>
      <c r="F23" s="11"/>
      <c r="G23" s="11"/>
      <c r="H23" s="11"/>
    </row>
    <row r="24" spans="2:8" ht="14.65" customHeight="1" x14ac:dyDescent="0.25">
      <c r="B24" s="11"/>
      <c r="C24" s="11"/>
      <c r="D24" s="11"/>
      <c r="E24" s="11"/>
      <c r="F24" s="11"/>
      <c r="G24" s="11"/>
      <c r="H24" s="11"/>
    </row>
    <row r="25" spans="2:8" ht="14.65" customHeight="1" x14ac:dyDescent="0.25">
      <c r="B25" s="11"/>
      <c r="C25" s="11"/>
      <c r="D25" s="11"/>
      <c r="E25" s="11"/>
      <c r="F25" s="11"/>
      <c r="G25" s="11"/>
      <c r="H25" s="11"/>
    </row>
    <row r="26" spans="2:8" ht="14.65" customHeight="1" x14ac:dyDescent="0.25">
      <c r="B26" s="11"/>
      <c r="C26" s="11"/>
      <c r="D26" s="11"/>
      <c r="E26" s="11"/>
      <c r="F26" s="11"/>
      <c r="G26" s="11"/>
      <c r="H26" s="11"/>
    </row>
    <row r="27" spans="2:8" ht="14.65" customHeight="1" x14ac:dyDescent="0.25">
      <c r="B27" s="11"/>
      <c r="C27" s="11"/>
      <c r="D27" s="11"/>
      <c r="E27" s="11"/>
      <c r="F27" s="11"/>
      <c r="G27" s="11"/>
      <c r="H27" s="11"/>
    </row>
    <row r="28" spans="2:8" ht="14.65" customHeight="1" x14ac:dyDescent="0.25">
      <c r="B28" s="11"/>
      <c r="C28" s="11"/>
      <c r="D28" s="11"/>
      <c r="E28" s="11"/>
      <c r="F28" s="11"/>
      <c r="G28" s="11"/>
      <c r="H28" s="11"/>
    </row>
    <row r="29" spans="2:8" ht="14.65" customHeight="1" x14ac:dyDescent="0.25">
      <c r="B29" s="11"/>
      <c r="C29" s="11"/>
      <c r="D29" s="11"/>
      <c r="E29" s="11"/>
      <c r="F29" s="11"/>
      <c r="G29" s="11"/>
      <c r="H29" s="11"/>
    </row>
    <row r="30" spans="2:8" ht="14.65" customHeight="1" x14ac:dyDescent="0.25">
      <c r="B30" s="11"/>
      <c r="C30" s="11"/>
      <c r="D30" s="11"/>
      <c r="E30" s="11"/>
      <c r="F30" s="11"/>
      <c r="G30" s="11"/>
      <c r="H30" s="11"/>
    </row>
    <row r="31" spans="2:8" ht="14.65" customHeight="1" x14ac:dyDescent="0.25">
      <c r="B31" s="11"/>
      <c r="C31" s="11"/>
      <c r="D31" s="11"/>
      <c r="E31" s="11"/>
      <c r="F31" s="11"/>
      <c r="G31" s="11"/>
      <c r="H31" s="11"/>
    </row>
    <row r="32" spans="2:8" ht="14.65" customHeight="1" x14ac:dyDescent="0.25">
      <c r="B32" s="11"/>
      <c r="C32" s="11"/>
      <c r="D32" s="11"/>
      <c r="E32" s="11"/>
      <c r="F32" s="11"/>
      <c r="G32" s="11"/>
      <c r="H32" s="11"/>
    </row>
    <row r="33" spans="2:8" ht="14.65" customHeight="1" x14ac:dyDescent="0.25">
      <c r="B33" s="11"/>
      <c r="C33" s="11"/>
      <c r="D33" s="11"/>
      <c r="E33" s="11"/>
      <c r="F33" s="11"/>
      <c r="G33" s="11"/>
      <c r="H33" s="11"/>
    </row>
    <row r="34" spans="2:8" ht="14.65" customHeight="1" x14ac:dyDescent="0.25">
      <c r="B34" s="11"/>
      <c r="C34" s="11"/>
      <c r="D34" s="11"/>
      <c r="E34" s="11"/>
      <c r="F34" s="11"/>
      <c r="G34" s="11"/>
      <c r="H34" s="11"/>
    </row>
    <row r="35" spans="2:8" ht="14.65" customHeight="1" x14ac:dyDescent="0.25">
      <c r="B35" s="11"/>
      <c r="C35" s="11"/>
      <c r="D35" s="11"/>
      <c r="E35" s="11"/>
      <c r="F35" s="11"/>
      <c r="G35" s="11"/>
      <c r="H35" s="11"/>
    </row>
    <row r="36" spans="2:8" ht="14.65" customHeight="1" x14ac:dyDescent="0.25">
      <c r="B36" s="11"/>
      <c r="C36" s="11"/>
      <c r="D36" s="11"/>
      <c r="E36" s="11"/>
      <c r="F36" s="11"/>
      <c r="G36" s="11"/>
      <c r="H36" s="11"/>
    </row>
    <row r="37" spans="2:8" ht="14.65" customHeight="1" x14ac:dyDescent="0.25">
      <c r="B37" s="11"/>
      <c r="C37" s="11"/>
      <c r="D37" s="11"/>
      <c r="E37" s="11"/>
      <c r="F37" s="11"/>
      <c r="G37" s="11"/>
      <c r="H37" s="11"/>
    </row>
    <row r="38" spans="2:8" ht="14.65" customHeight="1" x14ac:dyDescent="0.25">
      <c r="B38" s="11"/>
      <c r="C38" s="11"/>
      <c r="D38" s="11"/>
      <c r="E38" s="11"/>
      <c r="F38" s="11"/>
      <c r="G38" s="11"/>
      <c r="H38" s="11"/>
    </row>
    <row r="39" spans="2:8" ht="14.65" customHeight="1" x14ac:dyDescent="0.25">
      <c r="B39" s="11"/>
      <c r="C39" s="11"/>
      <c r="D39" s="11"/>
      <c r="E39" s="11"/>
      <c r="F39" s="11"/>
      <c r="G39" s="11"/>
      <c r="H39" s="11"/>
    </row>
    <row r="40" spans="2:8" ht="14.65" customHeight="1" x14ac:dyDescent="0.25">
      <c r="B40" s="11"/>
      <c r="C40" s="11"/>
      <c r="D40" s="11"/>
      <c r="E40" s="11"/>
      <c r="F40" s="11"/>
      <c r="G40" s="11"/>
      <c r="H40" s="11"/>
    </row>
    <row r="41" spans="2:8" ht="14.65" customHeight="1" x14ac:dyDescent="0.25">
      <c r="B41" s="11"/>
      <c r="C41" s="11"/>
      <c r="D41" s="11"/>
      <c r="E41" s="11"/>
      <c r="F41" s="11"/>
      <c r="G41" s="11"/>
      <c r="H41" s="11"/>
    </row>
    <row r="42" spans="2:8" ht="14.65" customHeight="1" x14ac:dyDescent="0.25">
      <c r="B42" s="11"/>
      <c r="C42" s="11"/>
      <c r="D42" s="11"/>
      <c r="E42" s="11"/>
      <c r="F42" s="11"/>
      <c r="G42" s="11"/>
      <c r="H42" s="11"/>
    </row>
    <row r="43" spans="2:8" ht="14.65" customHeight="1" x14ac:dyDescent="0.25">
      <c r="B43" s="11"/>
      <c r="C43" s="11"/>
      <c r="D43" s="11"/>
      <c r="E43" s="11"/>
      <c r="F43" s="11"/>
      <c r="G43" s="11"/>
      <c r="H43" s="11"/>
    </row>
    <row r="44" spans="2:8" ht="14.65" customHeight="1" x14ac:dyDescent="0.25">
      <c r="B44" s="11"/>
      <c r="C44" s="11"/>
      <c r="D44" s="11"/>
      <c r="E44" s="11"/>
      <c r="F44" s="11"/>
      <c r="G44" s="11"/>
      <c r="H44" s="11"/>
    </row>
    <row r="45" spans="2:8" ht="14.65" customHeight="1" x14ac:dyDescent="0.25">
      <c r="B45" s="11"/>
      <c r="C45" s="11"/>
      <c r="D45" s="11"/>
      <c r="E45" s="11"/>
      <c r="F45" s="11"/>
      <c r="G45" s="11"/>
      <c r="H45" s="11"/>
    </row>
    <row r="46" spans="2:8" ht="14.65" customHeight="1" x14ac:dyDescent="0.25">
      <c r="B46" s="11"/>
      <c r="C46" s="11"/>
      <c r="D46" s="11"/>
      <c r="E46" s="11"/>
      <c r="F46" s="11"/>
      <c r="G46" s="11"/>
      <c r="H46" s="11"/>
    </row>
    <row r="47" spans="2:8" ht="14.65" customHeight="1" x14ac:dyDescent="0.25">
      <c r="B47" s="11"/>
      <c r="C47" s="11"/>
      <c r="D47" s="11"/>
      <c r="E47" s="11"/>
      <c r="F47" s="11"/>
      <c r="G47" s="11"/>
      <c r="H47" s="11"/>
    </row>
    <row r="48" spans="2:8" ht="14.65" customHeight="1" x14ac:dyDescent="0.25">
      <c r="B48" s="11"/>
      <c r="C48" s="11"/>
      <c r="D48" s="11"/>
      <c r="E48" s="11"/>
      <c r="F48" s="11"/>
      <c r="G48" s="11"/>
      <c r="H48" s="11"/>
    </row>
    <row r="49" spans="2:8" ht="14.65" customHeight="1" x14ac:dyDescent="0.25">
      <c r="B49" s="11"/>
      <c r="C49" s="11"/>
      <c r="D49" s="11"/>
      <c r="E49" s="11"/>
      <c r="F49" s="11"/>
      <c r="G49" s="11"/>
      <c r="H49" s="11"/>
    </row>
    <row r="50" spans="2:8" ht="14.65" customHeight="1" x14ac:dyDescent="0.25">
      <c r="B50" s="11"/>
      <c r="C50" s="11"/>
      <c r="D50" s="11"/>
      <c r="E50" s="11"/>
      <c r="F50" s="11"/>
      <c r="G50" s="11"/>
      <c r="H50" s="11"/>
    </row>
    <row r="51" spans="2:8" ht="14.65" customHeight="1" x14ac:dyDescent="0.25">
      <c r="B51" s="11"/>
      <c r="C51" s="11"/>
      <c r="D51" s="11"/>
      <c r="E51" s="11"/>
      <c r="F51" s="11"/>
      <c r="G51" s="11"/>
      <c r="H51" s="11"/>
    </row>
    <row r="52" spans="2:8" ht="14.65" customHeight="1" x14ac:dyDescent="0.25">
      <c r="B52" s="11"/>
      <c r="C52" s="11"/>
      <c r="D52" s="11"/>
      <c r="E52" s="11"/>
      <c r="F52" s="11"/>
      <c r="G52" s="11"/>
      <c r="H52" s="11"/>
    </row>
    <row r="53" spans="2:8" ht="14.65" customHeight="1" x14ac:dyDescent="0.25">
      <c r="B53" s="11"/>
      <c r="C53" s="11"/>
      <c r="D53" s="11"/>
      <c r="E53" s="11"/>
      <c r="F53" s="11"/>
      <c r="G53" s="11"/>
      <c r="H53" s="11"/>
    </row>
    <row r="54" spans="2:8" ht="14.65" customHeight="1" x14ac:dyDescent="0.25">
      <c r="B54" s="11"/>
      <c r="C54" s="11"/>
      <c r="D54" s="11"/>
      <c r="E54" s="11"/>
      <c r="F54" s="11"/>
      <c r="G54" s="11"/>
      <c r="H54" s="11"/>
    </row>
    <row r="55" spans="2:8" ht="14.65" customHeight="1" x14ac:dyDescent="0.25">
      <c r="B55" s="11"/>
      <c r="C55" s="11"/>
      <c r="D55" s="11"/>
      <c r="E55" s="11"/>
      <c r="F55" s="11"/>
      <c r="G55" s="11"/>
      <c r="H55" s="11"/>
    </row>
    <row r="56" spans="2:8" ht="14.65" customHeight="1" x14ac:dyDescent="0.25">
      <c r="B56" s="11"/>
      <c r="C56" s="11"/>
      <c r="D56" s="11"/>
      <c r="E56" s="11"/>
      <c r="F56" s="11"/>
      <c r="G56" s="11"/>
      <c r="H56" s="11"/>
    </row>
    <row r="57" spans="2:8" ht="14.65" customHeight="1" x14ac:dyDescent="0.25">
      <c r="B57" s="11"/>
      <c r="C57" s="11"/>
      <c r="D57" s="11"/>
      <c r="E57" s="11"/>
      <c r="F57" s="11"/>
      <c r="G57" s="11"/>
      <c r="H57" s="11"/>
    </row>
  </sheetData>
  <mergeCells count="1">
    <mergeCell ref="B13:H1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d3a7737cb0047dc8ce44bed1647af23 xmlns="4fed4919-3633-486d-8c5b-7068facd2bb8">
      <Terms xmlns="http://schemas.microsoft.com/office/infopath/2007/PartnerControls"/>
    </gd3a7737cb0047dc8ce44bed1647af23>
    <TogoPublishingDate xmlns="4fed4919-3633-486d-8c5b-7068facd2bb8" xsi:nil="true"/>
    <TogoHighlight xmlns="4fed4919-3633-486d-8c5b-7068facd2bb8">false</TogoHighlight>
    <a01feae194714aa882aedc460c3c0dc2 xmlns="4fed4919-3633-486d-8c5b-7068facd2bb8">
      <Terms xmlns="http://schemas.microsoft.com/office/infopath/2007/PartnerControls"/>
    </a01feae194714aa882aedc460c3c0dc2>
    <TaxCatchAll xmlns="4fed4919-3633-486d-8c5b-7068facd2bb8" xsi:nil="true"/>
    <TogoImageUrl xmlns="4fed4919-3633-486d-8c5b-7068facd2bb8" xsi:nil="true"/>
    <fa99d158c7f14474ab98801009d80b56 xmlns="4fed4919-3633-486d-8c5b-7068facd2bb8">
      <Terms xmlns="http://schemas.microsoft.com/office/infopath/2007/PartnerControls"/>
    </fa99d158c7f14474ab98801009d80b56>
    <TogoDueDate xmlns="4fed4919-3633-486d-8c5b-7068facd2bb8">2099-12-31T00:00:00+00:00</TogoDueDate>
    <n63ae9402be240f1a4937184116f6bcc xmlns="4fed4919-3633-486d-8c5b-7068facd2bb8">
      <Terms xmlns="http://schemas.microsoft.com/office/infopath/2007/PartnerControls"/>
    </n63ae9402be240f1a4937184116f6bcc>
    <TogoAuthor xmlns="4fed4919-3633-486d-8c5b-7068facd2bb8">
      <UserInfo>
        <DisplayName/>
        <AccountId xsi:nil="true"/>
        <AccountType/>
      </UserInfo>
    </TogoAuthor>
  </documentManagement>
</p:properties>
</file>

<file path=customXml/item3.xml><?xml version="1.0" encoding="utf-8"?>
<ct:contentTypeSchema xmlns:ct="http://schemas.microsoft.com/office/2006/metadata/contentType" xmlns:ma="http://schemas.microsoft.com/office/2006/metadata/properties/metaAttributes" ct:_="" ma:_="" ma:contentTypeName="TogoDocuments" ma:contentTypeID="0x010100FC73BBCA21EB488382ED3C655368305800740B88292647094E9F06A285A0237EFD" ma:contentTypeVersion="16" ma:contentTypeDescription="Create a new document." ma:contentTypeScope="" ma:versionID="0190c81b0c21c8a6dab018485f74ccb0">
  <xsd:schema xmlns:xsd="http://www.w3.org/2001/XMLSchema" xmlns:xs="http://www.w3.org/2001/XMLSchema" xmlns:p="http://schemas.microsoft.com/office/2006/metadata/properties" xmlns:ns2="4fed4919-3633-486d-8c5b-7068facd2bb8" xmlns:ns3="86c9582c-d2e0-4e1e-9d39-857d36859caa" targetNamespace="http://schemas.microsoft.com/office/2006/metadata/properties" ma:root="true" ma:fieldsID="e39d07c7f7b4e36b8930c8c987e7473a" ns2:_="" ns3:_="">
    <xsd:import namespace="4fed4919-3633-486d-8c5b-7068facd2bb8"/>
    <xsd:import namespace="86c9582c-d2e0-4e1e-9d39-857d36859caa"/>
    <xsd:element name="properties">
      <xsd:complexType>
        <xsd:sequence>
          <xsd:element name="documentManagement">
            <xsd:complexType>
              <xsd:all>
                <xsd:element ref="ns2:a01feae194714aa882aedc460c3c0dc2" minOccurs="0"/>
                <xsd:element ref="ns2:TaxCatchAll" minOccurs="0"/>
                <xsd:element ref="ns2:TaxCatchAllLabel" minOccurs="0"/>
                <xsd:element ref="ns2:fa99d158c7f14474ab98801009d80b56" minOccurs="0"/>
                <xsd:element ref="ns2:TogoImageUrl" minOccurs="0"/>
                <xsd:element ref="ns2:TogoHighlight" minOccurs="0"/>
                <xsd:element ref="ns2:TogoAuthor" minOccurs="0"/>
                <xsd:element ref="ns2:gd3a7737cb0047dc8ce44bed1647af23" minOccurs="0"/>
                <xsd:element ref="ns2:n63ae9402be240f1a4937184116f6bcc" minOccurs="0"/>
                <xsd:element ref="ns2:TogoPublishingDate" minOccurs="0"/>
                <xsd:element ref="ns2:TogoDueDate" minOccurs="0"/>
                <xsd:element ref="ns3:MediaServiceAutoKeyPoints" minOccurs="0"/>
                <xsd:element ref="ns3:MediaServiceKeyPoints" minOccurs="0"/>
                <xsd:element ref="ns2:SharedWithUsers" minOccurs="0"/>
                <xsd:element ref="ns2:SharedWithDetail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d4919-3633-486d-8c5b-7068facd2bb8" elementFormDefault="qualified">
    <xsd:import namespace="http://schemas.microsoft.com/office/2006/documentManagement/types"/>
    <xsd:import namespace="http://schemas.microsoft.com/office/infopath/2007/PartnerControls"/>
    <xsd:element name="a01feae194714aa882aedc460c3c0dc2" ma:index="8" nillable="true" ma:taxonomy="true" ma:internalName="a01feae194714aa882aedc460c3c0dc2" ma:taxonomyFieldName="TogoDocumentsCategory" ma:displayName="Category" ma:fieldId="{a01feae1-9471-4aa8-82ae-dc460c3c0dc2}" ma:sspId="d85e823d-31db-440c-980d-283f89df7c2e" ma:termSetId="f58b149d-283d-4f74-94f4-9b0d05bb91e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7743941-d10d-4180-b15b-627bf4ee2298}" ma:internalName="TaxCatchAll" ma:showField="CatchAllData" ma:web="4fed4919-3633-486d-8c5b-7068facd2bb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7743941-d10d-4180-b15b-627bf4ee2298}" ma:internalName="TaxCatchAllLabel" ma:readOnly="true" ma:showField="CatchAllDataLabel" ma:web="4fed4919-3633-486d-8c5b-7068facd2bb8">
      <xsd:complexType>
        <xsd:complexContent>
          <xsd:extension base="dms:MultiChoiceLookup">
            <xsd:sequence>
              <xsd:element name="Value" type="dms:Lookup" maxOccurs="unbounded" minOccurs="0" nillable="true"/>
            </xsd:sequence>
          </xsd:extension>
        </xsd:complexContent>
      </xsd:complexType>
    </xsd:element>
    <xsd:element name="fa99d158c7f14474ab98801009d80b56" ma:index="12" nillable="true" ma:taxonomy="true" ma:internalName="fa99d158c7f14474ab98801009d80b56" ma:taxonomyFieldName="TogoTags" ma:displayName="Tags" ma:fieldId="{fa99d158-c7f1-4474-ab98-801009d80b56}" ma:taxonomyMulti="true" ma:sspId="d85e823d-31db-440c-980d-283f89df7c2e" ma:termSetId="8ed7ce38-efb7-4d06-97ea-c211d216cdc7" ma:anchorId="00000000-0000-0000-0000-000000000000" ma:open="true" ma:isKeyword="false">
      <xsd:complexType>
        <xsd:sequence>
          <xsd:element ref="pc:Terms" minOccurs="0" maxOccurs="1"/>
        </xsd:sequence>
      </xsd:complexType>
    </xsd:element>
    <xsd:element name="TogoImageUrl" ma:index="14" nillable="true" ma:displayName="Image URL" ma:default="" ma:description="Image URL" ma:internalName="TogoImageUrl">
      <xsd:simpleType>
        <xsd:restriction base="dms:Text"/>
      </xsd:simpleType>
    </xsd:element>
    <xsd:element name="TogoHighlight" ma:index="15" nillable="true" ma:displayName="Highlight" ma:default="False" ma:description="Highlight" ma:internalName="TogoHighlight">
      <xsd:simpleType>
        <xsd:restriction base="dms:Boolean"/>
      </xsd:simpleType>
    </xsd:element>
    <xsd:element name="TogoAuthor" ma:index="16" nillable="true" ma:displayName="Author" ma:default="" ma:description="Author" ma:internalName="Togo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d3a7737cb0047dc8ce44bed1647af23" ma:index="17" nillable="true" ma:taxonomy="true" ma:internalName="gd3a7737cb0047dc8ce44bed1647af23" ma:taxonomyFieldName="TogoLocations" ma:displayName="Locations" ma:fieldId="{0d3a7737-cb00-47dc-8ce4-4bed1647af23}" ma:taxonomyMulti="true" ma:sspId="d85e823d-31db-440c-980d-283f89df7c2e" ma:termSetId="b49f64b3-4722-4336-9a5c-56c326b344d4" ma:anchorId="00000000-0000-0000-0000-000000000000" ma:open="true" ma:isKeyword="false">
      <xsd:complexType>
        <xsd:sequence>
          <xsd:element ref="pc:Terms" minOccurs="0" maxOccurs="1"/>
        </xsd:sequence>
      </xsd:complexType>
    </xsd:element>
    <xsd:element name="n63ae9402be240f1a4937184116f6bcc" ma:index="19" nillable="true" ma:taxonomy="true" ma:internalName="n63ae9402be240f1a4937184116f6bcc" ma:taxonomyFieldName="TogoDepartments" ma:displayName="Departments" ma:fieldId="{763ae940-2be2-40f1-a493-7184116f6bcc}" ma:taxonomyMulti="true" ma:sspId="d85e823d-31db-440c-980d-283f89df7c2e" ma:termSetId="8ed8c9ea-7052-4c1d-a4d7-b9c10bffea6f" ma:anchorId="00000000-0000-0000-0000-000000000000" ma:open="true" ma:isKeyword="false">
      <xsd:complexType>
        <xsd:sequence>
          <xsd:element ref="pc:Terms" minOccurs="0" maxOccurs="1"/>
        </xsd:sequence>
      </xsd:complexType>
    </xsd:element>
    <xsd:element name="TogoPublishingDate" ma:index="21" nillable="true" ma:displayName="Publishing Date" ma:default="" ma:description="Publishing Date" ma:internalName="TogoPublishingDate">
      <xsd:simpleType>
        <xsd:restriction base="dms:DateTime"/>
      </xsd:simpleType>
    </xsd:element>
    <xsd:element name="TogoDueDate" ma:index="22" nillable="true" ma:displayName="Due Date" ma:default="2099-12-31T00:00:00Z" ma:description="Due Date" ma:internalName="TogoDueDate">
      <xsd:simpleType>
        <xsd:restriction base="dms:DateTime"/>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c9582c-d2e0-4e1e-9d39-857d36859caa" elementFormDefault="qualified">
    <xsd:import namespace="http://schemas.microsoft.com/office/2006/documentManagement/types"/>
    <xsd:import namespace="http://schemas.microsoft.com/office/infopath/2007/PartnerControls"/>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A141BC-F3A4-4EEC-8F88-954D1E58CFF5}">
  <ds:schemaRefs>
    <ds:schemaRef ds:uri="http://schemas.microsoft.com/sharepoint/v3/contenttype/forms"/>
  </ds:schemaRefs>
</ds:datastoreItem>
</file>

<file path=customXml/itemProps2.xml><?xml version="1.0" encoding="utf-8"?>
<ds:datastoreItem xmlns:ds="http://schemas.openxmlformats.org/officeDocument/2006/customXml" ds:itemID="{CB34A53A-763F-4731-8995-DDCE0F5954E7}">
  <ds:schemaRefs>
    <ds:schemaRef ds:uri="http://purl.org/dc/elements/1.1/"/>
    <ds:schemaRef ds:uri="http://schemas.openxmlformats.org/package/2006/metadata/core-properties"/>
    <ds:schemaRef ds:uri="http://schemas.microsoft.com/office/2006/documentManagement/types"/>
    <ds:schemaRef ds:uri="4fed4919-3633-486d-8c5b-7068facd2bb8"/>
    <ds:schemaRef ds:uri="http://purl.org/dc/dcmitype/"/>
    <ds:schemaRef ds:uri="http://purl.org/dc/terms/"/>
    <ds:schemaRef ds:uri="http://schemas.microsoft.com/office/infopath/2007/PartnerControls"/>
    <ds:schemaRef ds:uri="86c9582c-d2e0-4e1e-9d39-857d36859ca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F517AE2-CAC8-4C28-B699-834BE8281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ed4919-3633-486d-8c5b-7068facd2bb8"/>
    <ds:schemaRef ds:uri="86c9582c-d2e0-4e1e-9d39-857d36859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0. Instrucciones</vt:lpstr>
      <vt:lpstr>1. Paquetes y Tareas</vt:lpstr>
      <vt:lpstr>2. Amortización </vt:lpstr>
      <vt:lpstr>3. Presupuesto Total </vt:lpstr>
      <vt:lpstr>4. Resumen </vt:lpstr>
      <vt:lpstr>Auxiliar-&gt;</vt:lpstr>
      <vt:lpstr>Data validation</vt:lpstr>
      <vt:lpstr>Costes máximos</vt:lpstr>
      <vt:lpstr>Intensidades de ayuda máxima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Bonet Portugal</dc:creator>
  <cp:keywords/>
  <dc:description/>
  <cp:lastModifiedBy>Rebeca Espada Nicolás</cp:lastModifiedBy>
  <cp:revision/>
  <dcterms:created xsi:type="dcterms:W3CDTF">2022-03-24T07:52:50Z</dcterms:created>
  <dcterms:modified xsi:type="dcterms:W3CDTF">2025-08-01T10:25:55Z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0x010100FC73BBCA21EB488382ED3C655368305800740B88292647094E9F06A285A0237EFD</vt:lpwstr>
  </property>
  <property fmtid="{D5CDD505-2E9C-101B-9397-08002B2CF9AE}" pid="3" name="TogoLocations">
    <vt:lpwstr/>
  </property>
  <property fmtid="{D5CDD505-2E9C-101B-9397-08002B2CF9AE}" pid="4" name="TogoTags">
    <vt:lpwstr/>
  </property>
  <property fmtid="{D5CDD505-2E9C-101B-9397-08002B2CF9AE}" pid="5" name="TogoDepartments">
    <vt:lpwstr/>
  </property>
  <property fmtid="{D5CDD505-2E9C-101B-9397-08002B2CF9AE}" pid="6" name="TogoDocumentsCategory">
    <vt:lpwstr/>
  </property>
</Properties>
</file>