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mc:AlternateContent xmlns:mc="http://schemas.openxmlformats.org/markup-compatibility/2006">
    <mc:Choice Requires="x15">
      <x15ac:absPath xmlns:x15ac="http://schemas.microsoft.com/office/spreadsheetml/2010/11/ac" url="\\idae.es\marecote\Datos Departamento\CARPETAS COMUNES\9. Cadena de Valor_H2\9. Memoria técnica y económica\Revisión plantillas\"/>
    </mc:Choice>
  </mc:AlternateContent>
  <xr:revisionPtr revIDLastSave="0" documentId="8_{AC60658F-07A9-444B-AC2F-08980673468B}" xr6:coauthVersionLast="47" xr6:coauthVersionMax="47" xr10:uidLastSave="{00000000-0000-0000-0000-000000000000}"/>
  <workbookProtection workbookAlgorithmName="SHA-512" workbookHashValue="fpMjNTTg/Md36aImHkXcJOwv5OJ2QakMt0euEQizkyqYAJgDKwOARSRb1NlxaRZ07lmN11cBIhdL4oGxq2x2jg==" workbookSaltValue="eYGMQoQyao/WecVSDVV0EQ==" workbookSpinCount="100000" lockStructure="1"/>
  <bookViews>
    <workbookView xWindow="744" yWindow="1212" windowWidth="22056" windowHeight="11268" tabRatio="565" xr2:uid="{00000000-000D-0000-FFFF-FFFF00000000}"/>
  </bookViews>
  <sheets>
    <sheet name="0. Instrucciones" sheetId="1" r:id="rId1"/>
    <sheet name="1. Plan de Financiación" sheetId="2" r:id="rId2"/>
    <sheet name="2. Plan de Negocio" sheetId="27" r:id="rId3"/>
    <sheet name="3. Paquetes y Tareas" sheetId="25" r:id="rId4"/>
    <sheet name="4. Presupuesto Total " sheetId="15" r:id="rId5"/>
    <sheet name="5. Impacto en empleo" sheetId="6" r:id="rId6"/>
    <sheet name="6. Resumen criterios evaluación" sheetId="19" r:id="rId7"/>
    <sheet name="Auxiliar-&gt;" sheetId="7" state="hidden" r:id="rId8"/>
    <sheet name="Data validation" sheetId="23" state="hidden" r:id="rId9"/>
  </sheets>
  <externalReferences>
    <externalReference r:id="rId10"/>
    <externalReference r:id="rId11"/>
  </externalReferences>
  <definedNames>
    <definedName name="Consommations">[1]Sources!$B$53:$E$62</definedName>
    <definedName name="Matrice_clefs" localSheetId="2">#REF!</definedName>
    <definedName name="Matrice_clefs" localSheetId="8">#REF!</definedName>
    <definedName name="Matrice_clefs">#REF!</definedName>
    <definedName name="Matriz">[2]Colaboración!$B$5:$G$15</definedName>
    <definedName name="Nom_court" localSheetId="2">#REF!</definedName>
    <definedName name="Nom_court" localSheetId="8">#REF!</definedName>
    <definedName name="Nom_court">#REF!</definedName>
    <definedName name="RefDiesel_BOM">[2]Sheet4!$J$24</definedName>
    <definedName name="RefDiesel_bus">[2]Sheet4!$J$23</definedName>
    <definedName name="RefDiesel_VUL1">[2]Sheet4!$J$21</definedName>
    <definedName name="RefDiesel_VUL2">[2]Sheet4!$J$22</definedName>
    <definedName name="RefH2_BOM">[2]Sheet4!$I$24</definedName>
    <definedName name="RefH2_bus">[2]Sheet4!$I$23</definedName>
    <definedName name="RefH2_VUL1">[2]Sheet4!$I$21</definedName>
    <definedName name="RefH2_VUL2">[2]Sheet4!$I$22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6" i="15" l="1"/>
  <c r="G36" i="15"/>
  <c r="L36" i="15" s="1"/>
  <c r="Q36" i="15"/>
  <c r="R36" i="15"/>
  <c r="S36" i="15" s="1"/>
  <c r="E37" i="15"/>
  <c r="G37" i="15"/>
  <c r="V37" i="15" s="1"/>
  <c r="P37" i="15"/>
  <c r="Q37" i="15"/>
  <c r="R37" i="15"/>
  <c r="S37" i="15" s="1"/>
  <c r="E38" i="15"/>
  <c r="G38" i="15"/>
  <c r="L38" i="15" s="1"/>
  <c r="Q38" i="15"/>
  <c r="R38" i="15"/>
  <c r="S38" i="15" s="1"/>
  <c r="V38" i="15"/>
  <c r="E39" i="15"/>
  <c r="G39" i="15"/>
  <c r="L39" i="15" s="1"/>
  <c r="Q39" i="15"/>
  <c r="R39" i="15"/>
  <c r="S39" i="15" s="1"/>
  <c r="E40" i="15"/>
  <c r="G40" i="15"/>
  <c r="V40" i="15" s="1"/>
  <c r="P40" i="15"/>
  <c r="Q40" i="15"/>
  <c r="R40" i="15"/>
  <c r="S40" i="15" s="1"/>
  <c r="E41" i="15"/>
  <c r="G41" i="15"/>
  <c r="L41" i="15" s="1"/>
  <c r="Q41" i="15"/>
  <c r="R41" i="15"/>
  <c r="S41" i="15" s="1"/>
  <c r="V41" i="15"/>
  <c r="E42" i="15"/>
  <c r="G42" i="15"/>
  <c r="L42" i="15" s="1"/>
  <c r="Q42" i="15"/>
  <c r="R42" i="15"/>
  <c r="S42" i="15" s="1"/>
  <c r="E43" i="15"/>
  <c r="G43" i="15"/>
  <c r="V43" i="15" s="1"/>
  <c r="P43" i="15"/>
  <c r="Q43" i="15"/>
  <c r="R43" i="15"/>
  <c r="S43" i="15" s="1"/>
  <c r="E44" i="15"/>
  <c r="G44" i="15"/>
  <c r="L44" i="15" s="1"/>
  <c r="Q44" i="15"/>
  <c r="R44" i="15"/>
  <c r="S44" i="15" s="1"/>
  <c r="V44" i="15"/>
  <c r="E45" i="15"/>
  <c r="G45" i="15"/>
  <c r="L45" i="15" s="1"/>
  <c r="Q45" i="15"/>
  <c r="R45" i="15"/>
  <c r="S45" i="15" s="1"/>
  <c r="E46" i="15"/>
  <c r="G46" i="15"/>
  <c r="V46" i="15" s="1"/>
  <c r="P46" i="15"/>
  <c r="Q46" i="15"/>
  <c r="R46" i="15"/>
  <c r="S46" i="15" s="1"/>
  <c r="E47" i="15"/>
  <c r="G47" i="15"/>
  <c r="L47" i="15" s="1"/>
  <c r="Q47" i="15"/>
  <c r="R47" i="15"/>
  <c r="S47" i="15" s="1"/>
  <c r="V47" i="15"/>
  <c r="E48" i="15"/>
  <c r="G48" i="15"/>
  <c r="L48" i="15" s="1"/>
  <c r="Q48" i="15"/>
  <c r="R48" i="15"/>
  <c r="S48" i="15" s="1"/>
  <c r="E49" i="15"/>
  <c r="G49" i="15"/>
  <c r="V49" i="15" s="1"/>
  <c r="P49" i="15"/>
  <c r="Q49" i="15"/>
  <c r="R49" i="15"/>
  <c r="S49" i="15" s="1"/>
  <c r="E50" i="15"/>
  <c r="G50" i="15"/>
  <c r="L50" i="15" s="1"/>
  <c r="Q50" i="15"/>
  <c r="R50" i="15"/>
  <c r="S50" i="15" s="1"/>
  <c r="V50" i="15"/>
  <c r="E51" i="15"/>
  <c r="G51" i="15"/>
  <c r="L51" i="15" s="1"/>
  <c r="Q51" i="15"/>
  <c r="R51" i="15"/>
  <c r="S51" i="15" s="1"/>
  <c r="E52" i="15"/>
  <c r="G52" i="15"/>
  <c r="V52" i="15" s="1"/>
  <c r="P52" i="15"/>
  <c r="Q52" i="15"/>
  <c r="R52" i="15"/>
  <c r="S52" i="15" s="1"/>
  <c r="E53" i="15"/>
  <c r="G53" i="15"/>
  <c r="L53" i="15" s="1"/>
  <c r="Q53" i="15"/>
  <c r="R53" i="15"/>
  <c r="S53" i="15" s="1"/>
  <c r="V53" i="15"/>
  <c r="E54" i="15"/>
  <c r="G54" i="15"/>
  <c r="L54" i="15" s="1"/>
  <c r="Q54" i="15"/>
  <c r="R54" i="15"/>
  <c r="S54" i="15" s="1"/>
  <c r="E55" i="15"/>
  <c r="G55" i="15"/>
  <c r="V55" i="15" s="1"/>
  <c r="P55" i="15"/>
  <c r="Q55" i="15"/>
  <c r="R55" i="15"/>
  <c r="S55" i="15" s="1"/>
  <c r="E56" i="15"/>
  <c r="G56" i="15"/>
  <c r="L56" i="15" s="1"/>
  <c r="Q56" i="15"/>
  <c r="R56" i="15"/>
  <c r="S56" i="15" s="1"/>
  <c r="V56" i="15"/>
  <c r="E57" i="15"/>
  <c r="G57" i="15"/>
  <c r="L57" i="15" s="1"/>
  <c r="Q57" i="15"/>
  <c r="R57" i="15"/>
  <c r="S57" i="15" s="1"/>
  <c r="E58" i="15"/>
  <c r="G58" i="15"/>
  <c r="V58" i="15" s="1"/>
  <c r="P58" i="15"/>
  <c r="Q58" i="15"/>
  <c r="R58" i="15"/>
  <c r="S58" i="15" s="1"/>
  <c r="E59" i="15"/>
  <c r="G59" i="15"/>
  <c r="L59" i="15" s="1"/>
  <c r="Q59" i="15"/>
  <c r="R59" i="15"/>
  <c r="S59" i="15" s="1"/>
  <c r="V59" i="15"/>
  <c r="E60" i="15"/>
  <c r="G60" i="15"/>
  <c r="L60" i="15" s="1"/>
  <c r="Q60" i="15"/>
  <c r="R60" i="15"/>
  <c r="S60" i="15" s="1"/>
  <c r="E61" i="15"/>
  <c r="G61" i="15"/>
  <c r="V61" i="15" s="1"/>
  <c r="P61" i="15"/>
  <c r="Q61" i="15"/>
  <c r="R61" i="15"/>
  <c r="S61" i="15" s="1"/>
  <c r="E62" i="15"/>
  <c r="G62" i="15"/>
  <c r="L62" i="15" s="1"/>
  <c r="Q62" i="15"/>
  <c r="R62" i="15"/>
  <c r="S62" i="15" s="1"/>
  <c r="V62" i="15"/>
  <c r="E63" i="15"/>
  <c r="G63" i="15"/>
  <c r="L63" i="15" s="1"/>
  <c r="Q63" i="15"/>
  <c r="R63" i="15"/>
  <c r="S63" i="15" s="1"/>
  <c r="E64" i="15"/>
  <c r="G64" i="15"/>
  <c r="V64" i="15" s="1"/>
  <c r="P64" i="15"/>
  <c r="Q64" i="15"/>
  <c r="R64" i="15"/>
  <c r="S64" i="15" s="1"/>
  <c r="E65" i="15"/>
  <c r="G65" i="15"/>
  <c r="L65" i="15" s="1"/>
  <c r="Q65" i="15"/>
  <c r="R65" i="15"/>
  <c r="S65" i="15" s="1"/>
  <c r="V65" i="15"/>
  <c r="E66" i="15"/>
  <c r="G66" i="15"/>
  <c r="L66" i="15" s="1"/>
  <c r="Q66" i="15"/>
  <c r="R66" i="15"/>
  <c r="S66" i="15" s="1"/>
  <c r="E67" i="15"/>
  <c r="G67" i="15"/>
  <c r="V67" i="15" s="1"/>
  <c r="P67" i="15"/>
  <c r="Q67" i="15"/>
  <c r="R67" i="15"/>
  <c r="S67" i="15" s="1"/>
  <c r="E68" i="15"/>
  <c r="G68" i="15"/>
  <c r="L68" i="15" s="1"/>
  <c r="Q68" i="15"/>
  <c r="R68" i="15"/>
  <c r="S68" i="15" s="1"/>
  <c r="V68" i="15"/>
  <c r="E69" i="15"/>
  <c r="G69" i="15"/>
  <c r="L69" i="15" s="1"/>
  <c r="Q69" i="15"/>
  <c r="R69" i="15"/>
  <c r="S69" i="15" s="1"/>
  <c r="E70" i="15"/>
  <c r="G70" i="15"/>
  <c r="V70" i="15" s="1"/>
  <c r="P70" i="15"/>
  <c r="Q70" i="15"/>
  <c r="R70" i="15"/>
  <c r="S70" i="15" s="1"/>
  <c r="E71" i="15"/>
  <c r="G71" i="15"/>
  <c r="L71" i="15" s="1"/>
  <c r="Q71" i="15"/>
  <c r="R71" i="15"/>
  <c r="S71" i="15" s="1"/>
  <c r="V71" i="15"/>
  <c r="E72" i="15"/>
  <c r="G72" i="15"/>
  <c r="L72" i="15" s="1"/>
  <c r="Q72" i="15"/>
  <c r="R72" i="15"/>
  <c r="S72" i="15" s="1"/>
  <c r="E73" i="15"/>
  <c r="G73" i="15"/>
  <c r="V73" i="15" s="1"/>
  <c r="P73" i="15"/>
  <c r="Q73" i="15"/>
  <c r="R73" i="15"/>
  <c r="S73" i="15" s="1"/>
  <c r="E74" i="15"/>
  <c r="G74" i="15"/>
  <c r="L74" i="15" s="1"/>
  <c r="Q74" i="15"/>
  <c r="R74" i="15"/>
  <c r="S74" i="15" s="1"/>
  <c r="V74" i="15"/>
  <c r="E75" i="15"/>
  <c r="G75" i="15"/>
  <c r="L75" i="15" s="1"/>
  <c r="Q75" i="15"/>
  <c r="R75" i="15"/>
  <c r="S75" i="15" s="1"/>
  <c r="E76" i="15"/>
  <c r="G76" i="15"/>
  <c r="V76" i="15" s="1"/>
  <c r="P76" i="15"/>
  <c r="Q76" i="15"/>
  <c r="R76" i="15"/>
  <c r="S76" i="15" s="1"/>
  <c r="E77" i="15"/>
  <c r="G77" i="15"/>
  <c r="L77" i="15" s="1"/>
  <c r="Q77" i="15"/>
  <c r="R77" i="15"/>
  <c r="S77" i="15" s="1"/>
  <c r="V77" i="15"/>
  <c r="E78" i="15"/>
  <c r="G78" i="15"/>
  <c r="L78" i="15" s="1"/>
  <c r="Q78" i="15"/>
  <c r="R78" i="15"/>
  <c r="S78" i="15" s="1"/>
  <c r="E79" i="15"/>
  <c r="G79" i="15"/>
  <c r="V79" i="15" s="1"/>
  <c r="P79" i="15"/>
  <c r="Q79" i="15"/>
  <c r="R79" i="15"/>
  <c r="S79" i="15" s="1"/>
  <c r="E80" i="15"/>
  <c r="G80" i="15"/>
  <c r="L80" i="15" s="1"/>
  <c r="Q80" i="15"/>
  <c r="R80" i="15"/>
  <c r="S80" i="15" s="1"/>
  <c r="V80" i="15"/>
  <c r="E81" i="15"/>
  <c r="G81" i="15"/>
  <c r="L81" i="15" s="1"/>
  <c r="Q81" i="15"/>
  <c r="R81" i="15"/>
  <c r="S81" i="15" s="1"/>
  <c r="E82" i="15"/>
  <c r="G82" i="15"/>
  <c r="V82" i="15" s="1"/>
  <c r="P82" i="15"/>
  <c r="Q82" i="15"/>
  <c r="R82" i="15"/>
  <c r="S82" i="15" s="1"/>
  <c r="E83" i="15"/>
  <c r="G83" i="15"/>
  <c r="L83" i="15" s="1"/>
  <c r="Q83" i="15"/>
  <c r="R83" i="15"/>
  <c r="S83" i="15" s="1"/>
  <c r="V83" i="15"/>
  <c r="E84" i="15"/>
  <c r="G84" i="15"/>
  <c r="L84" i="15" s="1"/>
  <c r="Q84" i="15"/>
  <c r="R84" i="15"/>
  <c r="S84" i="15" s="1"/>
  <c r="E85" i="15"/>
  <c r="G85" i="15"/>
  <c r="V85" i="15" s="1"/>
  <c r="P85" i="15"/>
  <c r="Q85" i="15"/>
  <c r="R85" i="15"/>
  <c r="S85" i="15" s="1"/>
  <c r="E86" i="15"/>
  <c r="G86" i="15"/>
  <c r="L86" i="15" s="1"/>
  <c r="Q86" i="15"/>
  <c r="R86" i="15"/>
  <c r="S86" i="15" s="1"/>
  <c r="V86" i="15"/>
  <c r="E87" i="15"/>
  <c r="G87" i="15"/>
  <c r="L87" i="15" s="1"/>
  <c r="Q87" i="15"/>
  <c r="R87" i="15"/>
  <c r="S87" i="15" s="1"/>
  <c r="E88" i="15"/>
  <c r="G88" i="15"/>
  <c r="V88" i="15" s="1"/>
  <c r="P88" i="15"/>
  <c r="Q88" i="15"/>
  <c r="R88" i="15"/>
  <c r="S88" i="15" s="1"/>
  <c r="E89" i="15"/>
  <c r="G89" i="15"/>
  <c r="L89" i="15" s="1"/>
  <c r="Q89" i="15"/>
  <c r="R89" i="15"/>
  <c r="S89" i="15" s="1"/>
  <c r="V89" i="15"/>
  <c r="E90" i="15"/>
  <c r="G90" i="15"/>
  <c r="L90" i="15" s="1"/>
  <c r="Q90" i="15"/>
  <c r="R90" i="15"/>
  <c r="S90" i="15" s="1"/>
  <c r="E91" i="15"/>
  <c r="G91" i="15"/>
  <c r="V91" i="15" s="1"/>
  <c r="P91" i="15"/>
  <c r="Q91" i="15"/>
  <c r="R91" i="15"/>
  <c r="S91" i="15" s="1"/>
  <c r="E92" i="15"/>
  <c r="G92" i="15"/>
  <c r="L92" i="15" s="1"/>
  <c r="Q92" i="15"/>
  <c r="R92" i="15"/>
  <c r="S92" i="15" s="1"/>
  <c r="V92" i="15"/>
  <c r="E93" i="15"/>
  <c r="G93" i="15"/>
  <c r="L93" i="15" s="1"/>
  <c r="Q93" i="15"/>
  <c r="R93" i="15"/>
  <c r="S93" i="15" s="1"/>
  <c r="E94" i="15"/>
  <c r="G94" i="15"/>
  <c r="V94" i="15" s="1"/>
  <c r="P94" i="15"/>
  <c r="Q94" i="15"/>
  <c r="R94" i="15"/>
  <c r="S94" i="15" s="1"/>
  <c r="E95" i="15"/>
  <c r="G95" i="15"/>
  <c r="L95" i="15" s="1"/>
  <c r="Q95" i="15"/>
  <c r="R95" i="15"/>
  <c r="S95" i="15" s="1"/>
  <c r="V95" i="15"/>
  <c r="E96" i="15"/>
  <c r="G96" i="15"/>
  <c r="L96" i="15" s="1"/>
  <c r="Q96" i="15"/>
  <c r="R96" i="15"/>
  <c r="S96" i="15" s="1"/>
  <c r="E97" i="15"/>
  <c r="G97" i="15"/>
  <c r="V97" i="15" s="1"/>
  <c r="P97" i="15"/>
  <c r="Q97" i="15"/>
  <c r="R97" i="15"/>
  <c r="S97" i="15" s="1"/>
  <c r="E98" i="15"/>
  <c r="G98" i="15"/>
  <c r="L98" i="15" s="1"/>
  <c r="Q98" i="15"/>
  <c r="R98" i="15"/>
  <c r="S98" i="15" s="1"/>
  <c r="V98" i="15"/>
  <c r="E99" i="15"/>
  <c r="G99" i="15"/>
  <c r="L99" i="15" s="1"/>
  <c r="Q99" i="15"/>
  <c r="R99" i="15"/>
  <c r="S99" i="15" s="1"/>
  <c r="E100" i="15"/>
  <c r="G100" i="15"/>
  <c r="V100" i="15" s="1"/>
  <c r="P100" i="15"/>
  <c r="Q100" i="15"/>
  <c r="R100" i="15"/>
  <c r="S100" i="15" s="1"/>
  <c r="E101" i="15"/>
  <c r="G101" i="15"/>
  <c r="L101" i="15" s="1"/>
  <c r="Q101" i="15"/>
  <c r="R101" i="15"/>
  <c r="V101" i="15"/>
  <c r="E102" i="15"/>
  <c r="G102" i="15"/>
  <c r="L102" i="15" s="1"/>
  <c r="Q102" i="15"/>
  <c r="R102" i="15"/>
  <c r="S102" i="15" s="1"/>
  <c r="E103" i="15"/>
  <c r="G103" i="15"/>
  <c r="V103" i="15" s="1"/>
  <c r="Q103" i="15"/>
  <c r="R103" i="15"/>
  <c r="E104" i="15"/>
  <c r="G104" i="15"/>
  <c r="L104" i="15" s="1"/>
  <c r="Q104" i="15"/>
  <c r="R104" i="15"/>
  <c r="S104" i="15" s="1"/>
  <c r="V104" i="15"/>
  <c r="E105" i="15"/>
  <c r="G105" i="15"/>
  <c r="L105" i="15" s="1"/>
  <c r="Q105" i="15"/>
  <c r="R105" i="15"/>
  <c r="E106" i="15"/>
  <c r="G106" i="15"/>
  <c r="V106" i="15" s="1"/>
  <c r="Q106" i="15"/>
  <c r="R106" i="15"/>
  <c r="E107" i="15"/>
  <c r="G107" i="15"/>
  <c r="L107" i="15" s="1"/>
  <c r="Q107" i="15"/>
  <c r="R107" i="15"/>
  <c r="V107" i="15"/>
  <c r="E108" i="15"/>
  <c r="G108" i="15"/>
  <c r="L108" i="15" s="1"/>
  <c r="Q108" i="15"/>
  <c r="R108" i="15"/>
  <c r="S108" i="15" s="1"/>
  <c r="E109" i="15"/>
  <c r="G109" i="15"/>
  <c r="V109" i="15" s="1"/>
  <c r="P109" i="15"/>
  <c r="Q109" i="15"/>
  <c r="R109" i="15"/>
  <c r="S109" i="15" s="1"/>
  <c r="E110" i="15"/>
  <c r="G110" i="15"/>
  <c r="L110" i="15" s="1"/>
  <c r="Q110" i="15"/>
  <c r="R110" i="15"/>
  <c r="S110" i="15" s="1"/>
  <c r="V110" i="15"/>
  <c r="E111" i="15"/>
  <c r="G111" i="15"/>
  <c r="L111" i="15" s="1"/>
  <c r="Q111" i="15"/>
  <c r="R111" i="15"/>
  <c r="E112" i="15"/>
  <c r="G112" i="15"/>
  <c r="V112" i="15" s="1"/>
  <c r="Q112" i="15"/>
  <c r="R112" i="15"/>
  <c r="E113" i="15"/>
  <c r="G113" i="15"/>
  <c r="L113" i="15" s="1"/>
  <c r="Q113" i="15"/>
  <c r="R113" i="15"/>
  <c r="S113" i="15" s="1"/>
  <c r="V113" i="15"/>
  <c r="E114" i="15"/>
  <c r="G114" i="15"/>
  <c r="L114" i="15" s="1"/>
  <c r="Q114" i="15"/>
  <c r="R114" i="15"/>
  <c r="S114" i="15" s="1"/>
  <c r="E115" i="15"/>
  <c r="G115" i="15"/>
  <c r="V115" i="15" s="1"/>
  <c r="Q115" i="15"/>
  <c r="R115" i="15"/>
  <c r="E116" i="15"/>
  <c r="G116" i="15"/>
  <c r="L116" i="15" s="1"/>
  <c r="Q116" i="15"/>
  <c r="R116" i="15"/>
  <c r="E117" i="15"/>
  <c r="G117" i="15"/>
  <c r="L117" i="15" s="1"/>
  <c r="Q117" i="15"/>
  <c r="R117" i="15"/>
  <c r="S117" i="15" s="1"/>
  <c r="E118" i="15"/>
  <c r="G118" i="15"/>
  <c r="V118" i="15" s="1"/>
  <c r="Q118" i="15"/>
  <c r="R118" i="15"/>
  <c r="E119" i="15"/>
  <c r="G119" i="15"/>
  <c r="L119" i="15" s="1"/>
  <c r="Q119" i="15"/>
  <c r="R119" i="15"/>
  <c r="S119" i="15" s="1"/>
  <c r="V119" i="15"/>
  <c r="E120" i="15"/>
  <c r="G120" i="15"/>
  <c r="Q120" i="15"/>
  <c r="R120" i="15"/>
  <c r="S120" i="15" s="1"/>
  <c r="E121" i="15"/>
  <c r="G121" i="15"/>
  <c r="V121" i="15" s="1"/>
  <c r="P121" i="15"/>
  <c r="Q121" i="15"/>
  <c r="R121" i="15"/>
  <c r="E122" i="15"/>
  <c r="G122" i="15"/>
  <c r="V122" i="15" s="1"/>
  <c r="Q122" i="15"/>
  <c r="R122" i="15"/>
  <c r="E123" i="15"/>
  <c r="G123" i="15"/>
  <c r="Q123" i="15"/>
  <c r="R123" i="15"/>
  <c r="E124" i="15"/>
  <c r="G124" i="15"/>
  <c r="V124" i="15" s="1"/>
  <c r="Q124" i="15"/>
  <c r="R124" i="15"/>
  <c r="E125" i="15"/>
  <c r="G125" i="15"/>
  <c r="V125" i="15" s="1"/>
  <c r="Q125" i="15"/>
  <c r="R125" i="15"/>
  <c r="S125" i="15" s="1"/>
  <c r="E126" i="15"/>
  <c r="G126" i="15"/>
  <c r="Q126" i="15"/>
  <c r="R126" i="15"/>
  <c r="E127" i="15"/>
  <c r="G127" i="15"/>
  <c r="V127" i="15" s="1"/>
  <c r="Q127" i="15"/>
  <c r="R127" i="15"/>
  <c r="S127" i="15" s="1"/>
  <c r="E128" i="15"/>
  <c r="G128" i="15"/>
  <c r="Q128" i="15"/>
  <c r="R128" i="15"/>
  <c r="E129" i="15"/>
  <c r="G129" i="15"/>
  <c r="Q129" i="15"/>
  <c r="R129" i="15"/>
  <c r="E130" i="15"/>
  <c r="G130" i="15"/>
  <c r="V130" i="15" s="1"/>
  <c r="P130" i="15"/>
  <c r="Q130" i="15"/>
  <c r="R130" i="15"/>
  <c r="S130" i="15" s="1"/>
  <c r="E131" i="15"/>
  <c r="G131" i="15"/>
  <c r="V131" i="15" s="1"/>
  <c r="Q131" i="15"/>
  <c r="R131" i="15"/>
  <c r="E132" i="15"/>
  <c r="G132" i="15"/>
  <c r="Q132" i="15"/>
  <c r="R132" i="15"/>
  <c r="E133" i="15"/>
  <c r="G133" i="15"/>
  <c r="P133" i="15"/>
  <c r="Q133" i="15"/>
  <c r="R133" i="15"/>
  <c r="S133" i="15" s="1"/>
  <c r="E134" i="15"/>
  <c r="G134" i="15"/>
  <c r="V134" i="15" s="1"/>
  <c r="Q134" i="15"/>
  <c r="R134" i="15"/>
  <c r="E135" i="15"/>
  <c r="G135" i="15"/>
  <c r="Q135" i="15"/>
  <c r="R135" i="15"/>
  <c r="E136" i="15"/>
  <c r="G136" i="15"/>
  <c r="Q136" i="15"/>
  <c r="R136" i="15"/>
  <c r="E137" i="15"/>
  <c r="G137" i="15"/>
  <c r="V137" i="15" s="1"/>
  <c r="Q137" i="15"/>
  <c r="R137" i="15"/>
  <c r="E138" i="15"/>
  <c r="G138" i="15"/>
  <c r="Q138" i="15"/>
  <c r="R138" i="15"/>
  <c r="E139" i="15"/>
  <c r="G139" i="15"/>
  <c r="P139" i="15" s="1"/>
  <c r="Q139" i="15"/>
  <c r="R139" i="15"/>
  <c r="S139" i="15" s="1"/>
  <c r="E140" i="15"/>
  <c r="G140" i="15"/>
  <c r="V140" i="15" s="1"/>
  <c r="Q140" i="15"/>
  <c r="R140" i="15"/>
  <c r="E141" i="15"/>
  <c r="G141" i="15"/>
  <c r="Q141" i="15"/>
  <c r="R141" i="15"/>
  <c r="E142" i="15"/>
  <c r="G142" i="15"/>
  <c r="P142" i="15" s="1"/>
  <c r="Q142" i="15"/>
  <c r="R142" i="15"/>
  <c r="E143" i="15"/>
  <c r="G143" i="15"/>
  <c r="Q143" i="15"/>
  <c r="R143" i="15"/>
  <c r="S143" i="15" s="1"/>
  <c r="V143" i="15"/>
  <c r="E144" i="15"/>
  <c r="G144" i="15"/>
  <c r="Q144" i="15"/>
  <c r="R144" i="15"/>
  <c r="S144" i="15" s="1"/>
  <c r="E145" i="15"/>
  <c r="G145" i="15"/>
  <c r="P145" i="15" s="1"/>
  <c r="Q145" i="15"/>
  <c r="R145" i="15"/>
  <c r="E146" i="15"/>
  <c r="G146" i="15"/>
  <c r="Q146" i="15"/>
  <c r="R146" i="15"/>
  <c r="E147" i="15"/>
  <c r="G147" i="15"/>
  <c r="Q147" i="15"/>
  <c r="R147" i="15"/>
  <c r="E148" i="15"/>
  <c r="G148" i="15"/>
  <c r="P148" i="15"/>
  <c r="Q148" i="15"/>
  <c r="R148" i="15"/>
  <c r="S148" i="15" s="1"/>
  <c r="E149" i="15"/>
  <c r="G149" i="15"/>
  <c r="V149" i="15" s="1"/>
  <c r="Q149" i="15"/>
  <c r="R149" i="15"/>
  <c r="E150" i="15"/>
  <c r="G150" i="15"/>
  <c r="Q150" i="15"/>
  <c r="R150" i="15"/>
  <c r="E151" i="15"/>
  <c r="G151" i="15"/>
  <c r="P151" i="15"/>
  <c r="Q151" i="15"/>
  <c r="R151" i="15"/>
  <c r="S151" i="15" s="1"/>
  <c r="E152" i="15"/>
  <c r="G152" i="15"/>
  <c r="Q152" i="15"/>
  <c r="R152" i="15"/>
  <c r="V152" i="15"/>
  <c r="E153" i="15"/>
  <c r="G153" i="15"/>
  <c r="Q153" i="15"/>
  <c r="R153" i="15"/>
  <c r="E154" i="15"/>
  <c r="G154" i="15"/>
  <c r="Q154" i="15"/>
  <c r="R154" i="15"/>
  <c r="E155" i="15"/>
  <c r="G155" i="15"/>
  <c r="V155" i="15" s="1"/>
  <c r="Q155" i="15"/>
  <c r="R155" i="15"/>
  <c r="E156" i="15"/>
  <c r="G156" i="15"/>
  <c r="Q156" i="15"/>
  <c r="R156" i="15"/>
  <c r="S156" i="15" s="1"/>
  <c r="E157" i="15"/>
  <c r="G157" i="15"/>
  <c r="P157" i="15" s="1"/>
  <c r="Q157" i="15"/>
  <c r="R157" i="15"/>
  <c r="S157" i="15" s="1"/>
  <c r="E158" i="15"/>
  <c r="G158" i="15"/>
  <c r="V158" i="15" s="1"/>
  <c r="Q158" i="15"/>
  <c r="R158" i="15"/>
  <c r="E159" i="15"/>
  <c r="G159" i="15"/>
  <c r="Q159" i="15"/>
  <c r="R159" i="15"/>
  <c r="E160" i="15"/>
  <c r="G160" i="15"/>
  <c r="P160" i="15"/>
  <c r="Q160" i="15"/>
  <c r="R160" i="15"/>
  <c r="E161" i="15"/>
  <c r="G161" i="15"/>
  <c r="Q161" i="15"/>
  <c r="R161" i="15"/>
  <c r="S161" i="15" s="1"/>
  <c r="V161" i="15"/>
  <c r="E162" i="15"/>
  <c r="G162" i="15"/>
  <c r="V162" i="15" s="1"/>
  <c r="Q162" i="15"/>
  <c r="R162" i="15"/>
  <c r="S162" i="15"/>
  <c r="E163" i="15"/>
  <c r="G163" i="15"/>
  <c r="V163" i="15" s="1"/>
  <c r="Q163" i="15"/>
  <c r="R163" i="15"/>
  <c r="S163" i="15" s="1"/>
  <c r="E164" i="15"/>
  <c r="G164" i="15"/>
  <c r="P164" i="15" s="1"/>
  <c r="Q164" i="15"/>
  <c r="R164" i="15"/>
  <c r="E165" i="15"/>
  <c r="G165" i="15"/>
  <c r="Q165" i="15"/>
  <c r="R165" i="15"/>
  <c r="E166" i="15"/>
  <c r="G166" i="15"/>
  <c r="V166" i="15" s="1"/>
  <c r="Q166" i="15"/>
  <c r="R166" i="15"/>
  <c r="S166" i="15" s="1"/>
  <c r="E167" i="15"/>
  <c r="G167" i="15"/>
  <c r="P167" i="15" s="1"/>
  <c r="Q167" i="15"/>
  <c r="R167" i="15"/>
  <c r="E168" i="15"/>
  <c r="G168" i="15"/>
  <c r="Q168" i="15"/>
  <c r="R168" i="15"/>
  <c r="E169" i="15"/>
  <c r="G169" i="15"/>
  <c r="V169" i="15" s="1"/>
  <c r="Q169" i="15"/>
  <c r="R169" i="15"/>
  <c r="S169" i="15" s="1"/>
  <c r="E170" i="15"/>
  <c r="G170" i="15"/>
  <c r="P170" i="15" s="1"/>
  <c r="L170" i="15"/>
  <c r="Q170" i="15"/>
  <c r="R170" i="15"/>
  <c r="S170" i="15" s="1"/>
  <c r="E171" i="15"/>
  <c r="G171" i="15"/>
  <c r="Q171" i="15"/>
  <c r="R171" i="15"/>
  <c r="E172" i="15"/>
  <c r="G172" i="15"/>
  <c r="V172" i="15" s="1"/>
  <c r="Q172" i="15"/>
  <c r="R172" i="15"/>
  <c r="E173" i="15"/>
  <c r="G173" i="15"/>
  <c r="L173" i="15" s="1"/>
  <c r="Q173" i="15"/>
  <c r="R173" i="15"/>
  <c r="E174" i="15"/>
  <c r="G174" i="15"/>
  <c r="Q174" i="15"/>
  <c r="R174" i="15"/>
  <c r="E175" i="15"/>
  <c r="G175" i="15"/>
  <c r="V175" i="15" s="1"/>
  <c r="Q175" i="15"/>
  <c r="R175" i="15"/>
  <c r="E176" i="15"/>
  <c r="G176" i="15"/>
  <c r="L176" i="15" s="1"/>
  <c r="Q176" i="15"/>
  <c r="R176" i="15"/>
  <c r="E177" i="15"/>
  <c r="G177" i="15"/>
  <c r="Q177" i="15"/>
  <c r="R177" i="15"/>
  <c r="E178" i="15"/>
  <c r="G178" i="15"/>
  <c r="V178" i="15" s="1"/>
  <c r="Q178" i="15"/>
  <c r="R178" i="15"/>
  <c r="E179" i="15"/>
  <c r="G179" i="15"/>
  <c r="L179" i="15" s="1"/>
  <c r="Q179" i="15"/>
  <c r="R179" i="15"/>
  <c r="E180" i="15"/>
  <c r="G180" i="15"/>
  <c r="Q180" i="15"/>
  <c r="R180" i="15"/>
  <c r="E181" i="15"/>
  <c r="G181" i="15"/>
  <c r="V181" i="15" s="1"/>
  <c r="Q181" i="15"/>
  <c r="R181" i="15"/>
  <c r="E182" i="15"/>
  <c r="G182" i="15"/>
  <c r="L182" i="15" s="1"/>
  <c r="Q182" i="15"/>
  <c r="R182" i="15"/>
  <c r="E183" i="15"/>
  <c r="G183" i="15"/>
  <c r="Q183" i="15"/>
  <c r="R183" i="15"/>
  <c r="E184" i="15"/>
  <c r="G184" i="15"/>
  <c r="V184" i="15" s="1"/>
  <c r="Q184" i="15"/>
  <c r="R184" i="15"/>
  <c r="E185" i="15"/>
  <c r="G185" i="15"/>
  <c r="L185" i="15" s="1"/>
  <c r="Q185" i="15"/>
  <c r="R185" i="15"/>
  <c r="E186" i="15"/>
  <c r="G186" i="15"/>
  <c r="Q186" i="15"/>
  <c r="R186" i="15"/>
  <c r="E187" i="15"/>
  <c r="G187" i="15"/>
  <c r="V187" i="15" s="1"/>
  <c r="Q187" i="15"/>
  <c r="R187" i="15"/>
  <c r="E188" i="15"/>
  <c r="G188" i="15"/>
  <c r="L188" i="15" s="1"/>
  <c r="Q188" i="15"/>
  <c r="R188" i="15"/>
  <c r="E189" i="15"/>
  <c r="G189" i="15"/>
  <c r="Q189" i="15"/>
  <c r="R189" i="15"/>
  <c r="E190" i="15"/>
  <c r="G190" i="15"/>
  <c r="V190" i="15" s="1"/>
  <c r="Q190" i="15"/>
  <c r="R190" i="15"/>
  <c r="E191" i="15"/>
  <c r="G191" i="15"/>
  <c r="L191" i="15" s="1"/>
  <c r="Q191" i="15"/>
  <c r="R191" i="15"/>
  <c r="E192" i="15"/>
  <c r="G192" i="15"/>
  <c r="Q192" i="15"/>
  <c r="R192" i="15"/>
  <c r="E193" i="15"/>
  <c r="G193" i="15"/>
  <c r="V193" i="15" s="1"/>
  <c r="Q193" i="15"/>
  <c r="R193" i="15"/>
  <c r="E194" i="15"/>
  <c r="G194" i="15"/>
  <c r="L194" i="15" s="1"/>
  <c r="Q194" i="15"/>
  <c r="R194" i="15"/>
  <c r="E195" i="15"/>
  <c r="G195" i="15"/>
  <c r="Q195" i="15"/>
  <c r="R195" i="15"/>
  <c r="E196" i="15"/>
  <c r="G196" i="15"/>
  <c r="V196" i="15" s="1"/>
  <c r="Q196" i="15"/>
  <c r="R196" i="15"/>
  <c r="E197" i="15"/>
  <c r="G197" i="15"/>
  <c r="L197" i="15" s="1"/>
  <c r="Q197" i="15"/>
  <c r="R197" i="15"/>
  <c r="E198" i="15"/>
  <c r="G198" i="15"/>
  <c r="Q198" i="15"/>
  <c r="R198" i="15"/>
  <c r="E199" i="15"/>
  <c r="G199" i="15"/>
  <c r="V199" i="15" s="1"/>
  <c r="Q199" i="15"/>
  <c r="R199" i="15"/>
  <c r="E200" i="15"/>
  <c r="G200" i="15"/>
  <c r="L200" i="15" s="1"/>
  <c r="Q200" i="15"/>
  <c r="R200" i="15"/>
  <c r="S200" i="15" s="1"/>
  <c r="E201" i="15"/>
  <c r="G201" i="15"/>
  <c r="Q201" i="15"/>
  <c r="R201" i="15"/>
  <c r="E202" i="15"/>
  <c r="G202" i="15"/>
  <c r="V202" i="15" s="1"/>
  <c r="Q202" i="15"/>
  <c r="R202" i="15"/>
  <c r="E203" i="15"/>
  <c r="G203" i="15"/>
  <c r="L203" i="15" s="1"/>
  <c r="Q203" i="15"/>
  <c r="R203" i="15"/>
  <c r="E204" i="15"/>
  <c r="G204" i="15"/>
  <c r="Q204" i="15"/>
  <c r="R204" i="15"/>
  <c r="E205" i="15"/>
  <c r="G205" i="15"/>
  <c r="V205" i="15" s="1"/>
  <c r="Q205" i="15"/>
  <c r="R205" i="15"/>
  <c r="E206" i="15"/>
  <c r="G206" i="15"/>
  <c r="L206" i="15" s="1"/>
  <c r="Q206" i="15"/>
  <c r="R206" i="15"/>
  <c r="E207" i="15"/>
  <c r="G207" i="15"/>
  <c r="Q207" i="15"/>
  <c r="R207" i="15"/>
  <c r="E208" i="15"/>
  <c r="G208" i="15"/>
  <c r="V208" i="15" s="1"/>
  <c r="Q208" i="15"/>
  <c r="R208" i="15"/>
  <c r="E209" i="15"/>
  <c r="G209" i="15"/>
  <c r="L209" i="15" s="1"/>
  <c r="Q209" i="15"/>
  <c r="R209" i="15"/>
  <c r="E210" i="15"/>
  <c r="G210" i="15"/>
  <c r="Q210" i="15"/>
  <c r="R210" i="15"/>
  <c r="E211" i="15"/>
  <c r="G211" i="15"/>
  <c r="V211" i="15" s="1"/>
  <c r="Q211" i="15"/>
  <c r="R211" i="15"/>
  <c r="E212" i="15"/>
  <c r="G212" i="15"/>
  <c r="L212" i="15" s="1"/>
  <c r="Q212" i="15"/>
  <c r="R212" i="15"/>
  <c r="E213" i="15"/>
  <c r="G213" i="15"/>
  <c r="Q213" i="15"/>
  <c r="R213" i="15"/>
  <c r="E214" i="15"/>
  <c r="G214" i="15"/>
  <c r="V214" i="15" s="1"/>
  <c r="Q214" i="15"/>
  <c r="R214" i="15"/>
  <c r="E215" i="15"/>
  <c r="G215" i="15"/>
  <c r="L215" i="15" s="1"/>
  <c r="Q215" i="15"/>
  <c r="R215" i="15"/>
  <c r="E216" i="15"/>
  <c r="G216" i="15"/>
  <c r="Q216" i="15"/>
  <c r="R216" i="15"/>
  <c r="E217" i="15"/>
  <c r="G217" i="15"/>
  <c r="V217" i="15" s="1"/>
  <c r="Q217" i="15"/>
  <c r="R217" i="15"/>
  <c r="E218" i="15"/>
  <c r="G218" i="15"/>
  <c r="L218" i="15" s="1"/>
  <c r="Q218" i="15"/>
  <c r="R218" i="15"/>
  <c r="E219" i="15"/>
  <c r="G219" i="15"/>
  <c r="Q219" i="15"/>
  <c r="R219" i="15"/>
  <c r="E220" i="15"/>
  <c r="G220" i="15"/>
  <c r="V220" i="15" s="1"/>
  <c r="Q220" i="15"/>
  <c r="R220" i="15"/>
  <c r="E221" i="15"/>
  <c r="G221" i="15"/>
  <c r="L221" i="15" s="1"/>
  <c r="Q221" i="15"/>
  <c r="R221" i="15"/>
  <c r="E222" i="15"/>
  <c r="G222" i="15"/>
  <c r="Q222" i="15"/>
  <c r="R222" i="15"/>
  <c r="E223" i="15"/>
  <c r="G223" i="15"/>
  <c r="V223" i="15" s="1"/>
  <c r="Q223" i="15"/>
  <c r="R223" i="15"/>
  <c r="E224" i="15"/>
  <c r="G224" i="15"/>
  <c r="L224" i="15" s="1"/>
  <c r="Q224" i="15"/>
  <c r="R224" i="15"/>
  <c r="E225" i="15"/>
  <c r="G225" i="15"/>
  <c r="Q225" i="15"/>
  <c r="R225" i="15"/>
  <c r="E226" i="15"/>
  <c r="G226" i="15"/>
  <c r="V226" i="15" s="1"/>
  <c r="Q226" i="15"/>
  <c r="R226" i="15"/>
  <c r="E227" i="15"/>
  <c r="G227" i="15"/>
  <c r="L227" i="15" s="1"/>
  <c r="Q227" i="15"/>
  <c r="R227" i="15"/>
  <c r="E228" i="15"/>
  <c r="G228" i="15"/>
  <c r="Q228" i="15"/>
  <c r="R228" i="15"/>
  <c r="E229" i="15"/>
  <c r="G229" i="15"/>
  <c r="V229" i="15" s="1"/>
  <c r="Q229" i="15"/>
  <c r="R229" i="15"/>
  <c r="E230" i="15"/>
  <c r="G230" i="15"/>
  <c r="L230" i="15" s="1"/>
  <c r="Q230" i="15"/>
  <c r="R230" i="15"/>
  <c r="E231" i="15"/>
  <c r="G231" i="15"/>
  <c r="Q231" i="15"/>
  <c r="R231" i="15"/>
  <c r="E232" i="15"/>
  <c r="G232" i="15"/>
  <c r="V232" i="15" s="1"/>
  <c r="Q232" i="15"/>
  <c r="R232" i="15"/>
  <c r="E233" i="15"/>
  <c r="G233" i="15"/>
  <c r="L233" i="15" s="1"/>
  <c r="Q233" i="15"/>
  <c r="R233" i="15"/>
  <c r="E234" i="15"/>
  <c r="G234" i="15"/>
  <c r="Q234" i="15"/>
  <c r="R234" i="15"/>
  <c r="E235" i="15"/>
  <c r="G235" i="15"/>
  <c r="V235" i="15" s="1"/>
  <c r="Q235" i="15"/>
  <c r="R235" i="15"/>
  <c r="E236" i="15"/>
  <c r="G236" i="15"/>
  <c r="L236" i="15" s="1"/>
  <c r="Q236" i="15"/>
  <c r="R236" i="15"/>
  <c r="E237" i="15"/>
  <c r="G237" i="15"/>
  <c r="Q237" i="15"/>
  <c r="R237" i="15"/>
  <c r="E238" i="15"/>
  <c r="G238" i="15"/>
  <c r="V238" i="15" s="1"/>
  <c r="Q238" i="15"/>
  <c r="R238" i="15"/>
  <c r="E239" i="15"/>
  <c r="G239" i="15"/>
  <c r="L239" i="15" s="1"/>
  <c r="Q239" i="15"/>
  <c r="R239" i="15"/>
  <c r="E240" i="15"/>
  <c r="G240" i="15"/>
  <c r="Q240" i="15"/>
  <c r="R240" i="15"/>
  <c r="E241" i="15"/>
  <c r="G241" i="15"/>
  <c r="V241" i="15" s="1"/>
  <c r="Q241" i="15"/>
  <c r="R241" i="15"/>
  <c r="E242" i="15"/>
  <c r="G242" i="15"/>
  <c r="L242" i="15" s="1"/>
  <c r="Q242" i="15"/>
  <c r="R242" i="15"/>
  <c r="E243" i="15"/>
  <c r="G243" i="15"/>
  <c r="Q243" i="15"/>
  <c r="R243" i="15"/>
  <c r="E244" i="15"/>
  <c r="G244" i="15"/>
  <c r="V244" i="15" s="1"/>
  <c r="Q244" i="15"/>
  <c r="R244" i="15"/>
  <c r="E245" i="15"/>
  <c r="G245" i="15"/>
  <c r="L245" i="15" s="1"/>
  <c r="Q245" i="15"/>
  <c r="R245" i="15"/>
  <c r="E246" i="15"/>
  <c r="G246" i="15"/>
  <c r="Q246" i="15"/>
  <c r="R246" i="15"/>
  <c r="E247" i="15"/>
  <c r="G247" i="15"/>
  <c r="L247" i="15" s="1"/>
  <c r="Q247" i="15"/>
  <c r="R247" i="15"/>
  <c r="E248" i="15"/>
  <c r="G248" i="15"/>
  <c r="L248" i="15" s="1"/>
  <c r="Q248" i="15"/>
  <c r="R248" i="15"/>
  <c r="S248" i="15" s="1"/>
  <c r="E249" i="15"/>
  <c r="G249" i="15"/>
  <c r="Q249" i="15"/>
  <c r="R249" i="15"/>
  <c r="S249" i="15" s="1"/>
  <c r="E250" i="15"/>
  <c r="G250" i="15"/>
  <c r="V250" i="15" s="1"/>
  <c r="Q250" i="15"/>
  <c r="R250" i="15"/>
  <c r="S250" i="15" s="1"/>
  <c r="E251" i="15"/>
  <c r="G251" i="15"/>
  <c r="Q251" i="15"/>
  <c r="R251" i="15"/>
  <c r="E252" i="15"/>
  <c r="G252" i="15"/>
  <c r="Q252" i="15"/>
  <c r="R252" i="15"/>
  <c r="E253" i="15"/>
  <c r="G253" i="15"/>
  <c r="V253" i="15" s="1"/>
  <c r="Q253" i="15"/>
  <c r="R253" i="15"/>
  <c r="S253" i="15" s="1"/>
  <c r="E254" i="15"/>
  <c r="G254" i="15"/>
  <c r="Q254" i="15"/>
  <c r="R254" i="15"/>
  <c r="E255" i="15"/>
  <c r="G255" i="15"/>
  <c r="Q255" i="15"/>
  <c r="R255" i="15"/>
  <c r="E256" i="15"/>
  <c r="G256" i="15"/>
  <c r="V256" i="15" s="1"/>
  <c r="Q256" i="15"/>
  <c r="R256" i="15"/>
  <c r="E257" i="15"/>
  <c r="G257" i="15"/>
  <c r="Q257" i="15"/>
  <c r="R257" i="15"/>
  <c r="E258" i="15"/>
  <c r="G258" i="15"/>
  <c r="Q258" i="15"/>
  <c r="R258" i="15"/>
  <c r="E259" i="15"/>
  <c r="G259" i="15"/>
  <c r="V259" i="15" s="1"/>
  <c r="Q259" i="15"/>
  <c r="R259" i="15"/>
  <c r="E260" i="15"/>
  <c r="G260" i="15"/>
  <c r="Q260" i="15"/>
  <c r="R260" i="15"/>
  <c r="E261" i="15"/>
  <c r="G261" i="15"/>
  <c r="Q261" i="15"/>
  <c r="R261" i="15"/>
  <c r="E262" i="15"/>
  <c r="G262" i="15"/>
  <c r="V262" i="15" s="1"/>
  <c r="Q262" i="15"/>
  <c r="R262" i="15"/>
  <c r="E263" i="15"/>
  <c r="G263" i="15"/>
  <c r="Q263" i="15"/>
  <c r="R263" i="15"/>
  <c r="E264" i="15"/>
  <c r="G264" i="15"/>
  <c r="Q264" i="15"/>
  <c r="R264" i="15"/>
  <c r="E265" i="15"/>
  <c r="G265" i="15"/>
  <c r="V265" i="15" s="1"/>
  <c r="Q265" i="15"/>
  <c r="R265" i="15"/>
  <c r="E266" i="15"/>
  <c r="G266" i="15"/>
  <c r="Q266" i="15"/>
  <c r="R266" i="15"/>
  <c r="E267" i="15"/>
  <c r="G267" i="15"/>
  <c r="Q267" i="15"/>
  <c r="R267" i="15"/>
  <c r="E268" i="15"/>
  <c r="G268" i="15"/>
  <c r="V268" i="15" s="1"/>
  <c r="Q268" i="15"/>
  <c r="R268" i="15"/>
  <c r="E269" i="15"/>
  <c r="G269" i="15"/>
  <c r="Q269" i="15"/>
  <c r="R269" i="15"/>
  <c r="E270" i="15"/>
  <c r="G270" i="15"/>
  <c r="Q270" i="15"/>
  <c r="R270" i="15"/>
  <c r="E271" i="15"/>
  <c r="G271" i="15"/>
  <c r="V271" i="15" s="1"/>
  <c r="Q271" i="15"/>
  <c r="R271" i="15"/>
  <c r="E272" i="15"/>
  <c r="G272" i="15"/>
  <c r="Q272" i="15"/>
  <c r="R272" i="15"/>
  <c r="E273" i="15"/>
  <c r="G273" i="15"/>
  <c r="Q273" i="15"/>
  <c r="R273" i="15"/>
  <c r="E274" i="15"/>
  <c r="G274" i="15"/>
  <c r="V274" i="15" s="1"/>
  <c r="Q274" i="15"/>
  <c r="R274" i="15"/>
  <c r="E275" i="15"/>
  <c r="G275" i="15"/>
  <c r="Q275" i="15"/>
  <c r="R275" i="15"/>
  <c r="G276" i="15"/>
  <c r="Q276" i="15"/>
  <c r="R276" i="15"/>
  <c r="G277" i="15"/>
  <c r="V277" i="15" s="1"/>
  <c r="Q277" i="15"/>
  <c r="R277" i="15"/>
  <c r="S277" i="15" s="1"/>
  <c r="G278" i="15"/>
  <c r="Q278" i="15"/>
  <c r="R278" i="15"/>
  <c r="S278" i="15" s="1"/>
  <c r="E279" i="15"/>
  <c r="G279" i="15"/>
  <c r="Q279" i="15"/>
  <c r="R279" i="15"/>
  <c r="S279" i="15" s="1"/>
  <c r="G280" i="15"/>
  <c r="L280" i="15" s="1"/>
  <c r="Q280" i="15"/>
  <c r="R280" i="15"/>
  <c r="S280" i="15" s="1"/>
  <c r="V280" i="15"/>
  <c r="G281" i="15"/>
  <c r="V281" i="15" s="1"/>
  <c r="Q281" i="15"/>
  <c r="R281" i="15"/>
  <c r="S281" i="15" s="1"/>
  <c r="E282" i="15"/>
  <c r="G282" i="15"/>
  <c r="L282" i="15" s="1"/>
  <c r="Q282" i="15"/>
  <c r="R282" i="15"/>
  <c r="S282" i="15" s="1"/>
  <c r="E283" i="15"/>
  <c r="G283" i="15"/>
  <c r="L283" i="15" s="1"/>
  <c r="Q283" i="15"/>
  <c r="R283" i="15"/>
  <c r="S283" i="15" s="1"/>
  <c r="E284" i="15"/>
  <c r="G284" i="15"/>
  <c r="V284" i="15" s="1"/>
  <c r="Q284" i="15"/>
  <c r="R284" i="15"/>
  <c r="S284" i="15" s="1"/>
  <c r="G285" i="15"/>
  <c r="L285" i="15" s="1"/>
  <c r="Q285" i="15"/>
  <c r="R285" i="15"/>
  <c r="G286" i="15"/>
  <c r="L286" i="15" s="1"/>
  <c r="Q286" i="15"/>
  <c r="R286" i="15"/>
  <c r="G287" i="15"/>
  <c r="V287" i="15" s="1"/>
  <c r="Q287" i="15"/>
  <c r="R287" i="15"/>
  <c r="S287" i="15" s="1"/>
  <c r="E288" i="15"/>
  <c r="G288" i="15"/>
  <c r="L288" i="15" s="1"/>
  <c r="Q288" i="15"/>
  <c r="R288" i="15"/>
  <c r="S288" i="15" s="1"/>
  <c r="E289" i="15"/>
  <c r="G289" i="15"/>
  <c r="L289" i="15" s="1"/>
  <c r="Q289" i="15"/>
  <c r="R289" i="15"/>
  <c r="S289" i="15" s="1"/>
  <c r="E290" i="15"/>
  <c r="G290" i="15"/>
  <c r="V290" i="15" s="1"/>
  <c r="Q290" i="15"/>
  <c r="R290" i="15"/>
  <c r="S290" i="15" s="1"/>
  <c r="E291" i="15"/>
  <c r="G291" i="15"/>
  <c r="L291" i="15" s="1"/>
  <c r="Q291" i="15"/>
  <c r="R291" i="15"/>
  <c r="S291" i="15" s="1"/>
  <c r="E292" i="15"/>
  <c r="G292" i="15"/>
  <c r="L292" i="15" s="1"/>
  <c r="Q292" i="15"/>
  <c r="R292" i="15"/>
  <c r="S292" i="15" s="1"/>
  <c r="E293" i="15"/>
  <c r="G293" i="15"/>
  <c r="V293" i="15" s="1"/>
  <c r="Q293" i="15"/>
  <c r="R293" i="15"/>
  <c r="S293" i="15" s="1"/>
  <c r="E294" i="15"/>
  <c r="G294" i="15"/>
  <c r="L294" i="15" s="1"/>
  <c r="Q294" i="15"/>
  <c r="R294" i="15"/>
  <c r="S294" i="15" s="1"/>
  <c r="E295" i="15"/>
  <c r="G295" i="15"/>
  <c r="L295" i="15" s="1"/>
  <c r="Q295" i="15"/>
  <c r="R295" i="15"/>
  <c r="S295" i="15" s="1"/>
  <c r="E296" i="15"/>
  <c r="G296" i="15"/>
  <c r="V296" i="15" s="1"/>
  <c r="Q296" i="15"/>
  <c r="R296" i="15"/>
  <c r="S296" i="15" s="1"/>
  <c r="E297" i="15"/>
  <c r="G297" i="15"/>
  <c r="L297" i="15" s="1"/>
  <c r="Q297" i="15"/>
  <c r="R297" i="15"/>
  <c r="S297" i="15" s="1"/>
  <c r="E298" i="15"/>
  <c r="G298" i="15"/>
  <c r="L298" i="15" s="1"/>
  <c r="Q298" i="15"/>
  <c r="R298" i="15"/>
  <c r="S298" i="15" s="1"/>
  <c r="E299" i="15"/>
  <c r="G299" i="15"/>
  <c r="V299" i="15" s="1"/>
  <c r="Q299" i="15"/>
  <c r="R299" i="15"/>
  <c r="S299" i="15" s="1"/>
  <c r="E300" i="15"/>
  <c r="G300" i="15"/>
  <c r="L300" i="15" s="1"/>
  <c r="Q300" i="15"/>
  <c r="R300" i="15"/>
  <c r="S300" i="15" s="1"/>
  <c r="G301" i="15"/>
  <c r="L301" i="15" s="1"/>
  <c r="Q301" i="15"/>
  <c r="R301" i="15"/>
  <c r="E302" i="15"/>
  <c r="G302" i="15"/>
  <c r="V302" i="15" s="1"/>
  <c r="Q302" i="15"/>
  <c r="R302" i="15"/>
  <c r="S302" i="15" s="1"/>
  <c r="G303" i="15"/>
  <c r="L303" i="15" s="1"/>
  <c r="Q303" i="15"/>
  <c r="R303" i="15"/>
  <c r="S303" i="15" s="1"/>
  <c r="E304" i="15"/>
  <c r="G304" i="15"/>
  <c r="L304" i="15" s="1"/>
  <c r="Q304" i="15"/>
  <c r="R304" i="15"/>
  <c r="E305" i="15"/>
  <c r="G305" i="15"/>
  <c r="V305" i="15" s="1"/>
  <c r="Q305" i="15"/>
  <c r="R305" i="15"/>
  <c r="E306" i="15"/>
  <c r="G306" i="15"/>
  <c r="L306" i="15" s="1"/>
  <c r="Q306" i="15"/>
  <c r="R306" i="15"/>
  <c r="S306" i="15" s="1"/>
  <c r="G307" i="15"/>
  <c r="L307" i="15" s="1"/>
  <c r="Q307" i="15"/>
  <c r="R307" i="15"/>
  <c r="E308" i="15"/>
  <c r="G308" i="15"/>
  <c r="V308" i="15" s="1"/>
  <c r="Q308" i="15"/>
  <c r="R308" i="15"/>
  <c r="E309" i="15"/>
  <c r="G309" i="15"/>
  <c r="L309" i="15" s="1"/>
  <c r="Q309" i="15"/>
  <c r="R309" i="15"/>
  <c r="E310" i="15"/>
  <c r="G310" i="15"/>
  <c r="L310" i="15" s="1"/>
  <c r="Q310" i="15"/>
  <c r="R310" i="15"/>
  <c r="G311" i="15"/>
  <c r="V311" i="15" s="1"/>
  <c r="Q311" i="15"/>
  <c r="R311" i="15"/>
  <c r="S311" i="15" s="1"/>
  <c r="E312" i="15"/>
  <c r="G312" i="15"/>
  <c r="L312" i="15" s="1"/>
  <c r="Q312" i="15"/>
  <c r="R312" i="15"/>
  <c r="G313" i="15"/>
  <c r="L313" i="15" s="1"/>
  <c r="Q313" i="15"/>
  <c r="R313" i="15"/>
  <c r="E314" i="15"/>
  <c r="G314" i="15"/>
  <c r="V314" i="15" s="1"/>
  <c r="Q314" i="15"/>
  <c r="R314" i="15"/>
  <c r="S314" i="15" s="1"/>
  <c r="E315" i="15"/>
  <c r="G315" i="15"/>
  <c r="L315" i="15" s="1"/>
  <c r="Q315" i="15"/>
  <c r="R315" i="15"/>
  <c r="E316" i="15"/>
  <c r="G316" i="15"/>
  <c r="L316" i="15" s="1"/>
  <c r="Q316" i="15"/>
  <c r="R316" i="15"/>
  <c r="E317" i="15"/>
  <c r="G317" i="15"/>
  <c r="V317" i="15" s="1"/>
  <c r="Q317" i="15"/>
  <c r="R317" i="15"/>
  <c r="S317" i="15" s="1"/>
  <c r="E318" i="15"/>
  <c r="G318" i="15"/>
  <c r="L318" i="15" s="1"/>
  <c r="Q318" i="15"/>
  <c r="R318" i="15"/>
  <c r="E319" i="15"/>
  <c r="G319" i="15"/>
  <c r="L319" i="15" s="1"/>
  <c r="Q319" i="15"/>
  <c r="R319" i="15"/>
  <c r="E320" i="15"/>
  <c r="G320" i="15"/>
  <c r="V320" i="15" s="1"/>
  <c r="Q320" i="15"/>
  <c r="R320" i="15"/>
  <c r="E321" i="15"/>
  <c r="G321" i="15"/>
  <c r="L321" i="15" s="1"/>
  <c r="Q321" i="15"/>
  <c r="R321" i="15"/>
  <c r="G322" i="15"/>
  <c r="L322" i="15" s="1"/>
  <c r="Q322" i="15"/>
  <c r="R322" i="15"/>
  <c r="S322" i="15" s="1"/>
  <c r="G323" i="15"/>
  <c r="V323" i="15" s="1"/>
  <c r="Q323" i="15"/>
  <c r="R323" i="15"/>
  <c r="S323" i="15" s="1"/>
  <c r="G324" i="15"/>
  <c r="L324" i="15" s="1"/>
  <c r="Q324" i="15"/>
  <c r="R324" i="15"/>
  <c r="S324" i="15" s="1"/>
  <c r="D59" i="2"/>
  <c r="T358" i="15"/>
  <c r="D358" i="15"/>
  <c r="O341" i="15"/>
  <c r="D341" i="15"/>
  <c r="E23" i="25"/>
  <c r="E62" i="25"/>
  <c r="E63" i="25"/>
  <c r="E64" i="25"/>
  <c r="E65" i="25"/>
  <c r="E17" i="25"/>
  <c r="E18" i="25"/>
  <c r="E19" i="25"/>
  <c r="E20" i="25"/>
  <c r="E21" i="25"/>
  <c r="E22" i="25"/>
  <c r="E24" i="25"/>
  <c r="E25" i="25"/>
  <c r="E26" i="25"/>
  <c r="E27" i="25"/>
  <c r="E28" i="25"/>
  <c r="E29" i="25"/>
  <c r="E30" i="25"/>
  <c r="E31" i="25"/>
  <c r="E32" i="25"/>
  <c r="E33" i="25"/>
  <c r="E34" i="25"/>
  <c r="E35" i="25"/>
  <c r="E36" i="25"/>
  <c r="E37" i="25"/>
  <c r="E38" i="25"/>
  <c r="E39" i="25"/>
  <c r="E40" i="25"/>
  <c r="E41" i="25"/>
  <c r="E42" i="25"/>
  <c r="E43" i="25"/>
  <c r="E44" i="25"/>
  <c r="E45" i="25"/>
  <c r="E46" i="25"/>
  <c r="E47" i="25"/>
  <c r="E48" i="25"/>
  <c r="E49" i="25"/>
  <c r="E50" i="25"/>
  <c r="E51" i="25"/>
  <c r="E52" i="25"/>
  <c r="E53" i="25"/>
  <c r="E54" i="25"/>
  <c r="E55" i="25"/>
  <c r="E56" i="25"/>
  <c r="E57" i="25"/>
  <c r="E58" i="25"/>
  <c r="E59" i="25"/>
  <c r="E60" i="25"/>
  <c r="E61" i="25"/>
  <c r="AJ318" i="15"/>
  <c r="AJ313" i="15"/>
  <c r="E313" i="15" s="1"/>
  <c r="AJ311" i="15"/>
  <c r="E311" i="15" s="1"/>
  <c r="C19" i="19"/>
  <c r="M356" i="15"/>
  <c r="F34" i="2"/>
  <c r="S142" i="15" l="1"/>
  <c r="P115" i="15"/>
  <c r="S112" i="15"/>
  <c r="S107" i="15"/>
  <c r="P112" i="15"/>
  <c r="S106" i="15"/>
  <c r="S101" i="15"/>
  <c r="S138" i="15"/>
  <c r="P127" i="15"/>
  <c r="S124" i="15"/>
  <c r="V116" i="15"/>
  <c r="S111" i="15"/>
  <c r="S121" i="15"/>
  <c r="S116" i="15"/>
  <c r="P106" i="15"/>
  <c r="S103" i="15"/>
  <c r="P124" i="15"/>
  <c r="S118" i="15"/>
  <c r="P103" i="15"/>
  <c r="S134" i="15"/>
  <c r="S105" i="15"/>
  <c r="S145" i="15"/>
  <c r="P118" i="15"/>
  <c r="S115" i="15"/>
  <c r="L163" i="15"/>
  <c r="S152" i="15"/>
  <c r="S197" i="15"/>
  <c r="S194" i="15"/>
  <c r="S191" i="15"/>
  <c r="S188" i="15"/>
  <c r="S185" i="15"/>
  <c r="S182" i="15"/>
  <c r="S179" i="15"/>
  <c r="S176" i="15"/>
  <c r="S173" i="15"/>
  <c r="S160" i="15"/>
  <c r="S167" i="15"/>
  <c r="S164" i="15"/>
  <c r="L167" i="15"/>
  <c r="S196" i="15"/>
  <c r="S193" i="15"/>
  <c r="S190" i="15"/>
  <c r="S187" i="15"/>
  <c r="S184" i="15"/>
  <c r="S181" i="15"/>
  <c r="S178" i="15"/>
  <c r="S175" i="15"/>
  <c r="S172" i="15"/>
  <c r="S199" i="15"/>
  <c r="L164" i="15"/>
  <c r="S245" i="15"/>
  <c r="S242" i="15"/>
  <c r="S239" i="15"/>
  <c r="S236" i="15"/>
  <c r="S233" i="15"/>
  <c r="S230" i="15"/>
  <c r="S227" i="15"/>
  <c r="S224" i="15"/>
  <c r="S221" i="15"/>
  <c r="S218" i="15"/>
  <c r="S215" i="15"/>
  <c r="S212" i="15"/>
  <c r="S209" i="15"/>
  <c r="S206" i="15"/>
  <c r="S203" i="15"/>
  <c r="V247" i="15"/>
  <c r="S247" i="15"/>
  <c r="S244" i="15"/>
  <c r="S241" i="15"/>
  <c r="S238" i="15"/>
  <c r="S235" i="15"/>
  <c r="S232" i="15"/>
  <c r="S229" i="15"/>
  <c r="S226" i="15"/>
  <c r="S223" i="15"/>
  <c r="S220" i="15"/>
  <c r="S217" i="15"/>
  <c r="S214" i="15"/>
  <c r="S211" i="15"/>
  <c r="S208" i="15"/>
  <c r="S205" i="15"/>
  <c r="S202" i="15"/>
  <c r="S273" i="15"/>
  <c r="S270" i="15"/>
  <c r="S267" i="15"/>
  <c r="S264" i="15"/>
  <c r="S261" i="15"/>
  <c r="S258" i="15"/>
  <c r="S255" i="15"/>
  <c r="S252" i="15"/>
  <c r="S286" i="15"/>
  <c r="P280" i="15"/>
  <c r="S276" i="15"/>
  <c r="S285" i="15"/>
  <c r="S275" i="15"/>
  <c r="S272" i="15"/>
  <c r="S269" i="15"/>
  <c r="S266" i="15"/>
  <c r="S263" i="15"/>
  <c r="S260" i="15"/>
  <c r="S257" i="15"/>
  <c r="S251" i="15"/>
  <c r="S274" i="15"/>
  <c r="S271" i="15"/>
  <c r="S268" i="15"/>
  <c r="S265" i="15"/>
  <c r="S262" i="15"/>
  <c r="S259" i="15"/>
  <c r="S256" i="15"/>
  <c r="S305" i="15"/>
  <c r="S308" i="15"/>
  <c r="S320" i="15"/>
  <c r="S301" i="15"/>
  <c r="S304" i="15"/>
  <c r="S310" i="15"/>
  <c r="S307" i="15"/>
  <c r="S319" i="15"/>
  <c r="S316" i="15"/>
  <c r="S313" i="15"/>
  <c r="S309" i="15"/>
  <c r="S321" i="15"/>
  <c r="S318" i="15"/>
  <c r="S315" i="15"/>
  <c r="S312" i="15"/>
  <c r="L159" i="15"/>
  <c r="P159" i="15"/>
  <c r="V159" i="15"/>
  <c r="L123" i="15"/>
  <c r="P123" i="15"/>
  <c r="V123" i="15"/>
  <c r="V324" i="15"/>
  <c r="P323" i="15"/>
  <c r="V321" i="15"/>
  <c r="P320" i="15"/>
  <c r="V318" i="15"/>
  <c r="P317" i="15"/>
  <c r="V315" i="15"/>
  <c r="P314" i="15"/>
  <c r="V312" i="15"/>
  <c r="P311" i="15"/>
  <c r="V309" i="15"/>
  <c r="P308" i="15"/>
  <c r="V306" i="15"/>
  <c r="P305" i="15"/>
  <c r="V303" i="15"/>
  <c r="P302" i="15"/>
  <c r="V300" i="15"/>
  <c r="P299" i="15"/>
  <c r="V297" i="15"/>
  <c r="P296" i="15"/>
  <c r="V294" i="15"/>
  <c r="P293" i="15"/>
  <c r="V291" i="15"/>
  <c r="P290" i="15"/>
  <c r="V288" i="15"/>
  <c r="P287" i="15"/>
  <c r="V285" i="15"/>
  <c r="P284" i="15"/>
  <c r="V282" i="15"/>
  <c r="P281" i="15"/>
  <c r="S246" i="15"/>
  <c r="S243" i="15"/>
  <c r="S240" i="15"/>
  <c r="S237" i="15"/>
  <c r="S234" i="15"/>
  <c r="S231" i="15"/>
  <c r="S228" i="15"/>
  <c r="S225" i="15"/>
  <c r="S222" i="15"/>
  <c r="S219" i="15"/>
  <c r="S216" i="15"/>
  <c r="S213" i="15"/>
  <c r="S210" i="15"/>
  <c r="S207" i="15"/>
  <c r="S204" i="15"/>
  <c r="S201" i="15"/>
  <c r="S198" i="15"/>
  <c r="S195" i="15"/>
  <c r="S192" i="15"/>
  <c r="S189" i="15"/>
  <c r="S186" i="15"/>
  <c r="S183" i="15"/>
  <c r="S180" i="15"/>
  <c r="S177" i="15"/>
  <c r="S174" i="15"/>
  <c r="L128" i="15"/>
  <c r="P128" i="15"/>
  <c r="V128" i="15"/>
  <c r="L323" i="15"/>
  <c r="L320" i="15"/>
  <c r="L317" i="15"/>
  <c r="L314" i="15"/>
  <c r="L311" i="15"/>
  <c r="L308" i="15"/>
  <c r="L305" i="15"/>
  <c r="L302" i="15"/>
  <c r="L299" i="15"/>
  <c r="L296" i="15"/>
  <c r="L293" i="15"/>
  <c r="L290" i="15"/>
  <c r="L287" i="15"/>
  <c r="L284" i="15"/>
  <c r="L281" i="15"/>
  <c r="L279" i="15"/>
  <c r="P279" i="15"/>
  <c r="V279" i="15"/>
  <c r="L276" i="15"/>
  <c r="P276" i="15"/>
  <c r="V276" i="15"/>
  <c r="L273" i="15"/>
  <c r="P273" i="15"/>
  <c r="V273" i="15"/>
  <c r="L270" i="15"/>
  <c r="P270" i="15"/>
  <c r="V270" i="15"/>
  <c r="L267" i="15"/>
  <c r="P267" i="15"/>
  <c r="V267" i="15"/>
  <c r="L264" i="15"/>
  <c r="P264" i="15"/>
  <c r="V264" i="15"/>
  <c r="L261" i="15"/>
  <c r="P261" i="15"/>
  <c r="V261" i="15"/>
  <c r="L258" i="15"/>
  <c r="P258" i="15"/>
  <c r="V258" i="15"/>
  <c r="L255" i="15"/>
  <c r="P255" i="15"/>
  <c r="V255" i="15"/>
  <c r="L252" i="15"/>
  <c r="P252" i="15"/>
  <c r="V252" i="15"/>
  <c r="L249" i="15"/>
  <c r="P249" i="15"/>
  <c r="V249" i="15"/>
  <c r="L246" i="15"/>
  <c r="P246" i="15"/>
  <c r="V246" i="15"/>
  <c r="L243" i="15"/>
  <c r="P243" i="15"/>
  <c r="V243" i="15"/>
  <c r="L240" i="15"/>
  <c r="P240" i="15"/>
  <c r="V240" i="15"/>
  <c r="L237" i="15"/>
  <c r="P237" i="15"/>
  <c r="V237" i="15"/>
  <c r="L234" i="15"/>
  <c r="P234" i="15"/>
  <c r="V234" i="15"/>
  <c r="L231" i="15"/>
  <c r="P231" i="15"/>
  <c r="V231" i="15"/>
  <c r="L228" i="15"/>
  <c r="P228" i="15"/>
  <c r="V228" i="15"/>
  <c r="L225" i="15"/>
  <c r="P225" i="15"/>
  <c r="V225" i="15"/>
  <c r="L222" i="15"/>
  <c r="P222" i="15"/>
  <c r="V222" i="15"/>
  <c r="L219" i="15"/>
  <c r="P219" i="15"/>
  <c r="V219" i="15"/>
  <c r="L216" i="15"/>
  <c r="P216" i="15"/>
  <c r="V216" i="15"/>
  <c r="L213" i="15"/>
  <c r="P213" i="15"/>
  <c r="V213" i="15"/>
  <c r="L210" i="15"/>
  <c r="P210" i="15"/>
  <c r="V210" i="15"/>
  <c r="L207" i="15"/>
  <c r="P207" i="15"/>
  <c r="V207" i="15"/>
  <c r="L204" i="15"/>
  <c r="P204" i="15"/>
  <c r="V204" i="15"/>
  <c r="L201" i="15"/>
  <c r="P201" i="15"/>
  <c r="V201" i="15"/>
  <c r="L198" i="15"/>
  <c r="P198" i="15"/>
  <c r="V198" i="15"/>
  <c r="L195" i="15"/>
  <c r="P195" i="15"/>
  <c r="V195" i="15"/>
  <c r="L192" i="15"/>
  <c r="P192" i="15"/>
  <c r="V192" i="15"/>
  <c r="L189" i="15"/>
  <c r="P189" i="15"/>
  <c r="V189" i="15"/>
  <c r="L186" i="15"/>
  <c r="P186" i="15"/>
  <c r="V186" i="15"/>
  <c r="L183" i="15"/>
  <c r="P183" i="15"/>
  <c r="V183" i="15"/>
  <c r="L180" i="15"/>
  <c r="P180" i="15"/>
  <c r="V180" i="15"/>
  <c r="L177" i="15"/>
  <c r="P177" i="15"/>
  <c r="V177" i="15"/>
  <c r="L174" i="15"/>
  <c r="P174" i="15"/>
  <c r="V174" i="15"/>
  <c r="L171" i="15"/>
  <c r="P171" i="15"/>
  <c r="S171" i="15"/>
  <c r="V171" i="15"/>
  <c r="V136" i="15"/>
  <c r="L136" i="15"/>
  <c r="P136" i="15"/>
  <c r="L168" i="15"/>
  <c r="P168" i="15"/>
  <c r="S168" i="15"/>
  <c r="V168" i="15"/>
  <c r="P324" i="15"/>
  <c r="V322" i="15"/>
  <c r="P321" i="15"/>
  <c r="V319" i="15"/>
  <c r="P318" i="15"/>
  <c r="V316" i="15"/>
  <c r="P315" i="15"/>
  <c r="V313" i="15"/>
  <c r="P312" i="15"/>
  <c r="V310" i="15"/>
  <c r="P309" i="15"/>
  <c r="V307" i="15"/>
  <c r="P306" i="15"/>
  <c r="V304" i="15"/>
  <c r="P303" i="15"/>
  <c r="V301" i="15"/>
  <c r="P300" i="15"/>
  <c r="V298" i="15"/>
  <c r="P297" i="15"/>
  <c r="V295" i="15"/>
  <c r="P294" i="15"/>
  <c r="V292" i="15"/>
  <c r="P291" i="15"/>
  <c r="V289" i="15"/>
  <c r="P288" i="15"/>
  <c r="V286" i="15"/>
  <c r="P285" i="15"/>
  <c r="V283" i="15"/>
  <c r="P282" i="15"/>
  <c r="L165" i="15"/>
  <c r="P165" i="15"/>
  <c r="S165" i="15"/>
  <c r="V165" i="15"/>
  <c r="L278" i="15"/>
  <c r="P278" i="15"/>
  <c r="V278" i="15"/>
  <c r="L275" i="15"/>
  <c r="P275" i="15"/>
  <c r="V275" i="15"/>
  <c r="L272" i="15"/>
  <c r="P272" i="15"/>
  <c r="V272" i="15"/>
  <c r="L269" i="15"/>
  <c r="P269" i="15"/>
  <c r="V269" i="15"/>
  <c r="L266" i="15"/>
  <c r="P266" i="15"/>
  <c r="V266" i="15"/>
  <c r="L263" i="15"/>
  <c r="P263" i="15"/>
  <c r="V263" i="15"/>
  <c r="L260" i="15"/>
  <c r="P260" i="15"/>
  <c r="V260" i="15"/>
  <c r="L257" i="15"/>
  <c r="P257" i="15"/>
  <c r="V257" i="15"/>
  <c r="L254" i="15"/>
  <c r="P254" i="15"/>
  <c r="S254" i="15"/>
  <c r="V254" i="15"/>
  <c r="L251" i="15"/>
  <c r="P251" i="15"/>
  <c r="V251" i="15"/>
  <c r="L141" i="15"/>
  <c r="P141" i="15"/>
  <c r="V141" i="15"/>
  <c r="V154" i="15"/>
  <c r="L154" i="15"/>
  <c r="P154" i="15"/>
  <c r="L146" i="15"/>
  <c r="P146" i="15"/>
  <c r="V146" i="15"/>
  <c r="P322" i="15"/>
  <c r="P319" i="15"/>
  <c r="P316" i="15"/>
  <c r="P313" i="15"/>
  <c r="P310" i="15"/>
  <c r="P307" i="15"/>
  <c r="P304" i="15"/>
  <c r="P301" i="15"/>
  <c r="P298" i="15"/>
  <c r="P295" i="15"/>
  <c r="P292" i="15"/>
  <c r="P289" i="15"/>
  <c r="P286" i="15"/>
  <c r="P283" i="15"/>
  <c r="P277" i="15"/>
  <c r="P274" i="15"/>
  <c r="P271" i="15"/>
  <c r="P268" i="15"/>
  <c r="P265" i="15"/>
  <c r="P262" i="15"/>
  <c r="P259" i="15"/>
  <c r="P256" i="15"/>
  <c r="P253" i="15"/>
  <c r="P250" i="15"/>
  <c r="V248" i="15"/>
  <c r="P247" i="15"/>
  <c r="V245" i="15"/>
  <c r="P244" i="15"/>
  <c r="V242" i="15"/>
  <c r="P241" i="15"/>
  <c r="V239" i="15"/>
  <c r="P238" i="15"/>
  <c r="V236" i="15"/>
  <c r="P235" i="15"/>
  <c r="V233" i="15"/>
  <c r="P232" i="15"/>
  <c r="V230" i="15"/>
  <c r="P229" i="15"/>
  <c r="V227" i="15"/>
  <c r="P226" i="15"/>
  <c r="V224" i="15"/>
  <c r="P223" i="15"/>
  <c r="V221" i="15"/>
  <c r="P220" i="15"/>
  <c r="V218" i="15"/>
  <c r="P217" i="15"/>
  <c r="V215" i="15"/>
  <c r="P214" i="15"/>
  <c r="V212" i="15"/>
  <c r="P211" i="15"/>
  <c r="V209" i="15"/>
  <c r="P208" i="15"/>
  <c r="V206" i="15"/>
  <c r="P205" i="15"/>
  <c r="V203" i="15"/>
  <c r="P202" i="15"/>
  <c r="V200" i="15"/>
  <c r="P199" i="15"/>
  <c r="V197" i="15"/>
  <c r="P196" i="15"/>
  <c r="V194" i="15"/>
  <c r="P193" i="15"/>
  <c r="V191" i="15"/>
  <c r="P190" i="15"/>
  <c r="V188" i="15"/>
  <c r="P187" i="15"/>
  <c r="V185" i="15"/>
  <c r="P184" i="15"/>
  <c r="V182" i="15"/>
  <c r="P181" i="15"/>
  <c r="V179" i="15"/>
  <c r="P178" i="15"/>
  <c r="V176" i="15"/>
  <c r="P175" i="15"/>
  <c r="V173" i="15"/>
  <c r="P172" i="15"/>
  <c r="V170" i="15"/>
  <c r="P169" i="15"/>
  <c r="V167" i="15"/>
  <c r="P166" i="15"/>
  <c r="V164" i="15"/>
  <c r="P163" i="15"/>
  <c r="L156" i="15"/>
  <c r="P156" i="15"/>
  <c r="V156" i="15"/>
  <c r="S153" i="15"/>
  <c r="V151" i="15"/>
  <c r="L151" i="15"/>
  <c r="L138" i="15"/>
  <c r="P138" i="15"/>
  <c r="V138" i="15"/>
  <c r="S135" i="15"/>
  <c r="V133" i="15"/>
  <c r="L133" i="15"/>
  <c r="L120" i="15"/>
  <c r="P120" i="15"/>
  <c r="V120" i="15"/>
  <c r="L277" i="15"/>
  <c r="L274" i="15"/>
  <c r="L271" i="15"/>
  <c r="L268" i="15"/>
  <c r="L265" i="15"/>
  <c r="L262" i="15"/>
  <c r="L259" i="15"/>
  <c r="L256" i="15"/>
  <c r="L253" i="15"/>
  <c r="L250" i="15"/>
  <c r="L244" i="15"/>
  <c r="L241" i="15"/>
  <c r="L238" i="15"/>
  <c r="L235" i="15"/>
  <c r="L232" i="15"/>
  <c r="L229" i="15"/>
  <c r="L226" i="15"/>
  <c r="L223" i="15"/>
  <c r="L220" i="15"/>
  <c r="L217" i="15"/>
  <c r="L214" i="15"/>
  <c r="L211" i="15"/>
  <c r="L208" i="15"/>
  <c r="L205" i="15"/>
  <c r="L202" i="15"/>
  <c r="L199" i="15"/>
  <c r="L196" i="15"/>
  <c r="L193" i="15"/>
  <c r="L190" i="15"/>
  <c r="L187" i="15"/>
  <c r="L184" i="15"/>
  <c r="L181" i="15"/>
  <c r="L178" i="15"/>
  <c r="L175" i="15"/>
  <c r="L172" i="15"/>
  <c r="L169" i="15"/>
  <c r="L166" i="15"/>
  <c r="L161" i="15"/>
  <c r="P161" i="15"/>
  <c r="S158" i="15"/>
  <c r="L143" i="15"/>
  <c r="P143" i="15"/>
  <c r="S140" i="15"/>
  <c r="L125" i="15"/>
  <c r="P125" i="15"/>
  <c r="S122" i="15"/>
  <c r="L153" i="15"/>
  <c r="P153" i="15"/>
  <c r="V153" i="15"/>
  <c r="S150" i="15"/>
  <c r="V148" i="15"/>
  <c r="L148" i="15"/>
  <c r="L135" i="15"/>
  <c r="P135" i="15"/>
  <c r="V135" i="15"/>
  <c r="S132" i="15"/>
  <c r="L158" i="15"/>
  <c r="P158" i="15"/>
  <c r="S155" i="15"/>
  <c r="L140" i="15"/>
  <c r="P140" i="15"/>
  <c r="S137" i="15"/>
  <c r="L122" i="15"/>
  <c r="P122" i="15"/>
  <c r="P248" i="15"/>
  <c r="P245" i="15"/>
  <c r="P242" i="15"/>
  <c r="P239" i="15"/>
  <c r="P236" i="15"/>
  <c r="P233" i="15"/>
  <c r="P230" i="15"/>
  <c r="P227" i="15"/>
  <c r="P224" i="15"/>
  <c r="P221" i="15"/>
  <c r="P218" i="15"/>
  <c r="P215" i="15"/>
  <c r="P212" i="15"/>
  <c r="P209" i="15"/>
  <c r="P206" i="15"/>
  <c r="P203" i="15"/>
  <c r="P200" i="15"/>
  <c r="P197" i="15"/>
  <c r="P194" i="15"/>
  <c r="P191" i="15"/>
  <c r="P188" i="15"/>
  <c r="P185" i="15"/>
  <c r="P182" i="15"/>
  <c r="P179" i="15"/>
  <c r="P176" i="15"/>
  <c r="P173" i="15"/>
  <c r="L150" i="15"/>
  <c r="P150" i="15"/>
  <c r="V150" i="15"/>
  <c r="S147" i="15"/>
  <c r="V145" i="15"/>
  <c r="L145" i="15"/>
  <c r="L132" i="15"/>
  <c r="P132" i="15"/>
  <c r="V132" i="15"/>
  <c r="S129" i="15"/>
  <c r="L155" i="15"/>
  <c r="P155" i="15"/>
  <c r="L137" i="15"/>
  <c r="P137" i="15"/>
  <c r="V160" i="15"/>
  <c r="L160" i="15"/>
  <c r="L147" i="15"/>
  <c r="P147" i="15"/>
  <c r="V147" i="15"/>
  <c r="V142" i="15"/>
  <c r="L142" i="15"/>
  <c r="L129" i="15"/>
  <c r="P129" i="15"/>
  <c r="V129" i="15"/>
  <c r="S126" i="15"/>
  <c r="S154" i="15"/>
  <c r="L152" i="15"/>
  <c r="P152" i="15"/>
  <c r="S149" i="15"/>
  <c r="S136" i="15"/>
  <c r="L134" i="15"/>
  <c r="P134" i="15"/>
  <c r="S131" i="15"/>
  <c r="L162" i="15"/>
  <c r="P162" i="15"/>
  <c r="S159" i="15"/>
  <c r="V157" i="15"/>
  <c r="L157" i="15"/>
  <c r="L144" i="15"/>
  <c r="P144" i="15"/>
  <c r="V144" i="15"/>
  <c r="S141" i="15"/>
  <c r="V139" i="15"/>
  <c r="L139" i="15"/>
  <c r="L126" i="15"/>
  <c r="P126" i="15"/>
  <c r="V126" i="15"/>
  <c r="S123" i="15"/>
  <c r="L149" i="15"/>
  <c r="P149" i="15"/>
  <c r="S146" i="15"/>
  <c r="L131" i="15"/>
  <c r="P131" i="15"/>
  <c r="S128" i="15"/>
  <c r="L130" i="15"/>
  <c r="L127" i="15"/>
  <c r="L124" i="15"/>
  <c r="L121" i="15"/>
  <c r="L118" i="15"/>
  <c r="L115" i="15"/>
  <c r="L112" i="15"/>
  <c r="L109" i="15"/>
  <c r="L106" i="15"/>
  <c r="L103" i="15"/>
  <c r="L100" i="15"/>
  <c r="L97" i="15"/>
  <c r="L94" i="15"/>
  <c r="L91" i="15"/>
  <c r="L88" i="15"/>
  <c r="L85" i="15"/>
  <c r="L82" i="15"/>
  <c r="L79" i="15"/>
  <c r="L76" i="15"/>
  <c r="L73" i="15"/>
  <c r="L70" i="15"/>
  <c r="L67" i="15"/>
  <c r="L64" i="15"/>
  <c r="L61" i="15"/>
  <c r="L58" i="15"/>
  <c r="L55" i="15"/>
  <c r="L52" i="15"/>
  <c r="L49" i="15"/>
  <c r="L46" i="15"/>
  <c r="L43" i="15"/>
  <c r="L40" i="15"/>
  <c r="L37" i="15"/>
  <c r="P119" i="15"/>
  <c r="V117" i="15"/>
  <c r="P116" i="15"/>
  <c r="V114" i="15"/>
  <c r="P113" i="15"/>
  <c r="V111" i="15"/>
  <c r="P110" i="15"/>
  <c r="V108" i="15"/>
  <c r="P107" i="15"/>
  <c r="V105" i="15"/>
  <c r="P104" i="15"/>
  <c r="V102" i="15"/>
  <c r="P101" i="15"/>
  <c r="V99" i="15"/>
  <c r="P98" i="15"/>
  <c r="V96" i="15"/>
  <c r="P95" i="15"/>
  <c r="V93" i="15"/>
  <c r="P92" i="15"/>
  <c r="V90" i="15"/>
  <c r="P89" i="15"/>
  <c r="V87" i="15"/>
  <c r="P86" i="15"/>
  <c r="V84" i="15"/>
  <c r="P83" i="15"/>
  <c r="V81" i="15"/>
  <c r="P80" i="15"/>
  <c r="V78" i="15"/>
  <c r="P77" i="15"/>
  <c r="V75" i="15"/>
  <c r="P74" i="15"/>
  <c r="V72" i="15"/>
  <c r="P71" i="15"/>
  <c r="V69" i="15"/>
  <c r="P68" i="15"/>
  <c r="V66" i="15"/>
  <c r="P65" i="15"/>
  <c r="V63" i="15"/>
  <c r="P62" i="15"/>
  <c r="V60" i="15"/>
  <c r="P59" i="15"/>
  <c r="V57" i="15"/>
  <c r="P56" i="15"/>
  <c r="V54" i="15"/>
  <c r="P53" i="15"/>
  <c r="V51" i="15"/>
  <c r="P50" i="15"/>
  <c r="V48" i="15"/>
  <c r="P47" i="15"/>
  <c r="V45" i="15"/>
  <c r="P44" i="15"/>
  <c r="V42" i="15"/>
  <c r="P41" i="15"/>
  <c r="V39" i="15"/>
  <c r="P38" i="15"/>
  <c r="V36" i="15"/>
  <c r="P117" i="15"/>
  <c r="P114" i="15"/>
  <c r="P111" i="15"/>
  <c r="P108" i="15"/>
  <c r="P105" i="15"/>
  <c r="P102" i="15"/>
  <c r="P99" i="15"/>
  <c r="P96" i="15"/>
  <c r="P93" i="15"/>
  <c r="P90" i="15"/>
  <c r="P87" i="15"/>
  <c r="P84" i="15"/>
  <c r="P81" i="15"/>
  <c r="P78" i="15"/>
  <c r="P75" i="15"/>
  <c r="P72" i="15"/>
  <c r="P69" i="15"/>
  <c r="P66" i="15"/>
  <c r="P63" i="15"/>
  <c r="P60" i="15"/>
  <c r="P57" i="15"/>
  <c r="P54" i="15"/>
  <c r="P51" i="15"/>
  <c r="P48" i="15"/>
  <c r="P45" i="15"/>
  <c r="P42" i="15"/>
  <c r="P39" i="15"/>
  <c r="P36" i="15"/>
  <c r="F37" i="2"/>
  <c r="F36" i="2"/>
  <c r="F39" i="2"/>
  <c r="F35" i="2"/>
  <c r="F38" i="2"/>
  <c r="C18" i="19"/>
  <c r="G35" i="27" l="1"/>
  <c r="F40" i="2" l="1"/>
  <c r="F43" i="2"/>
  <c r="E16" i="25"/>
  <c r="AJ276" i="15"/>
  <c r="E276" i="15" s="1"/>
  <c r="AJ277" i="15"/>
  <c r="E277" i="15" s="1"/>
  <c r="AJ278" i="15"/>
  <c r="E278" i="15" s="1"/>
  <c r="AJ280" i="15"/>
  <c r="E280" i="15" s="1"/>
  <c r="AJ281" i="15"/>
  <c r="E281" i="15" s="1"/>
  <c r="AJ285" i="15"/>
  <c r="E285" i="15" s="1"/>
  <c r="AJ286" i="15"/>
  <c r="E286" i="15" s="1"/>
  <c r="AJ287" i="15"/>
  <c r="E287" i="15" s="1"/>
  <c r="AJ301" i="15"/>
  <c r="E301" i="15" s="1"/>
  <c r="AJ303" i="15"/>
  <c r="E303" i="15" s="1"/>
  <c r="AJ307" i="15"/>
  <c r="E307" i="15" s="1"/>
  <c r="AJ322" i="15"/>
  <c r="E322" i="15" s="1"/>
  <c r="AJ323" i="15"/>
  <c r="E323" i="15" s="1"/>
  <c r="AJ324" i="15"/>
  <c r="E324" i="15" s="1"/>
  <c r="AJ35" i="15"/>
  <c r="E35" i="15" s="1"/>
  <c r="G3" i="19"/>
  <c r="J3" i="6"/>
  <c r="F3" i="15"/>
  <c r="G3" i="25"/>
  <c r="F3" i="27"/>
  <c r="F3" i="2"/>
  <c r="G20" i="15"/>
  <c r="F45" i="2" l="1"/>
  <c r="F42" i="2"/>
  <c r="F46" i="2"/>
  <c r="E14" i="6"/>
  <c r="H342" i="15"/>
  <c r="H343" i="15"/>
  <c r="G21" i="15"/>
  <c r="G22" i="15"/>
  <c r="G23" i="15"/>
  <c r="G24" i="15"/>
  <c r="G25" i="15"/>
  <c r="G26" i="15"/>
  <c r="G27" i="15"/>
  <c r="G28" i="15"/>
  <c r="G29" i="15"/>
  <c r="F48" i="2" l="1"/>
  <c r="F44" i="2"/>
  <c r="AF362" i="15"/>
  <c r="AE362" i="15"/>
  <c r="AC362" i="15"/>
  <c r="AB362" i="15"/>
  <c r="Z362" i="15"/>
  <c r="Y362" i="15"/>
  <c r="W362" i="15"/>
  <c r="V362" i="15"/>
  <c r="T362" i="15"/>
  <c r="S362" i="15"/>
  <c r="Q362" i="15"/>
  <c r="P362" i="15"/>
  <c r="N362" i="15"/>
  <c r="M362" i="15"/>
  <c r="K362" i="15"/>
  <c r="J362" i="15"/>
  <c r="AF361" i="15"/>
  <c r="AE361" i="15"/>
  <c r="AC361" i="15"/>
  <c r="AB361" i="15"/>
  <c r="Z361" i="15"/>
  <c r="Y361" i="15"/>
  <c r="W361" i="15"/>
  <c r="V361" i="15"/>
  <c r="T361" i="15"/>
  <c r="S361" i="15"/>
  <c r="Q361" i="15"/>
  <c r="P361" i="15"/>
  <c r="N361" i="15"/>
  <c r="M361" i="15"/>
  <c r="K361" i="15"/>
  <c r="J361" i="15"/>
  <c r="AF360" i="15"/>
  <c r="AE360" i="15"/>
  <c r="AC360" i="15"/>
  <c r="AB360" i="15"/>
  <c r="Z360" i="15"/>
  <c r="Y360" i="15"/>
  <c r="W360" i="15"/>
  <c r="V360" i="15"/>
  <c r="T360" i="15"/>
  <c r="S360" i="15"/>
  <c r="Q360" i="15"/>
  <c r="P360" i="15"/>
  <c r="N360" i="15"/>
  <c r="M360" i="15"/>
  <c r="K360" i="15"/>
  <c r="J360" i="15"/>
  <c r="AF359" i="15"/>
  <c r="AE359" i="15"/>
  <c r="AC359" i="15"/>
  <c r="AB359" i="15"/>
  <c r="Z359" i="15"/>
  <c r="Y359" i="15"/>
  <c r="W359" i="15"/>
  <c r="V359" i="15"/>
  <c r="T359" i="15"/>
  <c r="S359" i="15"/>
  <c r="Q359" i="15"/>
  <c r="P359" i="15"/>
  <c r="N359" i="15"/>
  <c r="M359" i="15"/>
  <c r="K359" i="15"/>
  <c r="J359" i="15"/>
  <c r="AF358" i="15"/>
  <c r="AE358" i="15"/>
  <c r="AC358" i="15"/>
  <c r="AB358" i="15"/>
  <c r="Z358" i="15"/>
  <c r="Y358" i="15"/>
  <c r="W358" i="15"/>
  <c r="V358" i="15"/>
  <c r="S358" i="15"/>
  <c r="Q358" i="15"/>
  <c r="P358" i="15"/>
  <c r="N358" i="15"/>
  <c r="M358" i="15"/>
  <c r="K358" i="15"/>
  <c r="J358" i="15"/>
  <c r="AF357" i="15"/>
  <c r="AE357" i="15"/>
  <c r="AC357" i="15"/>
  <c r="AB357" i="15"/>
  <c r="Z357" i="15"/>
  <c r="Y357" i="15"/>
  <c r="W357" i="15"/>
  <c r="V357" i="15"/>
  <c r="T357" i="15"/>
  <c r="U357" i="15" s="1"/>
  <c r="S357" i="15"/>
  <c r="Q357" i="15"/>
  <c r="P357" i="15"/>
  <c r="N357" i="15"/>
  <c r="M357" i="15"/>
  <c r="K357" i="15"/>
  <c r="J357" i="15"/>
  <c r="AF356" i="15"/>
  <c r="AE356" i="15"/>
  <c r="AC356" i="15"/>
  <c r="AB356" i="15"/>
  <c r="Z356" i="15"/>
  <c r="Y356" i="15"/>
  <c r="W356" i="15"/>
  <c r="V356" i="15"/>
  <c r="T356" i="15"/>
  <c r="S356" i="15"/>
  <c r="Q356" i="15"/>
  <c r="P356" i="15"/>
  <c r="N356" i="15"/>
  <c r="K356" i="15"/>
  <c r="J356" i="15"/>
  <c r="AF355" i="15"/>
  <c r="AE355" i="15"/>
  <c r="AC355" i="15"/>
  <c r="AB355" i="15"/>
  <c r="Z355" i="15"/>
  <c r="Y355" i="15"/>
  <c r="W355" i="15"/>
  <c r="V355" i="15"/>
  <c r="T355" i="15"/>
  <c r="S355" i="15"/>
  <c r="Q355" i="15"/>
  <c r="P355" i="15"/>
  <c r="N355" i="15"/>
  <c r="M355" i="15"/>
  <c r="K355" i="15"/>
  <c r="J355" i="15"/>
  <c r="AF354" i="15"/>
  <c r="AE354" i="15"/>
  <c r="AC354" i="15"/>
  <c r="AB354" i="15"/>
  <c r="Z354" i="15"/>
  <c r="Y354" i="15"/>
  <c r="W354" i="15"/>
  <c r="V354" i="15"/>
  <c r="T354" i="15"/>
  <c r="S354" i="15"/>
  <c r="Q354" i="15"/>
  <c r="P354" i="15"/>
  <c r="N354" i="15"/>
  <c r="M354" i="15"/>
  <c r="K354" i="15"/>
  <c r="J354" i="15"/>
  <c r="AF353" i="15"/>
  <c r="AE353" i="15"/>
  <c r="AC353" i="15"/>
  <c r="AB353" i="15"/>
  <c r="Z353" i="15"/>
  <c r="Y353" i="15"/>
  <c r="T353" i="15"/>
  <c r="S353" i="15"/>
  <c r="Q353" i="15"/>
  <c r="P353" i="15"/>
  <c r="N353" i="15"/>
  <c r="M353" i="15"/>
  <c r="K353" i="15"/>
  <c r="J353" i="15"/>
  <c r="H362" i="15"/>
  <c r="G362" i="15"/>
  <c r="H361" i="15"/>
  <c r="G361" i="15"/>
  <c r="H360" i="15"/>
  <c r="G360" i="15"/>
  <c r="H359" i="15"/>
  <c r="G359" i="15"/>
  <c r="H358" i="15"/>
  <c r="G358" i="15"/>
  <c r="H357" i="15"/>
  <c r="G357" i="15"/>
  <c r="H356" i="15"/>
  <c r="I356" i="15" s="1"/>
  <c r="G356" i="15"/>
  <c r="H355" i="15"/>
  <c r="G355" i="15"/>
  <c r="H354" i="15"/>
  <c r="G354" i="15"/>
  <c r="D355" i="15"/>
  <c r="D356" i="15"/>
  <c r="D357" i="15"/>
  <c r="D359" i="15"/>
  <c r="D360" i="15"/>
  <c r="D361" i="15"/>
  <c r="D362" i="15"/>
  <c r="F47" i="2" l="1"/>
  <c r="F50" i="2"/>
  <c r="E355" i="15"/>
  <c r="E356" i="15"/>
  <c r="E357" i="15"/>
  <c r="E358" i="15"/>
  <c r="E359" i="15"/>
  <c r="E360" i="15"/>
  <c r="E361" i="15"/>
  <c r="E362" i="15"/>
  <c r="Q35" i="15"/>
  <c r="F49" i="2" l="1"/>
  <c r="F51" i="2"/>
  <c r="G342" i="15"/>
  <c r="J342" i="15"/>
  <c r="K342" i="15"/>
  <c r="L342" i="15"/>
  <c r="M342" i="15"/>
  <c r="N342" i="15"/>
  <c r="O342" i="15"/>
  <c r="P342" i="15"/>
  <c r="Q342" i="15"/>
  <c r="R342" i="15"/>
  <c r="S342" i="15"/>
  <c r="T342" i="15"/>
  <c r="U342" i="15"/>
  <c r="V342" i="15"/>
  <c r="W342" i="15"/>
  <c r="Y342" i="15"/>
  <c r="Z342" i="15"/>
  <c r="AA342" i="15"/>
  <c r="AB342" i="15"/>
  <c r="AC342" i="15"/>
  <c r="AD342" i="15"/>
  <c r="AE342" i="15"/>
  <c r="AF342" i="15"/>
  <c r="AG342" i="15"/>
  <c r="E342" i="15"/>
  <c r="G341" i="15"/>
  <c r="H341" i="15"/>
  <c r="J341" i="15"/>
  <c r="K341" i="15"/>
  <c r="L341" i="15"/>
  <c r="M341" i="15"/>
  <c r="N341" i="15"/>
  <c r="P341" i="15"/>
  <c r="Q341" i="15"/>
  <c r="R341" i="15"/>
  <c r="S341" i="15"/>
  <c r="T341" i="15"/>
  <c r="U341" i="15"/>
  <c r="V341" i="15"/>
  <c r="W341" i="15"/>
  <c r="Y341" i="15"/>
  <c r="Z341" i="15"/>
  <c r="AA341" i="15"/>
  <c r="AB341" i="15"/>
  <c r="AC341" i="15"/>
  <c r="AD341" i="15"/>
  <c r="AE341" i="15"/>
  <c r="AF341" i="15"/>
  <c r="AG341" i="15"/>
  <c r="E341" i="15"/>
  <c r="D343" i="15"/>
  <c r="D342" i="15"/>
  <c r="R35" i="15"/>
  <c r="D353" i="15" s="1"/>
  <c r="E371" i="15" l="1"/>
  <c r="E32" i="19" s="1"/>
  <c r="D370" i="15"/>
  <c r="D31" i="19" s="1"/>
  <c r="E354" i="15"/>
  <c r="D354" i="15"/>
  <c r="H353" i="15"/>
  <c r="G353" i="15"/>
  <c r="V353" i="15"/>
  <c r="W353" i="15"/>
  <c r="E370" i="15"/>
  <c r="E31" i="19" s="1"/>
  <c r="D371" i="15"/>
  <c r="D32" i="19" s="1"/>
  <c r="D344" i="15"/>
  <c r="J343" i="15"/>
  <c r="J344" i="15" s="1"/>
  <c r="K343" i="15"/>
  <c r="K344" i="15" s="1"/>
  <c r="L343" i="15"/>
  <c r="L344" i="15" s="1"/>
  <c r="M343" i="15"/>
  <c r="M344" i="15" s="1"/>
  <c r="N343" i="15"/>
  <c r="N344" i="15" s="1"/>
  <c r="O343" i="15"/>
  <c r="O344" i="15" s="1"/>
  <c r="P343" i="15"/>
  <c r="P344" i="15" s="1"/>
  <c r="Q343" i="15"/>
  <c r="Q344" i="15" s="1"/>
  <c r="R343" i="15"/>
  <c r="R344" i="15" s="1"/>
  <c r="S343" i="15"/>
  <c r="S344" i="15" s="1"/>
  <c r="T343" i="15"/>
  <c r="T344" i="15" s="1"/>
  <c r="U343" i="15"/>
  <c r="U344" i="15" s="1"/>
  <c r="V343" i="15"/>
  <c r="V344" i="15" s="1"/>
  <c r="E35" i="27"/>
  <c r="F35" i="27"/>
  <c r="H35" i="27"/>
  <c r="I35" i="27"/>
  <c r="J35" i="27"/>
  <c r="K35" i="27"/>
  <c r="L35" i="27"/>
  <c r="M35" i="27"/>
  <c r="N35" i="27"/>
  <c r="O35" i="27"/>
  <c r="P35" i="27"/>
  <c r="Q35" i="27"/>
  <c r="R35" i="27"/>
  <c r="S35" i="27"/>
  <c r="T35" i="27"/>
  <c r="U35" i="27"/>
  <c r="V35" i="27"/>
  <c r="W35" i="27"/>
  <c r="X35" i="27"/>
  <c r="Y35" i="27"/>
  <c r="Z35" i="27"/>
  <c r="AA35" i="27"/>
  <c r="AB35" i="27"/>
  <c r="AC35" i="27"/>
  <c r="AD35" i="27"/>
  <c r="E43" i="27"/>
  <c r="F43" i="27"/>
  <c r="G43" i="27"/>
  <c r="G51" i="27" s="1"/>
  <c r="G52" i="27" s="1"/>
  <c r="G54" i="27" s="1"/>
  <c r="H43" i="27"/>
  <c r="I43" i="27"/>
  <c r="J43" i="27"/>
  <c r="K43" i="27"/>
  <c r="L43" i="27"/>
  <c r="M43" i="27"/>
  <c r="N43" i="27"/>
  <c r="O43" i="27"/>
  <c r="P43" i="27"/>
  <c r="Q43" i="27"/>
  <c r="R43" i="27"/>
  <c r="S43" i="27"/>
  <c r="T43" i="27"/>
  <c r="U43" i="27"/>
  <c r="V43" i="27"/>
  <c r="W43" i="27"/>
  <c r="X43" i="27"/>
  <c r="Y43" i="27"/>
  <c r="Z43" i="27"/>
  <c r="AA43" i="27"/>
  <c r="AB43" i="27"/>
  <c r="AC43" i="27"/>
  <c r="AD43" i="27"/>
  <c r="F54" i="2" l="1"/>
  <c r="F53" i="2"/>
  <c r="H51" i="27"/>
  <c r="H52" i="27" s="1"/>
  <c r="H54" i="27" s="1"/>
  <c r="U51" i="27"/>
  <c r="U52" i="27" s="1"/>
  <c r="U54" i="27" s="1"/>
  <c r="O51" i="27"/>
  <c r="O52" i="27" s="1"/>
  <c r="O54" i="27" s="1"/>
  <c r="I51" i="27"/>
  <c r="I52" i="27" s="1"/>
  <c r="I54" i="27" s="1"/>
  <c r="N51" i="27"/>
  <c r="N52" i="27" s="1"/>
  <c r="N54" i="27" s="1"/>
  <c r="P51" i="27"/>
  <c r="P52" i="27" s="1"/>
  <c r="P54" i="27" s="1"/>
  <c r="J51" i="27"/>
  <c r="J52" i="27" s="1"/>
  <c r="J54" i="27" s="1"/>
  <c r="Y51" i="27"/>
  <c r="Y52" i="27" s="1"/>
  <c r="Y54" i="27" s="1"/>
  <c r="X51" i="27"/>
  <c r="X52" i="27" s="1"/>
  <c r="X54" i="27" s="1"/>
  <c r="AC51" i="27"/>
  <c r="AC52" i="27" s="1"/>
  <c r="AC54" i="27" s="1"/>
  <c r="Q51" i="27"/>
  <c r="Q52" i="27" s="1"/>
  <c r="Q54" i="27" s="1"/>
  <c r="AD51" i="27"/>
  <c r="AD52" i="27" s="1"/>
  <c r="AD54" i="27" s="1"/>
  <c r="V51" i="27"/>
  <c r="V52" i="27" s="1"/>
  <c r="V54" i="27" s="1"/>
  <c r="R51" i="27"/>
  <c r="R52" i="27" s="1"/>
  <c r="R54" i="27" s="1"/>
  <c r="M51" i="27"/>
  <c r="M52" i="27" s="1"/>
  <c r="M54" i="27" s="1"/>
  <c r="Z51" i="27"/>
  <c r="Z52" i="27" s="1"/>
  <c r="Z54" i="27" s="1"/>
  <c r="W51" i="27"/>
  <c r="W52" i="27" s="1"/>
  <c r="W54" i="27" s="1"/>
  <c r="AB51" i="27"/>
  <c r="AB52" i="27" s="1"/>
  <c r="AB54" i="27" s="1"/>
  <c r="L51" i="27"/>
  <c r="L52" i="27" s="1"/>
  <c r="L54" i="27" s="1"/>
  <c r="AA51" i="27"/>
  <c r="AA52" i="27" s="1"/>
  <c r="AA54" i="27" s="1"/>
  <c r="S51" i="27"/>
  <c r="S52" i="27" s="1"/>
  <c r="S54" i="27" s="1"/>
  <c r="K51" i="27"/>
  <c r="K52" i="27" s="1"/>
  <c r="K54" i="27" s="1"/>
  <c r="T51" i="27"/>
  <c r="T52" i="27" s="1"/>
  <c r="T54" i="27" s="1"/>
  <c r="E51" i="27"/>
  <c r="F51" i="27"/>
  <c r="F52" i="27" s="1"/>
  <c r="F54" i="27" s="1"/>
  <c r="M363" i="15"/>
  <c r="N363" i="15"/>
  <c r="V363" i="15"/>
  <c r="Q363" i="15"/>
  <c r="S363" i="15"/>
  <c r="P363" i="15"/>
  <c r="J363" i="15"/>
  <c r="K363" i="15"/>
  <c r="T363" i="15"/>
  <c r="F56" i="2" l="1"/>
  <c r="F55" i="2"/>
  <c r="G65" i="27"/>
  <c r="E52" i="27"/>
  <c r="E54" i="27" s="1"/>
  <c r="G61" i="27" s="1"/>
  <c r="F57" i="2" l="1"/>
  <c r="E59" i="2"/>
  <c r="E55" i="27"/>
  <c r="F55" i="27" s="1"/>
  <c r="G55" i="27" s="1"/>
  <c r="H55" i="27" s="1"/>
  <c r="I55" i="27" s="1"/>
  <c r="J55" i="27" s="1"/>
  <c r="K55" i="27" s="1"/>
  <c r="L55" i="27" s="1"/>
  <c r="M55" i="27" s="1"/>
  <c r="N55" i="27" s="1"/>
  <c r="O55" i="27" s="1"/>
  <c r="P55" i="27" s="1"/>
  <c r="Q55" i="27" s="1"/>
  <c r="R55" i="27" s="1"/>
  <c r="S55" i="27" s="1"/>
  <c r="T55" i="27" s="1"/>
  <c r="U55" i="27" s="1"/>
  <c r="V55" i="27" s="1"/>
  <c r="W55" i="27" s="1"/>
  <c r="X55" i="27" s="1"/>
  <c r="Y55" i="27" s="1"/>
  <c r="Z55" i="27" s="1"/>
  <c r="AA55" i="27" s="1"/>
  <c r="AB55" i="27" s="1"/>
  <c r="AC55" i="27" s="1"/>
  <c r="AD55" i="27" s="1"/>
  <c r="G63" i="27"/>
  <c r="AE343" i="15"/>
  <c r="AE344" i="15" s="1"/>
  <c r="AF343" i="15"/>
  <c r="AF344" i="15" s="1"/>
  <c r="AG343" i="15"/>
  <c r="AG344" i="15" s="1"/>
  <c r="W343" i="15"/>
  <c r="W344" i="15" s="1"/>
  <c r="Y343" i="15"/>
  <c r="Y344" i="15" s="1"/>
  <c r="Z343" i="15"/>
  <c r="Z344" i="15" s="1"/>
  <c r="AA343" i="15"/>
  <c r="AA344" i="15" s="1"/>
  <c r="AB343" i="15"/>
  <c r="AB344" i="15" s="1"/>
  <c r="AC343" i="15"/>
  <c r="AC344" i="15" s="1"/>
  <c r="AD343" i="15"/>
  <c r="AD344" i="15" s="1"/>
  <c r="E343" i="15"/>
  <c r="G343" i="15"/>
  <c r="H344" i="15"/>
  <c r="G344" i="15" l="1"/>
  <c r="D372" i="15"/>
  <c r="D33" i="19" s="1"/>
  <c r="D34" i="19" s="1"/>
  <c r="E372" i="15"/>
  <c r="E33" i="19" s="1"/>
  <c r="E34" i="19" s="1"/>
  <c r="E344" i="15"/>
  <c r="AB363" i="15" l="1"/>
  <c r="AE363" i="15"/>
  <c r="Y363" i="15"/>
  <c r="AF363" i="15"/>
  <c r="AC363" i="15"/>
  <c r="Z363" i="15"/>
  <c r="C21" i="19" l="1"/>
  <c r="C20" i="19"/>
  <c r="D332" i="15" l="1"/>
  <c r="E353" i="15"/>
  <c r="E363" i="15" s="1"/>
  <c r="J372" i="15" l="1"/>
  <c r="AG354" i="15"/>
  <c r="O354" i="15"/>
  <c r="L354" i="15"/>
  <c r="R354" i="15"/>
  <c r="AA354" i="15"/>
  <c r="AD354" i="15"/>
  <c r="U354" i="15"/>
  <c r="I354" i="15"/>
  <c r="X354" i="15"/>
  <c r="L362" i="15"/>
  <c r="R362" i="15"/>
  <c r="O362" i="15"/>
  <c r="X362" i="15"/>
  <c r="AA362" i="15"/>
  <c r="AD362" i="15"/>
  <c r="I362" i="15"/>
  <c r="U362" i="15"/>
  <c r="AG362" i="15"/>
  <c r="R360" i="15"/>
  <c r="L360" i="15"/>
  <c r="O360" i="15"/>
  <c r="AG360" i="15"/>
  <c r="X360" i="15"/>
  <c r="AA360" i="15"/>
  <c r="AD360" i="15"/>
  <c r="U360" i="15"/>
  <c r="I360" i="15"/>
  <c r="O361" i="15"/>
  <c r="L361" i="15"/>
  <c r="R361" i="15"/>
  <c r="AD361" i="15"/>
  <c r="I361" i="15"/>
  <c r="AA361" i="15"/>
  <c r="X361" i="15"/>
  <c r="U361" i="15"/>
  <c r="AG361" i="15"/>
  <c r="O359" i="15"/>
  <c r="L359" i="15"/>
  <c r="R359" i="15"/>
  <c r="AA359" i="15"/>
  <c r="U359" i="15"/>
  <c r="AG359" i="15"/>
  <c r="AD359" i="15"/>
  <c r="X359" i="15"/>
  <c r="I359" i="15"/>
  <c r="O358" i="15"/>
  <c r="L358" i="15"/>
  <c r="R358" i="15"/>
  <c r="AA358" i="15"/>
  <c r="AG358" i="15"/>
  <c r="X358" i="15"/>
  <c r="I358" i="15"/>
  <c r="U358" i="15"/>
  <c r="AD358" i="15"/>
  <c r="R355" i="15"/>
  <c r="L355" i="15"/>
  <c r="I355" i="15"/>
  <c r="O355" i="15"/>
  <c r="AG355" i="15"/>
  <c r="X355" i="15"/>
  <c r="AA355" i="15"/>
  <c r="U355" i="15"/>
  <c r="AD355" i="15"/>
  <c r="AD353" i="15"/>
  <c r="L353" i="15"/>
  <c r="R353" i="15"/>
  <c r="O353" i="15"/>
  <c r="AG353" i="15"/>
  <c r="I353" i="15"/>
  <c r="U353" i="15"/>
  <c r="AA353" i="15"/>
  <c r="X353" i="15"/>
  <c r="I357" i="15"/>
  <c r="L357" i="15"/>
  <c r="R357" i="15"/>
  <c r="O357" i="15"/>
  <c r="AD357" i="15"/>
  <c r="AG357" i="15"/>
  <c r="X357" i="15"/>
  <c r="AA357" i="15"/>
  <c r="L356" i="15"/>
  <c r="R356" i="15"/>
  <c r="O356" i="15"/>
  <c r="X356" i="15"/>
  <c r="AA356" i="15"/>
  <c r="AD356" i="15"/>
  <c r="U356" i="15"/>
  <c r="AG356" i="15"/>
  <c r="F353" i="15"/>
  <c r="F360" i="15"/>
  <c r="F361" i="15"/>
  <c r="F359" i="15"/>
  <c r="F356" i="15"/>
  <c r="F358" i="15"/>
  <c r="F362" i="15"/>
  <c r="F357" i="15"/>
  <c r="F355" i="15"/>
  <c r="F354" i="15"/>
  <c r="G35" i="15"/>
  <c r="L35" i="15" s="1"/>
  <c r="X341" i="15" l="1"/>
  <c r="X343" i="15"/>
  <c r="X342" i="15"/>
  <c r="F341" i="15"/>
  <c r="L363" i="15"/>
  <c r="O363" i="15"/>
  <c r="U363" i="15"/>
  <c r="R363" i="15"/>
  <c r="D363" i="15"/>
  <c r="V35" i="15"/>
  <c r="I343" i="15" s="1"/>
  <c r="P35" i="15"/>
  <c r="I342" i="15" s="1"/>
  <c r="S35" i="15"/>
  <c r="AG363" i="15"/>
  <c r="F363" i="15"/>
  <c r="AA363" i="15"/>
  <c r="X363" i="15"/>
  <c r="W363" i="15"/>
  <c r="AD363" i="15"/>
  <c r="F342" i="15" l="1"/>
  <c r="F371" i="15" s="1"/>
  <c r="X344" i="15"/>
  <c r="I341" i="15"/>
  <c r="I344" i="15" s="1"/>
  <c r="D373" i="15"/>
  <c r="I363" i="15"/>
  <c r="F343" i="15"/>
  <c r="F372" i="15" s="1"/>
  <c r="G363" i="15"/>
  <c r="H363" i="15"/>
  <c r="F370" i="15" l="1"/>
  <c r="F373" i="15" s="1"/>
  <c r="C14" i="19" s="1"/>
  <c r="G372" i="15"/>
  <c r="F33" i="19"/>
  <c r="G33" i="19" s="1"/>
  <c r="G371" i="15"/>
  <c r="F32" i="19"/>
  <c r="G32" i="19" s="1"/>
  <c r="F344" i="15"/>
  <c r="E373" i="15"/>
  <c r="C12" i="19"/>
  <c r="G370" i="15" l="1"/>
  <c r="F31" i="19"/>
  <c r="G373" i="15"/>
  <c r="C15" i="19" s="1"/>
  <c r="F34" i="19" l="1"/>
  <c r="G34" i="19" s="1"/>
  <c r="G31" i="19"/>
  <c r="C13" i="19"/>
  <c r="M58" i="27" s="1"/>
  <c r="F59" i="2" l="1"/>
  <c r="M59" i="27" l="1"/>
  <c r="E15" i="6"/>
  <c r="C16" i="6"/>
  <c r="C24" i="19" s="1"/>
  <c r="D16" i="6"/>
  <c r="C25" i="19" s="1"/>
  <c r="C26" i="19" l="1"/>
  <c r="E16" i="6"/>
</calcChain>
</file>

<file path=xl/sharedStrings.xml><?xml version="1.0" encoding="utf-8"?>
<sst xmlns="http://schemas.openxmlformats.org/spreadsheetml/2006/main" count="325" uniqueCount="188">
  <si>
    <t>Nombre del proyecto:</t>
  </si>
  <si>
    <t>CONTENIDO</t>
  </si>
  <si>
    <t>La presente ficha de solicitud de información financiera del proyecto incluye las siguientes pestañas de petición de información:</t>
  </si>
  <si>
    <t>1.</t>
  </si>
  <si>
    <t>Plan de financiación</t>
  </si>
  <si>
    <t>2.</t>
  </si>
  <si>
    <t>Plan de negocio</t>
  </si>
  <si>
    <t>3.</t>
  </si>
  <si>
    <t>Paquetes y Tareas</t>
  </si>
  <si>
    <t>4.</t>
  </si>
  <si>
    <t>Presupuesto total</t>
  </si>
  <si>
    <t>5.</t>
  </si>
  <si>
    <t>Impacto en empleo</t>
  </si>
  <si>
    <t>6.</t>
  </si>
  <si>
    <t>Resumen de criterios</t>
  </si>
  <si>
    <t>INSTRUCCIONES DE CUMPLIMENTACIÓN</t>
  </si>
  <si>
    <t>Por cada proyecto solicitante, se deberá cumplimentar esta ficha con la información requerida en las celdas de color amarillo en todas las pestañas. Comenzando por el nombre del proyecto en la parte superior de la pestaña actual.</t>
  </si>
  <si>
    <t>La información presupuestaria y financiera relativa al proyecto integrado deberá ser coherente entre las distintas pestañas.</t>
  </si>
  <si>
    <t>Celda a completar</t>
  </si>
  <si>
    <t>Sección 1 - Plan de financiación</t>
  </si>
  <si>
    <t>1. Cumplimentar la información referente a las fuentes de financiación del proyecto.</t>
  </si>
  <si>
    <t>2. Si fuera necesario, se puede incluir un mayor número de socios participantes.</t>
  </si>
  <si>
    <t>Sección 2 - Plan de Negocio</t>
  </si>
  <si>
    <t>Sección 3 - Paquetes y Tareas</t>
  </si>
  <si>
    <t>1. Rellenar la tabla con los diferentes paquetes de trabajo y las tareas y sub-tareas que los componen.</t>
  </si>
  <si>
    <t>Sección 4 - Presupuesto total</t>
  </si>
  <si>
    <t>1. Cumplimentar los costes del proyecto y la ayuda solicitada dentro del marco de acción del presente programa de ayudas.</t>
  </si>
  <si>
    <t>2. Se deben tener en cuenta los límites de ayuda establecidos en las bases y convocatoria del Programa Cadena de Valor.</t>
  </si>
  <si>
    <t>Sección 5 - Impacto en empleo</t>
  </si>
  <si>
    <t>1. Cumplimentar las celdas de la tabla de empleo para mostrar la cantidad de puestos de trabajo directos e indirectos que generaría el proyecto.</t>
  </si>
  <si>
    <t>Sección 6 - Resumen de criterios</t>
  </si>
  <si>
    <t>En esta pestaña no se deberá rellenar nada, ya que muestra un resumen de los criterios de evaluación autocalculados.</t>
  </si>
  <si>
    <t>PLAN DE FINANCIACIÓN DEL PROYECTO POR FASE Y ORIGEN DE LOS FONDOS</t>
  </si>
  <si>
    <r>
      <rPr>
        <b/>
        <sz val="11"/>
        <color theme="1"/>
        <rFont val="Calibri"/>
        <family val="2"/>
        <scheme val="minor"/>
      </rPr>
      <t>¿Cuáles son los objetivos del «plan de financiación»?</t>
    </r>
    <r>
      <rPr>
        <sz val="11"/>
        <color theme="1"/>
        <rFont val="Calibri"/>
        <family val="2"/>
        <scheme val="minor"/>
      </rPr>
      <t xml:space="preserve">
Este plan de financiación tiene como objetivo comunicar a IDAE las fuentes de financiación de su proyecto. Esta información se utilizará, concretamente, para identificar las posibles acumulaciones de ayudas públicas así como cualquier información que requiera que lo contactemos para recopilar información complementaria.</t>
    </r>
  </si>
  <si>
    <t>Nombre organización</t>
  </si>
  <si>
    <t>Tipo organización</t>
  </si>
  <si>
    <t>Sector de la actividad</t>
  </si>
  <si>
    <r>
      <t xml:space="preserve">¿País de la matriz?
</t>
    </r>
    <r>
      <rPr>
        <i/>
        <sz val="11"/>
        <color theme="1"/>
        <rFont val="Calibri"/>
        <family val="2"/>
        <scheme val="minor"/>
      </rPr>
      <t>(sólo si procede)</t>
    </r>
  </si>
  <si>
    <r>
      <t xml:space="preserve">¿Agente enfocado al I+D?
</t>
    </r>
    <r>
      <rPr>
        <i/>
        <sz val="11"/>
        <color theme="1"/>
        <rFont val="Calibri"/>
        <family val="2"/>
        <scheme val="minor"/>
      </rPr>
      <t>(sólo si procede)</t>
    </r>
  </si>
  <si>
    <t>Tipo</t>
  </si>
  <si>
    <t>Modo de financiación</t>
  </si>
  <si>
    <t>Financiación propia</t>
  </si>
  <si>
    <t>Fondos propios</t>
  </si>
  <si>
    <t>Préstamos</t>
  </si>
  <si>
    <t>Ayudas públicas</t>
  </si>
  <si>
    <t>IDAE</t>
  </si>
  <si>
    <t>Estado</t>
  </si>
  <si>
    <t>Regionales</t>
  </si>
  <si>
    <t>FEDER</t>
  </si>
  <si>
    <t>Otras ayudas europeas</t>
  </si>
  <si>
    <t>Ayudas privadas</t>
  </si>
  <si>
    <t>TOTAL</t>
  </si>
  <si>
    <t>PLAN DE NEGOCIO DEL PROYECTO</t>
  </si>
  <si>
    <t>FLUJO DE CAJA CON PROYECCIÓN A 25 AÑOS</t>
  </si>
  <si>
    <t>AÑOS</t>
  </si>
  <si>
    <t>INGRESOS</t>
  </si>
  <si>
    <t xml:space="preserve">Se añadirán tantas filas como sean necesarias con los conceptos referentes a los ingresos. </t>
  </si>
  <si>
    <t>GASTOS</t>
  </si>
  <si>
    <t>Costes de Gastos de Capital (CAPEX)</t>
  </si>
  <si>
    <t>Equipos, materiales y suministros</t>
  </si>
  <si>
    <t>Otros gastos de capital</t>
  </si>
  <si>
    <t>Costes de Gastos Operativos (OPEX)</t>
  </si>
  <si>
    <t>Costes de mantenimiento esperados</t>
  </si>
  <si>
    <t>Costes operativos esperados</t>
  </si>
  <si>
    <t>TOTAL CAPEX + OPEX</t>
  </si>
  <si>
    <t>Cash Flow antes de Impuestos</t>
  </si>
  <si>
    <t>Impuestos</t>
  </si>
  <si>
    <t>Cash Flow Neto</t>
  </si>
  <si>
    <t>Cash Flow Acumulado</t>
  </si>
  <si>
    <t>JUSTIFICACIÓN DE LA INTENSIDAD DE AYUDA SOLICITADA</t>
  </si>
  <si>
    <t>Tasa de descuento</t>
  </si>
  <si>
    <t>Costes totales subvencionables</t>
  </si>
  <si>
    <t>Intensidad solicitada %</t>
  </si>
  <si>
    <t xml:space="preserve">TIR </t>
  </si>
  <si>
    <t>VAN proyecto</t>
  </si>
  <si>
    <t>VAN capex + opex</t>
  </si>
  <si>
    <t>IDENTIFICACION DE PAQUETES, TAREAS Y SUBTAREAS</t>
  </si>
  <si>
    <t>Paquete</t>
  </si>
  <si>
    <t>Tarea</t>
  </si>
  <si>
    <t>Subtarea</t>
  </si>
  <si>
    <t>Código</t>
  </si>
  <si>
    <t>Titulo</t>
  </si>
  <si>
    <t>Descripción</t>
  </si>
  <si>
    <t>PT1</t>
  </si>
  <si>
    <t>PRESUPUESTO TOTAL DEL PROYECTO POR COSTE</t>
  </si>
  <si>
    <r>
      <rPr>
        <b/>
        <sz val="11"/>
        <rFont val="Calibri"/>
        <family val="2"/>
        <scheme val="minor"/>
      </rPr>
      <t xml:space="preserve">¿Cuáles son los objetivos de la tabla «presupuesto previsto»?
</t>
    </r>
    <r>
      <rPr>
        <sz val="11"/>
        <rFont val="Calibri"/>
        <family val="2"/>
        <scheme val="minor"/>
      </rPr>
      <t xml:space="preserve">En este apartado se deberá incluir el detalle de los gastos previstos para la ejecución del proyecto.
Dicha información ha de reflejar el coste total de la operación. El detalle de las partidas de gastos permiten que, durante la fase de evaluación de IDAE, se identifiquen los gastos admisibles para el cálculo de la ayuda potencial.
En caso de concesión de ayuda, el desglose de estos gastos sirve también de base para acreditar los gastos reales imputados a la operación. </t>
    </r>
  </si>
  <si>
    <t>ENTIDADES SOLICITANTES</t>
  </si>
  <si>
    <t>TIPO ORGANIZACIÓN</t>
  </si>
  <si>
    <t>Intensidad máxima de ayuda</t>
  </si>
  <si>
    <t>¿Dispone de una contabilidad auditada?</t>
  </si>
  <si>
    <t>CATEGORIAS DE EMPLEADOS</t>
  </si>
  <si>
    <t>REPRESENTANTE</t>
  </si>
  <si>
    <t>Mediana empresa</t>
  </si>
  <si>
    <t>No</t>
  </si>
  <si>
    <t>CATEGORIA 1</t>
  </si>
  <si>
    <t>ENTIDAD 2</t>
  </si>
  <si>
    <t>Pequeña empresa</t>
  </si>
  <si>
    <t>Sí</t>
  </si>
  <si>
    <t>CATEGORIA 2</t>
  </si>
  <si>
    <t>ENTIDAD 3</t>
  </si>
  <si>
    <t>CATEGORIA 3</t>
  </si>
  <si>
    <t>ENTIDAD 4</t>
  </si>
  <si>
    <t>CATEGORIA 4</t>
  </si>
  <si>
    <t>ENTIDAD 5</t>
  </si>
  <si>
    <t>CATEGORIA 5</t>
  </si>
  <si>
    <t>ENTIDAD 6</t>
  </si>
  <si>
    <t>ENTIDAD 7</t>
  </si>
  <si>
    <t>ENTIDAD 8</t>
  </si>
  <si>
    <t>ENTIDAD 9</t>
  </si>
  <si>
    <t>ENTIDAD 10</t>
  </si>
  <si>
    <t>Costes de la inversión en activos materiales e inmateriales</t>
  </si>
  <si>
    <t xml:space="preserve"> Costes salariales estimados relativos al empleo creado directamente por el
proyecto de inversión, calculados a lo largo de un período de dos años</t>
  </si>
  <si>
    <t xml:space="preserve">Costes de Subcontratación </t>
  </si>
  <si>
    <t>Actividad</t>
  </si>
  <si>
    <t>Identificación</t>
  </si>
  <si>
    <t>Entidad</t>
  </si>
  <si>
    <t>Semestre</t>
  </si>
  <si>
    <r>
      <t xml:space="preserve">Información de los costes 
</t>
    </r>
    <r>
      <rPr>
        <sz val="11"/>
        <color theme="1"/>
        <rFont val="Calibri"/>
        <family val="2"/>
        <scheme val="minor"/>
      </rPr>
      <t>(proveedores, características, etc)</t>
    </r>
  </si>
  <si>
    <t>Coste del proyecto (€)</t>
  </si>
  <si>
    <t>Total costes subvencionable (€)</t>
  </si>
  <si>
    <t>Importe ayuda maxima(€)</t>
  </si>
  <si>
    <t>Total coste del proyecto  (€)</t>
  </si>
  <si>
    <t>Total costes del proyecto subvencionable (€)</t>
  </si>
  <si>
    <t>PT2</t>
  </si>
  <si>
    <t xml:space="preserve"> </t>
  </si>
  <si>
    <t>PT7</t>
  </si>
  <si>
    <t>VERIFICACIONES</t>
  </si>
  <si>
    <t>Costes subcontratados</t>
  </si>
  <si>
    <t>Los costes subcontratados deben ser inferiores al 50% del coste subvencionable del proyecto.</t>
  </si>
  <si>
    <t>COSTES POR PAQUETES DE TRABAJO Y PARTIDA</t>
  </si>
  <si>
    <t>PT3</t>
  </si>
  <si>
    <t>PT4</t>
  </si>
  <si>
    <t>PT5</t>
  </si>
  <si>
    <t>PT6</t>
  </si>
  <si>
    <t>PT8</t>
  </si>
  <si>
    <t>PT9</t>
  </si>
  <si>
    <t>PT10</t>
  </si>
  <si>
    <r>
      <t xml:space="preserve">PARTIDAS
</t>
    </r>
    <r>
      <rPr>
        <b/>
        <sz val="14"/>
        <rFont val="Calibri"/>
        <family val="2"/>
        <scheme val="minor"/>
      </rPr>
      <t>(acorde a la clasificación establecida en el artículo 5 y el Anexo II de la Convocatoria)</t>
    </r>
  </si>
  <si>
    <t>Coste subvencionable (€)</t>
  </si>
  <si>
    <t xml:space="preserve"> Costes salariales estimados relativos al empleo creado directamente por el proyecto de inversión, calculados a lo largo de un período de dos años</t>
  </si>
  <si>
    <t xml:space="preserve">SUBTOTAL </t>
  </si>
  <si>
    <t>COSTES POR ENTIDAD Y PAQUETES DE TRABAJO</t>
  </si>
  <si>
    <t>ENTIDADES</t>
  </si>
  <si>
    <t>RESUMEN Y TOTALES</t>
  </si>
  <si>
    <t>PARTIDA</t>
  </si>
  <si>
    <t>Si el importe es superior al límite, sólo se considerá el 50% del coste subvencionable para el cálculo de la ayuda</t>
  </si>
  <si>
    <t xml:space="preserve">TOTAL </t>
  </si>
  <si>
    <t>Gran empresa</t>
  </si>
  <si>
    <t>RESUMEN IMPACTO EN EL EMPLEO DE LOS PROYECTOS</t>
  </si>
  <si>
    <t>Insular</t>
  </si>
  <si>
    <t>Número de empleos</t>
  </si>
  <si>
    <t>Empleo Directo</t>
  </si>
  <si>
    <t>Empleo Indirecto</t>
  </si>
  <si>
    <t>Total</t>
  </si>
  <si>
    <t>Masculino</t>
  </si>
  <si>
    <t>Femenino</t>
  </si>
  <si>
    <t>RESUMEN DE LOS CRITERIOS DE EVALUACIÓN DE LA AYUDA</t>
  </si>
  <si>
    <t>1. Eficacia ayuda pública</t>
  </si>
  <si>
    <t>Ayuda solicitada</t>
  </si>
  <si>
    <t>Presupuesto total del proyecto</t>
  </si>
  <si>
    <t>Costes subvencionables del proyecto</t>
  </si>
  <si>
    <t>Intensidad de ayuda solicitada</t>
  </si>
  <si>
    <t>2. Consorcio/agrupación</t>
  </si>
  <si>
    <t>Número de agentes totales</t>
  </si>
  <si>
    <t>Número de agentes nacionales</t>
  </si>
  <si>
    <t>Número de PYMES</t>
  </si>
  <si>
    <t>Número de agentes involucrados en I+D</t>
  </si>
  <si>
    <t>3. Empleo total</t>
  </si>
  <si>
    <t>Empleo directo</t>
  </si>
  <si>
    <t>Empleo indirecto</t>
  </si>
  <si>
    <t xml:space="preserve">PAQUETE DE TRABAJO </t>
  </si>
  <si>
    <t>Tipo de empresa</t>
  </si>
  <si>
    <t>Sector público institucional</t>
  </si>
  <si>
    <t>Centros tecnológicos de ámbito estatal</t>
  </si>
  <si>
    <t>¿disponibilidad de una contabilidad auditada?</t>
  </si>
  <si>
    <t xml:space="preserve">1. Cumplimentar la información referente al plan de negocio, incluyendo la previsión de ingresos y gastos. </t>
  </si>
  <si>
    <t>2. Si fuera necesario, se puede incluir más filas de ingresos/gastos.</t>
  </si>
  <si>
    <t>Importe ayuda maxima</t>
  </si>
  <si>
    <t>Importe ayuda solicitada</t>
  </si>
  <si>
    <t>% intensidad ayuda final</t>
  </si>
  <si>
    <t>4. Resumen de costes</t>
  </si>
  <si>
    <r>
      <rPr>
        <b/>
        <sz val="11"/>
        <color theme="1"/>
        <rFont val="Calibri"/>
        <family val="2"/>
        <scheme val="minor"/>
      </rPr>
      <t>Instrucciones para la cumplimentación:</t>
    </r>
    <r>
      <rPr>
        <sz val="11"/>
        <color theme="1"/>
        <rFont val="Calibri"/>
        <family val="2"/>
        <scheme val="minor"/>
      </rPr>
      <t xml:space="preserve">
En la siguiente tabla deberá identificar los paquetes del trabajo del proyecto, junto con las tareas y subtareas que los componen, atendiendo a la definición de la Memoria de este programa. Asimismo, deberá incluir el título y la descripción a nivel de subtarea. Los paquetes, tareas y subtareas deberán corresponder con lo incluido en Plan de Trabajo del documento de Memoria descriptiva.
Se deberá indicar expresamente en la descripción si la tarea o subtarea se considera de coordinación del proyecto.
</t>
    </r>
  </si>
  <si>
    <r>
      <t xml:space="preserve">Financiación solicitada </t>
    </r>
    <r>
      <rPr>
        <sz val="11"/>
        <rFont val="Calibri"/>
        <family val="2"/>
        <scheme val="minor"/>
      </rPr>
      <t>(M€)</t>
    </r>
  </si>
  <si>
    <r>
      <t xml:space="preserve">Financiación obtenida </t>
    </r>
    <r>
      <rPr>
        <sz val="11"/>
        <rFont val="Calibri"/>
        <family val="2"/>
        <scheme val="minor"/>
      </rPr>
      <t>(M€)</t>
    </r>
  </si>
  <si>
    <r>
      <t>TOTAL</t>
    </r>
    <r>
      <rPr>
        <sz val="11"/>
        <rFont val="Calibri"/>
        <family val="2"/>
        <scheme val="minor"/>
      </rPr>
      <t xml:space="preserve"> (M€)</t>
    </r>
  </si>
  <si>
    <t xml:space="preserve">Instrucciones para la cumplimentación:
Se deberá indicar  en las respectivas tablas, las entidades solicitantes con identificación y tipo de organización, así como las categorías de empleados del proyecto (hasta 5).
En la siguiente tabla, deberá rellenar para cada actividad, el coste y la entidad responsable.
A lo largo de esta pestaña encontrará varios controles para verificar que los costes introducidos son correctos, así como le explicación sobre estas limitaciones.
</t>
  </si>
  <si>
    <t>*Añadir más filas si fuera necesario*</t>
  </si>
  <si>
    <t>Instrucciones para su cumplimentación
ATENCIÓN: Esta tabla está diseñada para el cálculo del Flujo de Caja a un máximo de 25 años.
Se cumplimentarán los datos requeridos referentes a INGRESOS y GASTOS del Flujo de Caja, incluyendo todos los datos en valor positivo. Para el apartado de los ingresos, se recogerán los conceptos que se consideren necesarios, añadiendo tantas líneas como sean necesarias en la celda indicada para ello. Las celdas sombreadas se autocompletarán con los datos indicados en el resto de la tabla, que servirán para calcular la inversión inicial (gastos del año 0), los totales de los flujos de caja, los valores del TIR y VAN relativos al negocio, así como la justificación de la intensidad de ayuda solicitada en relación a la brecha de financiación. 
La tasa de descuento es un valor prefijado del 7%. El año 0 es el año en el que se inicia el proyecto/ los trabajos.
Para el cálculo del TIR el cash flow neto en el primer año debe corresponder a un valor negativo. Lo anterior reflejando un valor superior de los gastos frente a ingresos.
El desglose y explicación razonada de los datos cumplimentados en esta pestaña deberán ser completados, de forma obligatoria, en el apartado de la Memoria descriptiva relativo a "Escalabilidad tecnológica, replicabilidad y potencial de mercado". 
* Para insertar filas: señalar toda la fila indicada, botón derecho, "Insertar".  A continuación en el icono        que aparece a la izquierda deberá seleccionar "El mismo formato de 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</si>
</sst>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0.00\ &quot;€&quot;;[Red]\-#,##0.00\ &quot;€&quot;"/>
    <numFmt numFmtId="44" formatCode="_-* #,##0.00\ &quot;€&quot;_-;\-* #,##0.00\ &quot;€&quot;_-;_-* &quot;-&quot;??\ &quot;€&quot;_-;_-@_-"/>
    <numFmt numFmtId="164" formatCode="_ &quot;€&quot;\ * #,##0.00_ ;_ &quot;€&quot;\ * \-#,##0.00_ ;_ &quot;€&quot;\ * &quot;-&quot;??_ ;_ @_ "/>
    <numFmt numFmtId="165" formatCode="_ * #,##0.00_ ;_ * \-#,##0.00_ ;_ * &quot;-&quot;??_ ;_ @_ "/>
    <numFmt numFmtId="166" formatCode="#,##0.00\ &quot;€&quot;"/>
    <numFmt numFmtId="167" formatCode="0.0%"/>
    <numFmt numFmtId="168" formatCode="_ * #,##0_ ;_ * \-#,##0_ ;_ * &quot;-&quot;??_ ;_ @_ "/>
    <numFmt numFmtId="169" formatCode="_-* #,##0.0\ &quot;€&quot;_-;\-* #,##0.0\ &quot;€&quot;_-;_-* &quot;-&quot;?\ &quot;€&quot;_-;_-@_-"/>
    <numFmt numFmtId="170" formatCode="#,##0_ ;\-#,##0\ "/>
    <numFmt numFmtId="171" formatCode="_-* #,##0.00\ [$€-C0A]_-;\-* #,##0.00\ [$€-C0A]_-;_-* &quot;-&quot;??\ [$€-C0A]_-;_-@_-"/>
  </numFmts>
  <fonts count="32"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6"/>
      <color theme="1"/>
      <name val="Calibri"/>
      <family val="2"/>
      <scheme val="minor"/>
    </font>
    <font>
      <b/>
      <sz val="16"/>
      <color theme="1"/>
      <name val="Calibri"/>
      <family val="2"/>
      <scheme val="minor"/>
    </font>
    <font>
      <u/>
      <sz val="14"/>
      <color theme="10"/>
      <name val="Calibri"/>
      <family val="2"/>
      <scheme val="minor"/>
    </font>
    <font>
      <sz val="10"/>
      <name val="Arial"/>
      <family val="2"/>
    </font>
    <font>
      <b/>
      <sz val="14"/>
      <name val="Arial"/>
      <family val="2"/>
    </font>
    <font>
      <sz val="12"/>
      <color theme="1"/>
      <name val="Calibri"/>
      <family val="2"/>
      <scheme val="minor"/>
    </font>
    <font>
      <b/>
      <sz val="14"/>
      <color theme="1"/>
      <name val="Calibri"/>
      <family val="2"/>
      <scheme val="minor"/>
    </font>
    <font>
      <i/>
      <sz val="11"/>
      <color theme="1"/>
      <name val="Calibri"/>
      <family val="2"/>
      <scheme val="minor"/>
    </font>
    <font>
      <b/>
      <sz val="11"/>
      <color rgb="FFFF0000"/>
      <name val="Calibri"/>
      <family val="2"/>
      <scheme val="minor"/>
    </font>
    <font>
      <b/>
      <sz val="11"/>
      <name val="Calibri"/>
      <family val="2"/>
      <scheme val="minor"/>
    </font>
    <font>
      <b/>
      <sz val="14"/>
      <name val="Calibri"/>
      <family val="2"/>
      <scheme val="minor"/>
    </font>
    <font>
      <b/>
      <sz val="18"/>
      <color theme="1"/>
      <name val="Calibri"/>
      <family val="2"/>
      <scheme val="minor"/>
    </font>
    <font>
      <b/>
      <sz val="20"/>
      <color theme="1"/>
      <name val="Calibri"/>
      <family val="2"/>
      <scheme val="minor"/>
    </font>
    <font>
      <b/>
      <sz val="12"/>
      <color theme="1"/>
      <name val="Calibri"/>
      <family val="2"/>
      <scheme val="minor"/>
    </font>
    <font>
      <sz val="11"/>
      <name val="Calibri"/>
      <family val="2"/>
      <scheme val="minor"/>
    </font>
    <font>
      <sz val="8"/>
      <name val="Calibri"/>
      <family val="2"/>
      <scheme val="minor"/>
    </font>
    <font>
      <sz val="12"/>
      <name val="Calibri"/>
      <family val="2"/>
    </font>
    <font>
      <sz val="14"/>
      <color theme="1"/>
      <name val="Calibri"/>
      <family val="2"/>
      <scheme val="minor"/>
    </font>
    <font>
      <sz val="10"/>
      <name val="Calibri"/>
      <family val="2"/>
      <scheme val="minor"/>
    </font>
    <font>
      <b/>
      <sz val="11"/>
      <color theme="0" tint="-0.499984740745262"/>
      <name val="Calibri"/>
      <family val="2"/>
      <scheme val="minor"/>
    </font>
    <font>
      <b/>
      <sz val="16"/>
      <color rgb="FFFF0000"/>
      <name val="Calibri"/>
      <family val="2"/>
      <scheme val="minor"/>
    </font>
    <font>
      <sz val="11"/>
      <color rgb="FF000000"/>
      <name val="Calibri"/>
      <family val="2"/>
      <scheme val="minor"/>
    </font>
    <font>
      <i/>
      <sz val="11"/>
      <name val="Calibri"/>
      <family val="2"/>
      <scheme val="minor"/>
    </font>
    <font>
      <sz val="11"/>
      <name val="Calibri"/>
      <family val="2"/>
    </font>
    <font>
      <sz val="11"/>
      <name val="Calibri"/>
      <family val="2"/>
      <scheme val="minor"/>
    </font>
    <font>
      <b/>
      <sz val="11"/>
      <name val="Calibri"/>
      <family val="2"/>
      <scheme val="minor"/>
    </font>
    <font>
      <b/>
      <sz val="12"/>
      <name val="Calibri"/>
      <family val="2"/>
      <scheme val="minor"/>
    </font>
  </fonts>
  <fills count="17">
    <fill>
      <patternFill patternType="none"/>
    </fill>
    <fill>
      <patternFill patternType="gray125"/>
    </fill>
    <fill>
      <patternFill patternType="solid">
        <fgColor theme="7" tint="0.79998168889431442"/>
        <bgColor indexed="64"/>
      </patternFill>
    </fill>
    <fill>
      <patternFill patternType="solid">
        <fgColor theme="5"/>
        <bgColor indexed="64"/>
      </patternFill>
    </fill>
    <fill>
      <patternFill patternType="solid">
        <fgColor theme="5" tint="0.79998168889431442"/>
        <bgColor indexed="64"/>
      </patternFill>
    </fill>
    <fill>
      <patternFill patternType="solid">
        <fgColor theme="0"/>
        <bgColor indexed="64"/>
      </patternFill>
    </fill>
    <fill>
      <patternFill patternType="solid">
        <fgColor them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2CC"/>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DDEBF7"/>
        <bgColor indexed="64"/>
      </patternFill>
    </fill>
    <fill>
      <patternFill patternType="solid">
        <fgColor rgb="FFE2EFDA"/>
        <bgColor indexed="64"/>
      </patternFill>
    </fill>
    <fill>
      <patternFill patternType="solid">
        <fgColor rgb="FFBFBFBF"/>
        <bgColor indexed="64"/>
      </patternFill>
    </fill>
    <fill>
      <patternFill patternType="solid">
        <fgColor theme="2" tint="-9.9978637043366805E-2"/>
        <bgColor indexed="64"/>
      </patternFill>
    </fill>
    <fill>
      <patternFill patternType="solid">
        <fgColor rgb="FFFFFFFF"/>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double">
        <color auto="1"/>
      </bottom>
      <diagonal/>
    </border>
    <border>
      <left style="thin">
        <color indexed="64"/>
      </left>
      <right style="thin">
        <color theme="2"/>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style="thin">
        <color rgb="FF000000"/>
      </right>
      <top style="thin">
        <color indexed="64"/>
      </top>
      <bottom style="thin">
        <color rgb="FF000000"/>
      </bottom>
      <diagonal/>
    </border>
    <border>
      <left/>
      <right style="thin">
        <color indexed="64"/>
      </right>
      <top style="thin">
        <color rgb="FF000000"/>
      </top>
      <bottom style="thin">
        <color indexed="64"/>
      </bottom>
      <diagonal/>
    </border>
  </borders>
  <cellStyleXfs count="8">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8" fillId="0" borderId="0"/>
    <xf numFmtId="165" fontId="1" fillId="0" borderId="0" applyFont="0" applyFill="0" applyBorder="0" applyAlignment="0" applyProtection="0"/>
    <xf numFmtId="0" fontId="8" fillId="0" borderId="0"/>
    <xf numFmtId="164" fontId="1" fillId="0" borderId="0" applyFont="0" applyFill="0" applyBorder="0" applyAlignment="0" applyProtection="0"/>
  </cellStyleXfs>
  <cellXfs count="201">
    <xf numFmtId="0" fontId="0" fillId="0" borderId="0" xfId="0"/>
    <xf numFmtId="0" fontId="6" fillId="3" borderId="0" xfId="0" applyFont="1" applyFill="1" applyAlignment="1">
      <alignment horizontal="centerContinuous" vertical="center"/>
    </xf>
    <xf numFmtId="0" fontId="6" fillId="4" borderId="0" xfId="0" applyFont="1" applyFill="1" applyAlignment="1">
      <alignment horizontal="centerContinuous" vertical="center"/>
    </xf>
    <xf numFmtId="0" fontId="0" fillId="5" borderId="0" xfId="0" applyFill="1" applyAlignment="1">
      <alignment vertical="center"/>
    </xf>
    <xf numFmtId="0" fontId="5" fillId="5" borderId="0" xfId="0" applyFont="1" applyFill="1" applyAlignment="1">
      <alignment vertical="center"/>
    </xf>
    <xf numFmtId="0" fontId="6" fillId="5" borderId="0" xfId="0" applyFont="1" applyFill="1" applyAlignment="1">
      <alignment horizontal="centerContinuous" vertical="center"/>
    </xf>
    <xf numFmtId="0" fontId="5" fillId="5" borderId="0" xfId="0" applyFont="1" applyFill="1" applyAlignment="1">
      <alignment horizontal="centerContinuous" vertical="center"/>
    </xf>
    <xf numFmtId="0" fontId="5" fillId="5" borderId="0" xfId="0" applyFont="1" applyFill="1" applyAlignment="1">
      <alignment horizontal="left" vertical="center"/>
    </xf>
    <xf numFmtId="0" fontId="7" fillId="5" borderId="0" xfId="3" applyFont="1" applyFill="1" applyAlignment="1">
      <alignment vertical="center"/>
    </xf>
    <xf numFmtId="0" fontId="4" fillId="5" borderId="0" xfId="3" applyFill="1" applyAlignment="1">
      <alignment horizontal="centerContinuous" vertical="center"/>
    </xf>
    <xf numFmtId="0" fontId="5" fillId="5" borderId="0" xfId="0" applyFont="1" applyFill="1" applyAlignment="1">
      <alignment vertical="center" wrapText="1"/>
    </xf>
    <xf numFmtId="0" fontId="0" fillId="5" borderId="0" xfId="0" applyFill="1"/>
    <xf numFmtId="0" fontId="9" fillId="5" borderId="0" xfId="4" applyFont="1" applyFill="1"/>
    <xf numFmtId="0" fontId="11" fillId="5" borderId="0" xfId="0" applyFont="1" applyFill="1"/>
    <xf numFmtId="0" fontId="8" fillId="5" borderId="0" xfId="4" applyFill="1"/>
    <xf numFmtId="0" fontId="0" fillId="5" borderId="0" xfId="0" applyFill="1" applyAlignment="1">
      <alignment vertical="top" wrapText="1"/>
    </xf>
    <xf numFmtId="0" fontId="0" fillId="2" borderId="4" xfId="0" applyFill="1" applyBorder="1" applyProtection="1">
      <protection locked="0"/>
    </xf>
    <xf numFmtId="0" fontId="2" fillId="5" borderId="0" xfId="0" applyFont="1" applyFill="1" applyAlignment="1">
      <alignment horizontal="center" vertical="center"/>
    </xf>
    <xf numFmtId="0" fontId="2" fillId="5" borderId="0" xfId="0" applyFont="1" applyFill="1" applyAlignment="1">
      <alignment horizontal="center" vertical="center" wrapText="1"/>
    </xf>
    <xf numFmtId="0" fontId="13" fillId="5" borderId="0" xfId="0" applyFont="1" applyFill="1" applyAlignment="1">
      <alignment vertical="center"/>
    </xf>
    <xf numFmtId="0" fontId="0" fillId="5" borderId="0" xfId="0" applyFill="1" applyAlignment="1">
      <alignment horizontal="center" vertical="center"/>
    </xf>
    <xf numFmtId="0" fontId="0" fillId="2" borderId="4" xfId="0" applyFill="1" applyBorder="1" applyAlignment="1" applyProtection="1">
      <alignment horizontal="center"/>
      <protection locked="0"/>
    </xf>
    <xf numFmtId="0" fontId="0" fillId="11" borderId="4" xfId="0" applyFill="1" applyBorder="1" applyAlignment="1">
      <alignment horizontal="center"/>
    </xf>
    <xf numFmtId="0" fontId="2" fillId="6" borderId="13" xfId="0" applyFont="1" applyFill="1" applyBorder="1" applyAlignment="1">
      <alignment horizontal="center"/>
    </xf>
    <xf numFmtId="0" fontId="10" fillId="5" borderId="0" xfId="0" applyFont="1" applyFill="1"/>
    <xf numFmtId="0" fontId="2" fillId="5" borderId="0" xfId="0" applyFont="1" applyFill="1"/>
    <xf numFmtId="0" fontId="0" fillId="2" borderId="4" xfId="0" applyFill="1" applyBorder="1" applyAlignment="1">
      <alignment horizontal="center"/>
    </xf>
    <xf numFmtId="0" fontId="2" fillId="10" borderId="2" xfId="0" applyFont="1" applyFill="1" applyBorder="1" applyAlignment="1">
      <alignment horizontal="centerContinuous"/>
    </xf>
    <xf numFmtId="0" fontId="2" fillId="10" borderId="4" xfId="0" applyFont="1" applyFill="1" applyBorder="1" applyAlignment="1">
      <alignment horizontal="centerContinuous"/>
    </xf>
    <xf numFmtId="0" fontId="2" fillId="6" borderId="4" xfId="0" applyFont="1" applyFill="1" applyBorder="1" applyAlignment="1">
      <alignment horizontal="center"/>
    </xf>
    <xf numFmtId="0" fontId="3" fillId="5" borderId="0" xfId="0" applyFont="1" applyFill="1"/>
    <xf numFmtId="167" fontId="14" fillId="5" borderId="12" xfId="0" applyNumberFormat="1" applyFont="1" applyFill="1" applyBorder="1" applyAlignment="1">
      <alignment horizontal="right"/>
    </xf>
    <xf numFmtId="0" fontId="0" fillId="5" borderId="0" xfId="0" applyFill="1" applyAlignment="1">
      <alignment horizontal="left" indent="1"/>
    </xf>
    <xf numFmtId="0" fontId="2" fillId="5" borderId="0" xfId="0" applyFont="1" applyFill="1" applyAlignment="1">
      <alignment horizontal="left" indent="1"/>
    </xf>
    <xf numFmtId="169" fontId="14" fillId="14" borderId="18" xfId="0" applyNumberFormat="1" applyFont="1" applyFill="1" applyBorder="1" applyProtection="1">
      <protection hidden="1"/>
    </xf>
    <xf numFmtId="10" fontId="14" fillId="14" borderId="18" xfId="2" applyNumberFormat="1" applyFont="1" applyFill="1" applyBorder="1" applyAlignment="1" applyProtection="1">
      <alignment horizontal="right"/>
      <protection hidden="1"/>
    </xf>
    <xf numFmtId="170" fontId="14" fillId="14" borderId="18" xfId="0" applyNumberFormat="1" applyFont="1" applyFill="1" applyBorder="1" applyAlignment="1" applyProtection="1">
      <alignment horizontal="center"/>
      <protection hidden="1"/>
    </xf>
    <xf numFmtId="170" fontId="14" fillId="14" borderId="17" xfId="0" applyNumberFormat="1" applyFont="1" applyFill="1" applyBorder="1" applyAlignment="1" applyProtection="1">
      <alignment horizontal="center"/>
      <protection hidden="1"/>
    </xf>
    <xf numFmtId="0" fontId="0" fillId="5" borderId="0" xfId="0" applyFill="1" applyAlignment="1">
      <alignment horizontal="center"/>
    </xf>
    <xf numFmtId="0" fontId="0" fillId="13" borderId="9" xfId="0" applyFill="1" applyBorder="1"/>
    <xf numFmtId="0" fontId="0" fillId="9" borderId="11" xfId="0" applyFill="1" applyBorder="1" applyAlignment="1">
      <alignment horizontal="left"/>
    </xf>
    <xf numFmtId="0" fontId="2" fillId="12" borderId="4" xfId="0" applyFont="1" applyFill="1" applyBorder="1" applyAlignment="1">
      <alignment horizontal="center" vertical="center" wrapText="1"/>
    </xf>
    <xf numFmtId="0" fontId="0" fillId="11" borderId="1" xfId="0" applyFill="1" applyBorder="1" applyAlignment="1">
      <alignment horizontal="center" vertical="center"/>
    </xf>
    <xf numFmtId="9" fontId="0" fillId="15" borderId="4" xfId="2" applyFont="1" applyFill="1" applyBorder="1" applyAlignment="1">
      <alignment horizontal="center" vertical="center"/>
    </xf>
    <xf numFmtId="0" fontId="23" fillId="8" borderId="4" xfId="6" applyFont="1" applyFill="1" applyBorder="1" applyAlignment="1">
      <alignment horizontal="center" vertical="center" wrapText="1"/>
    </xf>
    <xf numFmtId="9" fontId="23" fillId="8" borderId="4" xfId="2" applyFont="1" applyFill="1" applyBorder="1" applyAlignment="1">
      <alignment horizontal="center" vertical="center" wrapText="1"/>
    </xf>
    <xf numFmtId="0" fontId="23" fillId="9" borderId="4" xfId="6" applyFont="1" applyFill="1" applyBorder="1" applyAlignment="1" applyProtection="1">
      <alignment horizontal="center" vertical="center" wrapText="1"/>
      <protection locked="0"/>
    </xf>
    <xf numFmtId="0" fontId="2" fillId="12" borderId="11" xfId="0" applyFont="1" applyFill="1" applyBorder="1" applyAlignment="1">
      <alignment horizontal="center" vertical="center" wrapText="1"/>
    </xf>
    <xf numFmtId="0" fontId="0" fillId="5" borderId="9" xfId="0" applyFill="1" applyBorder="1" applyAlignment="1">
      <alignment horizontal="center" vertical="center"/>
    </xf>
    <xf numFmtId="3" fontId="23" fillId="9" borderId="4" xfId="6" applyNumberFormat="1" applyFont="1" applyFill="1" applyBorder="1" applyAlignment="1" applyProtection="1">
      <alignment horizontal="center" vertical="center" wrapText="1"/>
      <protection locked="0"/>
    </xf>
    <xf numFmtId="3" fontId="19" fillId="9" borderId="4" xfId="6" applyNumberFormat="1" applyFont="1" applyFill="1" applyBorder="1" applyAlignment="1" applyProtection="1">
      <alignment horizontal="center" vertical="center" wrapText="1"/>
      <protection locked="0"/>
    </xf>
    <xf numFmtId="0" fontId="2" fillId="12" borderId="14" xfId="0" applyFont="1" applyFill="1" applyBorder="1" applyAlignment="1" applyProtection="1">
      <alignment horizontal="center" vertical="center" wrapText="1"/>
      <protection hidden="1"/>
    </xf>
    <xf numFmtId="0" fontId="2" fillId="12" borderId="4" xfId="0" applyFont="1" applyFill="1" applyBorder="1" applyAlignment="1" applyProtection="1">
      <alignment horizontal="center" vertical="center" wrapText="1"/>
      <protection hidden="1"/>
    </xf>
    <xf numFmtId="0" fontId="0" fillId="5" borderId="0" xfId="0" applyFill="1" applyAlignment="1">
      <alignment horizontal="right" vertical="center"/>
    </xf>
    <xf numFmtId="0" fontId="23" fillId="2" borderId="4" xfId="6" applyFont="1" applyFill="1" applyBorder="1" applyAlignment="1" applyProtection="1">
      <alignment horizontal="center" vertical="center" wrapText="1"/>
      <protection locked="0"/>
    </xf>
    <xf numFmtId="3" fontId="23" fillId="8" borderId="4" xfId="6" applyNumberFormat="1" applyFont="1" applyFill="1" applyBorder="1" applyAlignment="1">
      <alignment horizontal="center" vertical="center" wrapText="1"/>
    </xf>
    <xf numFmtId="168" fontId="23" fillId="9" borderId="4" xfId="5" applyNumberFormat="1" applyFont="1" applyFill="1" applyBorder="1" applyAlignment="1" applyProtection="1">
      <alignment horizontal="center" vertical="center" wrapText="1"/>
      <protection locked="0"/>
    </xf>
    <xf numFmtId="168" fontId="19" fillId="9" borderId="4" xfId="5" applyNumberFormat="1" applyFont="1" applyFill="1" applyBorder="1" applyAlignment="1" applyProtection="1">
      <alignment horizontal="center" vertical="center" wrapText="1"/>
      <protection locked="0"/>
    </xf>
    <xf numFmtId="0" fontId="2" fillId="12" borderId="15" xfId="0" applyFont="1" applyFill="1" applyBorder="1" applyAlignment="1">
      <alignment horizontal="center" vertical="center" wrapText="1"/>
    </xf>
    <xf numFmtId="168" fontId="0" fillId="5" borderId="0" xfId="0" applyNumberFormat="1" applyFill="1" applyAlignment="1">
      <alignment horizontal="center" vertical="center"/>
    </xf>
    <xf numFmtId="2" fontId="0" fillId="5" borderId="0" xfId="0" applyNumberFormat="1" applyFill="1" applyAlignment="1">
      <alignment horizontal="center" vertical="center"/>
    </xf>
    <xf numFmtId="44" fontId="0" fillId="9" borderId="4" xfId="0" applyNumberFormat="1" applyFill="1" applyBorder="1" applyAlignment="1" applyProtection="1">
      <alignment horizontal="center" vertical="center"/>
      <protection locked="0"/>
    </xf>
    <xf numFmtId="1" fontId="0" fillId="9" borderId="4" xfId="0" applyNumberFormat="1" applyFill="1" applyBorder="1" applyAlignment="1" applyProtection="1">
      <alignment horizontal="center" vertical="center"/>
      <protection locked="0"/>
    </xf>
    <xf numFmtId="168" fontId="10" fillId="8" borderId="4" xfId="5" applyNumberFormat="1" applyFont="1" applyFill="1" applyBorder="1" applyAlignment="1" applyProtection="1">
      <alignment horizontal="center" vertical="center" wrapText="1"/>
    </xf>
    <xf numFmtId="0" fontId="10" fillId="5" borderId="0" xfId="0" applyFont="1" applyFill="1" applyAlignment="1">
      <alignment vertical="center"/>
    </xf>
    <xf numFmtId="168" fontId="1" fillId="7" borderId="4" xfId="5" applyNumberFormat="1" applyFont="1" applyFill="1" applyBorder="1" applyAlignment="1" applyProtection="1">
      <alignment horizontal="center" vertical="center"/>
      <protection hidden="1"/>
    </xf>
    <xf numFmtId="168" fontId="18" fillId="7" borderId="4" xfId="5" applyNumberFormat="1" applyFont="1" applyFill="1" applyBorder="1" applyAlignment="1" applyProtection="1">
      <alignment horizontal="center" vertical="center"/>
      <protection hidden="1"/>
    </xf>
    <xf numFmtId="0" fontId="0" fillId="12" borderId="4" xfId="0" applyFill="1" applyBorder="1" applyAlignment="1">
      <alignment horizontal="center" vertical="center"/>
    </xf>
    <xf numFmtId="168" fontId="10" fillId="8" borderId="4" xfId="5" applyNumberFormat="1" applyFont="1" applyFill="1" applyBorder="1" applyAlignment="1">
      <alignment horizontal="center" vertical="center"/>
    </xf>
    <xf numFmtId="9" fontId="10" fillId="8" borderId="4" xfId="2" applyFont="1" applyFill="1" applyBorder="1" applyAlignment="1">
      <alignment horizontal="center" vertical="center"/>
    </xf>
    <xf numFmtId="0" fontId="2" fillId="5" borderId="4" xfId="0" applyFont="1" applyFill="1" applyBorder="1" applyAlignment="1">
      <alignment horizontal="center" vertical="center" wrapText="1"/>
    </xf>
    <xf numFmtId="0" fontId="14" fillId="6" borderId="4" xfId="0" applyFont="1" applyFill="1" applyBorder="1" applyAlignment="1">
      <alignment horizontal="center" vertical="center" wrapText="1"/>
    </xf>
    <xf numFmtId="0" fontId="0" fillId="5" borderId="0" xfId="0" applyFill="1" applyProtection="1">
      <protection hidden="1"/>
    </xf>
    <xf numFmtId="0" fontId="0" fillId="5" borderId="0" xfId="0" applyFill="1" applyAlignment="1" applyProtection="1">
      <alignment vertical="center" wrapText="1"/>
      <protection hidden="1"/>
    </xf>
    <xf numFmtId="0" fontId="10" fillId="5" borderId="0" xfId="0" applyFont="1" applyFill="1" applyProtection="1">
      <protection hidden="1"/>
    </xf>
    <xf numFmtId="9" fontId="0" fillId="5" borderId="0" xfId="0" applyNumberFormat="1" applyFill="1" applyProtection="1">
      <protection hidden="1"/>
    </xf>
    <xf numFmtId="0" fontId="18" fillId="5" borderId="0" xfId="0" applyFont="1" applyFill="1" applyAlignment="1" applyProtection="1">
      <alignment horizontal="left"/>
      <protection hidden="1"/>
    </xf>
    <xf numFmtId="9" fontId="0" fillId="5" borderId="0" xfId="2" applyFont="1" applyFill="1" applyAlignment="1" applyProtection="1">
      <alignment horizontal="center" vertical="center"/>
      <protection hidden="1"/>
    </xf>
    <xf numFmtId="8" fontId="0" fillId="5" borderId="0" xfId="0" applyNumberFormat="1" applyFill="1" applyProtection="1">
      <protection hidden="1"/>
    </xf>
    <xf numFmtId="44" fontId="0" fillId="7" borderId="4" xfId="0" applyNumberFormat="1" applyFill="1" applyBorder="1" applyProtection="1">
      <protection hidden="1"/>
    </xf>
    <xf numFmtId="0" fontId="2" fillId="12" borderId="4" xfId="0" applyFont="1" applyFill="1" applyBorder="1" applyProtection="1">
      <protection hidden="1"/>
    </xf>
    <xf numFmtId="44" fontId="0" fillId="9" borderId="4" xfId="0" applyNumberFormat="1" applyFill="1" applyBorder="1" applyProtection="1">
      <protection locked="0"/>
    </xf>
    <xf numFmtId="0" fontId="19" fillId="12" borderId="4" xfId="0" applyFont="1" applyFill="1" applyBorder="1" applyProtection="1">
      <protection hidden="1"/>
    </xf>
    <xf numFmtId="0" fontId="14" fillId="12" borderId="4" xfId="0" applyFont="1" applyFill="1" applyBorder="1" applyProtection="1">
      <protection hidden="1"/>
    </xf>
    <xf numFmtId="0" fontId="14" fillId="13" borderId="4" xfId="0" applyFont="1" applyFill="1" applyBorder="1" applyAlignment="1" applyProtection="1">
      <alignment vertical="top" wrapText="1"/>
      <protection hidden="1"/>
    </xf>
    <xf numFmtId="0" fontId="24" fillId="9" borderId="4" xfId="0" applyFont="1" applyFill="1" applyBorder="1" applyAlignment="1" applyProtection="1">
      <alignment vertical="center"/>
      <protection locked="0" hidden="1"/>
    </xf>
    <xf numFmtId="0" fontId="14" fillId="9" borderId="4" xfId="0" applyFont="1" applyFill="1" applyBorder="1" applyProtection="1">
      <protection locked="0" hidden="1"/>
    </xf>
    <xf numFmtId="0" fontId="2" fillId="12" borderId="4" xfId="0" applyFont="1" applyFill="1" applyBorder="1" applyAlignment="1" applyProtection="1">
      <alignment horizontal="center" vertical="center"/>
      <protection hidden="1"/>
    </xf>
    <xf numFmtId="0" fontId="16" fillId="5" borderId="0" xfId="0" applyFont="1" applyFill="1" applyAlignment="1">
      <alignment vertical="top" wrapText="1"/>
    </xf>
    <xf numFmtId="0" fontId="25" fillId="3" borderId="0" xfId="0" applyFont="1" applyFill="1" applyAlignment="1">
      <alignment horizontal="centerContinuous" vertical="center"/>
    </xf>
    <xf numFmtId="0" fontId="26" fillId="16" borderId="1" xfId="0" applyFont="1" applyFill="1" applyBorder="1" applyAlignment="1">
      <alignment horizontal="centerContinuous" vertical="center"/>
    </xf>
    <xf numFmtId="0" fontId="26" fillId="16" borderId="3" xfId="0" applyFont="1" applyFill="1" applyBorder="1" applyAlignment="1">
      <alignment horizontal="centerContinuous" vertical="center"/>
    </xf>
    <xf numFmtId="0" fontId="0" fillId="16" borderId="1" xfId="0" applyFill="1" applyBorder="1" applyAlignment="1">
      <alignment horizontal="centerContinuous" vertical="center"/>
    </xf>
    <xf numFmtId="0" fontId="0" fillId="16" borderId="3" xfId="0" applyFill="1" applyBorder="1" applyAlignment="1">
      <alignment horizontal="centerContinuous" vertical="center"/>
    </xf>
    <xf numFmtId="0" fontId="11" fillId="12" borderId="4" xfId="0" applyFont="1" applyFill="1" applyBorder="1" applyAlignment="1" applyProtection="1">
      <alignment horizontal="center" vertical="center" wrapText="1"/>
      <protection hidden="1"/>
    </xf>
    <xf numFmtId="0" fontId="2" fillId="13" borderId="14" xfId="0" applyFont="1" applyFill="1" applyBorder="1" applyAlignment="1">
      <alignment horizontal="center" vertical="center" wrapText="1"/>
    </xf>
    <xf numFmtId="0" fontId="0" fillId="7" borderId="4" xfId="0" applyFill="1" applyBorder="1"/>
    <xf numFmtId="0" fontId="0" fillId="2" borderId="4" xfId="0" applyFill="1" applyBorder="1" applyAlignment="1" applyProtection="1">
      <alignment horizontal="center"/>
    </xf>
    <xf numFmtId="168" fontId="11" fillId="7" borderId="4" xfId="5" applyNumberFormat="1" applyFont="1" applyFill="1" applyBorder="1" applyAlignment="1" applyProtection="1">
      <alignment horizontal="center" vertical="center"/>
      <protection hidden="1"/>
    </xf>
    <xf numFmtId="9" fontId="11" fillId="7" borderId="4" xfId="2" applyFont="1" applyFill="1" applyBorder="1" applyAlignment="1" applyProtection="1">
      <alignment horizontal="center" vertical="center"/>
      <protection hidden="1"/>
    </xf>
    <xf numFmtId="0" fontId="14" fillId="12" borderId="10" xfId="0" applyFont="1" applyFill="1" applyBorder="1" applyAlignment="1">
      <alignment horizontal="center" vertical="center"/>
    </xf>
    <xf numFmtId="0" fontId="14" fillId="12" borderId="11" xfId="0" applyFont="1" applyFill="1" applyBorder="1" applyAlignment="1">
      <alignment horizontal="center" vertical="center"/>
    </xf>
    <xf numFmtId="0" fontId="14" fillId="12" borderId="8" xfId="0" applyFont="1" applyFill="1" applyBorder="1" applyAlignment="1">
      <alignment horizontal="center" vertical="center"/>
    </xf>
    <xf numFmtId="0" fontId="14" fillId="13" borderId="3" xfId="0" applyFont="1" applyFill="1" applyBorder="1" applyAlignment="1">
      <alignment horizontal="centerContinuous"/>
    </xf>
    <xf numFmtId="0" fontId="19" fillId="6" borderId="10" xfId="0" applyFont="1" applyFill="1" applyBorder="1" applyAlignment="1" applyProtection="1">
      <alignment vertical="center"/>
      <protection hidden="1"/>
    </xf>
    <xf numFmtId="0" fontId="19" fillId="2" borderId="11" xfId="0" applyFont="1" applyFill="1" applyBorder="1" applyProtection="1">
      <protection locked="0"/>
    </xf>
    <xf numFmtId="166" fontId="14" fillId="6" borderId="1" xfId="0" applyNumberFormat="1" applyFont="1" applyFill="1" applyBorder="1" applyAlignment="1" applyProtection="1">
      <alignment vertical="center"/>
      <protection hidden="1"/>
    </xf>
    <xf numFmtId="0" fontId="14" fillId="5" borderId="0" xfId="0" applyFont="1" applyFill="1" applyBorder="1" applyAlignment="1">
      <alignment vertical="center" wrapText="1"/>
    </xf>
    <xf numFmtId="0" fontId="19" fillId="6" borderId="4" xfId="0" applyFont="1" applyFill="1" applyBorder="1" applyAlignment="1" applyProtection="1">
      <alignment vertical="center"/>
      <protection hidden="1"/>
    </xf>
    <xf numFmtId="0" fontId="19" fillId="2" borderId="4" xfId="0" applyFont="1" applyFill="1" applyBorder="1" applyProtection="1">
      <protection locked="0"/>
    </xf>
    <xf numFmtId="0" fontId="19" fillId="5" borderId="0" xfId="0" applyFont="1" applyFill="1" applyAlignment="1">
      <alignment vertical="center"/>
    </xf>
    <xf numFmtId="166" fontId="27" fillId="5" borderId="0" xfId="0" applyNumberFormat="1" applyFont="1" applyFill="1" applyAlignment="1">
      <alignment horizontal="right" vertical="center"/>
    </xf>
    <xf numFmtId="166" fontId="27" fillId="5" borderId="0" xfId="0" applyNumberFormat="1" applyFont="1" applyFill="1" applyAlignment="1">
      <alignment vertical="center"/>
    </xf>
    <xf numFmtId="0" fontId="19" fillId="6" borderId="3" xfId="0" applyFont="1" applyFill="1" applyBorder="1" applyAlignment="1" applyProtection="1">
      <alignment vertical="center"/>
      <protection hidden="1"/>
    </xf>
    <xf numFmtId="0" fontId="19" fillId="5" borderId="0" xfId="0" applyFont="1" applyFill="1" applyBorder="1" applyAlignment="1">
      <alignment vertical="center"/>
    </xf>
    <xf numFmtId="166" fontId="19" fillId="5" borderId="0" xfId="0" applyNumberFormat="1" applyFont="1" applyFill="1" applyAlignment="1">
      <alignment vertical="center"/>
    </xf>
    <xf numFmtId="0" fontId="19" fillId="2" borderId="3" xfId="0" applyFont="1" applyFill="1" applyBorder="1" applyProtection="1">
      <protection locked="0"/>
    </xf>
    <xf numFmtId="0" fontId="19" fillId="5" borderId="16" xfId="0" applyFont="1" applyFill="1" applyBorder="1" applyAlignment="1">
      <alignment vertical="center"/>
    </xf>
    <xf numFmtId="166" fontId="14" fillId="6" borderId="14" xfId="0" applyNumberFormat="1" applyFont="1" applyFill="1" applyBorder="1" applyAlignment="1" applyProtection="1">
      <alignment horizontal="right" vertical="center"/>
      <protection hidden="1"/>
    </xf>
    <xf numFmtId="166" fontId="14" fillId="6" borderId="14" xfId="0" applyNumberFormat="1" applyFont="1" applyFill="1" applyBorder="1" applyAlignment="1" applyProtection="1">
      <alignment vertical="center"/>
      <protection hidden="1"/>
    </xf>
    <xf numFmtId="0" fontId="0" fillId="9" borderId="4" xfId="0" applyFill="1" applyBorder="1" applyAlignment="1" applyProtection="1">
      <alignment horizontal="center" vertical="center" wrapText="1"/>
      <protection locked="0"/>
    </xf>
    <xf numFmtId="0" fontId="2" fillId="13" borderId="4" xfId="0" applyFont="1" applyFill="1" applyBorder="1" applyAlignment="1">
      <alignment horizontal="center" vertical="center" wrapText="1"/>
    </xf>
    <xf numFmtId="168" fontId="0" fillId="8" borderId="4" xfId="5" applyNumberFormat="1" applyFont="1" applyFill="1" applyBorder="1" applyAlignment="1">
      <alignment horizontal="center" vertical="center"/>
    </xf>
    <xf numFmtId="9" fontId="0" fillId="8" borderId="4" xfId="2" applyFont="1" applyFill="1" applyBorder="1" applyAlignment="1">
      <alignment horizontal="center" vertical="center"/>
    </xf>
    <xf numFmtId="168" fontId="2" fillId="7" borderId="4" xfId="5" applyNumberFormat="1" applyFont="1" applyFill="1" applyBorder="1" applyAlignment="1" applyProtection="1">
      <alignment horizontal="center" vertical="center"/>
      <protection hidden="1"/>
    </xf>
    <xf numFmtId="9" fontId="2" fillId="7" borderId="4" xfId="2" applyFont="1" applyFill="1" applyBorder="1" applyAlignment="1" applyProtection="1">
      <alignment horizontal="center" vertical="center"/>
      <protection hidden="1"/>
    </xf>
    <xf numFmtId="44" fontId="0" fillId="15" borderId="4" xfId="0" applyNumberFormat="1" applyFill="1" applyBorder="1" applyAlignment="1" applyProtection="1">
      <alignment horizontal="center" vertical="center"/>
    </xf>
    <xf numFmtId="0" fontId="24" fillId="9" borderId="4" xfId="0" applyFont="1" applyFill="1" applyBorder="1" applyProtection="1">
      <protection locked="0" hidden="1"/>
    </xf>
    <xf numFmtId="0" fontId="29" fillId="5" borderId="0" xfId="0" applyFont="1" applyFill="1" applyAlignment="1">
      <alignment vertical="center"/>
    </xf>
    <xf numFmtId="0" fontId="29" fillId="2" borderId="4" xfId="0" applyFont="1" applyFill="1" applyBorder="1" applyProtection="1">
      <protection locked="0"/>
    </xf>
    <xf numFmtId="166" fontId="30" fillId="6" borderId="1" xfId="0" applyNumberFormat="1" applyFont="1" applyFill="1" applyBorder="1" applyAlignment="1" applyProtection="1">
      <alignment vertical="center"/>
      <protection hidden="1"/>
    </xf>
    <xf numFmtId="0" fontId="30" fillId="5" borderId="0" xfId="0" applyFont="1" applyFill="1" applyBorder="1" applyAlignment="1">
      <alignment vertical="center" wrapText="1"/>
    </xf>
    <xf numFmtId="166" fontId="30" fillId="6" borderId="4" xfId="0" applyNumberFormat="1" applyFont="1" applyFill="1" applyBorder="1" applyAlignment="1" applyProtection="1">
      <alignment vertical="center"/>
      <protection hidden="1"/>
    </xf>
    <xf numFmtId="44" fontId="0" fillId="9" borderId="4" xfId="1" applyNumberFormat="1" applyFont="1" applyFill="1" applyBorder="1" applyProtection="1">
      <protection locked="0"/>
    </xf>
    <xf numFmtId="44" fontId="14" fillId="9" borderId="4" xfId="0" applyNumberFormat="1" applyFont="1" applyFill="1" applyBorder="1" applyProtection="1">
      <protection locked="0" hidden="1"/>
    </xf>
    <xf numFmtId="0" fontId="10" fillId="2" borderId="1" xfId="0" applyFont="1" applyFill="1" applyBorder="1" applyAlignment="1">
      <alignment horizontal="center"/>
    </xf>
    <xf numFmtId="0" fontId="10" fillId="2" borderId="3" xfId="0" applyFont="1" applyFill="1" applyBorder="1" applyAlignment="1">
      <alignment horizontal="center"/>
    </xf>
    <xf numFmtId="0" fontId="0" fillId="9" borderId="1" xfId="0" applyFill="1" applyBorder="1" applyAlignment="1" applyProtection="1">
      <alignment horizontal="center" vertical="center"/>
      <protection locked="0"/>
    </xf>
    <xf numFmtId="0" fontId="0" fillId="9" borderId="2" xfId="0" applyFill="1" applyBorder="1" applyAlignment="1" applyProtection="1">
      <alignment horizontal="center" vertical="center"/>
      <protection locked="0"/>
    </xf>
    <xf numFmtId="0" fontId="0" fillId="9" borderId="3" xfId="0" applyFill="1" applyBorder="1" applyAlignment="1" applyProtection="1">
      <alignment horizontal="center" vertical="center"/>
      <protection locked="0"/>
    </xf>
    <xf numFmtId="0" fontId="0" fillId="5" borderId="5" xfId="0" applyFill="1" applyBorder="1" applyAlignment="1">
      <alignment horizontal="left" vertical="top" wrapText="1"/>
    </xf>
    <xf numFmtId="0" fontId="0" fillId="5" borderId="6" xfId="0" applyFill="1" applyBorder="1" applyAlignment="1">
      <alignment horizontal="left" vertical="top" wrapText="1"/>
    </xf>
    <xf numFmtId="0" fontId="0" fillId="5" borderId="7" xfId="0" applyFill="1" applyBorder="1" applyAlignment="1">
      <alignment horizontal="left" vertical="top" wrapText="1"/>
    </xf>
    <xf numFmtId="0" fontId="0" fillId="5" borderId="8" xfId="0" applyFill="1" applyBorder="1" applyAlignment="1">
      <alignment horizontal="left" vertical="top" wrapText="1"/>
    </xf>
    <xf numFmtId="0" fontId="0" fillId="5" borderId="9" xfId="0" applyFill="1" applyBorder="1" applyAlignment="1">
      <alignment horizontal="left" vertical="top" wrapText="1"/>
    </xf>
    <xf numFmtId="0" fontId="0" fillId="5" borderId="10" xfId="0" applyFill="1" applyBorder="1" applyAlignment="1">
      <alignment horizontal="left" vertical="top" wrapText="1"/>
    </xf>
    <xf numFmtId="0" fontId="15" fillId="5" borderId="1" xfId="0" applyFont="1" applyFill="1" applyBorder="1" applyAlignment="1">
      <alignment horizontal="left" vertical="justify" wrapText="1"/>
    </xf>
    <xf numFmtId="0" fontId="15" fillId="5" borderId="2" xfId="0" applyFont="1" applyFill="1" applyBorder="1" applyAlignment="1">
      <alignment horizontal="left" vertical="justify" wrapText="1"/>
    </xf>
    <xf numFmtId="0" fontId="15" fillId="5" borderId="3" xfId="0" applyFont="1" applyFill="1" applyBorder="1" applyAlignment="1">
      <alignment horizontal="left" vertical="justify" wrapText="1"/>
    </xf>
    <xf numFmtId="0" fontId="16" fillId="9" borderId="12" xfId="0" applyFont="1" applyFill="1" applyBorder="1" applyAlignment="1">
      <alignment horizontal="left" vertical="top" wrapText="1"/>
    </xf>
    <xf numFmtId="0" fontId="17" fillId="12" borderId="4" xfId="0" applyFont="1" applyFill="1" applyBorder="1" applyAlignment="1">
      <alignment horizontal="center" vertical="justify"/>
    </xf>
    <xf numFmtId="0" fontId="18" fillId="12" borderId="4" xfId="0" applyFont="1" applyFill="1" applyBorder="1" applyAlignment="1" applyProtection="1">
      <alignment horizontal="center" vertical="center" textRotation="90" wrapText="1"/>
      <protection locked="0" hidden="1"/>
    </xf>
    <xf numFmtId="9" fontId="14" fillId="8" borderId="4" xfId="2" applyFont="1" applyFill="1" applyBorder="1" applyAlignment="1" applyProtection="1">
      <alignment horizontal="center" vertical="top"/>
      <protection hidden="1"/>
    </xf>
    <xf numFmtId="167" fontId="14" fillId="5" borderId="4" xfId="0" applyNumberFormat="1" applyFont="1" applyFill="1" applyBorder="1" applyAlignment="1" applyProtection="1">
      <alignment horizontal="center"/>
      <protection hidden="1"/>
    </xf>
    <xf numFmtId="0" fontId="18" fillId="5" borderId="19" xfId="0" applyFont="1" applyFill="1" applyBorder="1" applyAlignment="1" applyProtection="1">
      <alignment horizontal="left"/>
      <protection hidden="1"/>
    </xf>
    <xf numFmtId="0" fontId="18" fillId="5" borderId="20" xfId="0" applyFont="1" applyFill="1" applyBorder="1" applyAlignment="1" applyProtection="1">
      <alignment horizontal="left"/>
      <protection hidden="1"/>
    </xf>
    <xf numFmtId="10" fontId="14" fillId="8" borderId="24" xfId="0" applyNumberFormat="1" applyFont="1" applyFill="1" applyBorder="1" applyAlignment="1" applyProtection="1">
      <alignment horizontal="center" vertical="center"/>
      <protection hidden="1"/>
    </xf>
    <xf numFmtId="10" fontId="14" fillId="8" borderId="21" xfId="0" applyNumberFormat="1" applyFont="1" applyFill="1" applyBorder="1" applyAlignment="1" applyProtection="1">
      <alignment horizontal="center" vertical="center"/>
      <protection hidden="1"/>
    </xf>
    <xf numFmtId="10" fontId="14" fillId="8" borderId="22" xfId="0" applyNumberFormat="1" applyFont="1" applyFill="1" applyBorder="1" applyAlignment="1" applyProtection="1">
      <alignment horizontal="center" vertical="center"/>
      <protection hidden="1"/>
    </xf>
    <xf numFmtId="10" fontId="14" fillId="8" borderId="23" xfId="0" applyNumberFormat="1" applyFont="1" applyFill="1" applyBorder="1" applyAlignment="1" applyProtection="1">
      <alignment horizontal="center" vertical="center"/>
      <protection hidden="1"/>
    </xf>
    <xf numFmtId="0" fontId="18" fillId="5" borderId="0" xfId="0" applyFont="1" applyFill="1" applyAlignment="1" applyProtection="1">
      <alignment horizontal="left"/>
      <protection hidden="1"/>
    </xf>
    <xf numFmtId="0" fontId="31" fillId="12" borderId="4" xfId="0" applyFont="1" applyFill="1" applyBorder="1" applyAlignment="1" applyProtection="1">
      <alignment horizontal="center" vertical="center"/>
      <protection hidden="1"/>
    </xf>
    <xf numFmtId="171" fontId="14" fillId="8" borderId="4" xfId="0" applyNumberFormat="1" applyFont="1" applyFill="1" applyBorder="1" applyAlignment="1" applyProtection="1">
      <alignment horizontal="center" vertical="top"/>
      <protection hidden="1"/>
    </xf>
    <xf numFmtId="8" fontId="14" fillId="8" borderId="4" xfId="0" applyNumberFormat="1" applyFont="1" applyFill="1" applyBorder="1" applyAlignment="1" applyProtection="1">
      <alignment horizontal="center" vertical="center"/>
      <protection hidden="1"/>
    </xf>
    <xf numFmtId="0" fontId="0" fillId="13" borderId="4" xfId="0" applyFill="1" applyBorder="1" applyAlignment="1" applyProtection="1">
      <alignment horizontal="left" vertical="center" wrapText="1"/>
      <protection hidden="1"/>
    </xf>
    <xf numFmtId="0" fontId="0" fillId="13" borderId="4" xfId="0" applyFill="1" applyBorder="1" applyAlignment="1" applyProtection="1">
      <alignment horizontal="left" vertical="center"/>
      <protection hidden="1"/>
    </xf>
    <xf numFmtId="0" fontId="2" fillId="13" borderId="1" xfId="0" applyFont="1" applyFill="1" applyBorder="1" applyAlignment="1" applyProtection="1">
      <alignment horizontal="center" vertical="center" wrapText="1"/>
      <protection hidden="1"/>
    </xf>
    <xf numFmtId="0" fontId="2" fillId="13" borderId="2" xfId="0" applyFont="1" applyFill="1" applyBorder="1" applyAlignment="1" applyProtection="1">
      <alignment horizontal="center" vertical="center" wrapText="1"/>
      <protection hidden="1"/>
    </xf>
    <xf numFmtId="0" fontId="2" fillId="13" borderId="3" xfId="0" applyFont="1" applyFill="1" applyBorder="1" applyAlignment="1" applyProtection="1">
      <alignment horizontal="center" vertical="center" wrapText="1"/>
      <protection hidden="1"/>
    </xf>
    <xf numFmtId="0" fontId="2" fillId="13" borderId="4" xfId="0" applyFont="1" applyFill="1" applyBorder="1" applyAlignment="1" applyProtection="1">
      <alignment horizontal="center" vertical="center" wrapText="1"/>
      <protection hidden="1"/>
    </xf>
    <xf numFmtId="0" fontId="0" fillId="5" borderId="1" xfId="0" applyFill="1" applyBorder="1" applyAlignment="1">
      <alignment horizontal="center" vertical="center" wrapText="1"/>
    </xf>
    <xf numFmtId="0" fontId="0" fillId="5" borderId="2" xfId="0" applyFill="1" applyBorder="1" applyAlignment="1">
      <alignment horizontal="center" vertical="center" wrapText="1"/>
    </xf>
    <xf numFmtId="0" fontId="0" fillId="5" borderId="3" xfId="0" applyFill="1" applyBorder="1" applyAlignment="1">
      <alignment horizontal="center" vertical="center" wrapText="1"/>
    </xf>
    <xf numFmtId="0" fontId="21" fillId="5" borderId="4" xfId="0" applyFont="1" applyFill="1" applyBorder="1" applyAlignment="1" applyProtection="1">
      <alignment horizontal="left" vertical="center" wrapText="1"/>
      <protection hidden="1"/>
    </xf>
    <xf numFmtId="0" fontId="11" fillId="12" borderId="4" xfId="0" applyFont="1" applyFill="1" applyBorder="1" applyAlignment="1" applyProtection="1">
      <alignment horizontal="center" vertical="center" wrapText="1"/>
      <protection hidden="1"/>
    </xf>
    <xf numFmtId="0" fontId="21" fillId="5" borderId="4" xfId="0" applyFont="1" applyFill="1" applyBorder="1" applyAlignment="1" applyProtection="1">
      <alignment horizontal="center" vertical="center" wrapText="1"/>
      <protection hidden="1"/>
    </xf>
    <xf numFmtId="0" fontId="16" fillId="9" borderId="12" xfId="0" applyFont="1" applyFill="1" applyBorder="1" applyAlignment="1">
      <alignment horizontal="left" vertical="center" wrapText="1"/>
    </xf>
    <xf numFmtId="44" fontId="0" fillId="7" borderId="4" xfId="0" applyNumberFormat="1" applyFill="1" applyBorder="1" applyAlignment="1" applyProtection="1">
      <alignment horizontal="center" vertical="center"/>
      <protection hidden="1"/>
    </xf>
    <xf numFmtId="0" fontId="22" fillId="13" borderId="4" xfId="0" applyFont="1" applyFill="1" applyBorder="1" applyAlignment="1" applyProtection="1">
      <alignment horizontal="center" vertical="center" wrapText="1"/>
      <protection hidden="1"/>
    </xf>
    <xf numFmtId="0" fontId="0" fillId="2" borderId="1"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44" fontId="11" fillId="7" borderId="4" xfId="0" applyNumberFormat="1" applyFont="1" applyFill="1" applyBorder="1" applyAlignment="1" applyProtection="1">
      <alignment horizontal="center" vertical="center"/>
      <protection hidden="1"/>
    </xf>
    <xf numFmtId="44" fontId="18" fillId="7" borderId="4" xfId="0" applyNumberFormat="1" applyFont="1" applyFill="1" applyBorder="1" applyAlignment="1" applyProtection="1">
      <alignment horizontal="center" vertical="center"/>
      <protection hidden="1"/>
    </xf>
    <xf numFmtId="0" fontId="2" fillId="12" borderId="4" xfId="0" applyFont="1" applyFill="1" applyBorder="1" applyAlignment="1">
      <alignment horizontal="center" vertical="center"/>
    </xf>
    <xf numFmtId="44" fontId="0" fillId="9" borderId="1" xfId="0" applyNumberFormat="1" applyFill="1" applyBorder="1" applyAlignment="1" applyProtection="1">
      <alignment horizontal="center" vertical="center"/>
      <protection locked="0"/>
    </xf>
    <xf numFmtId="44" fontId="0" fillId="9" borderId="3" xfId="0" applyNumberFormat="1" applyFill="1" applyBorder="1" applyAlignment="1" applyProtection="1">
      <alignment horizontal="center" vertical="center"/>
      <protection locked="0"/>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9" xfId="0" applyFont="1" applyBorder="1" applyAlignment="1">
      <alignment horizontal="left" vertical="center" wrapText="1"/>
    </xf>
    <xf numFmtId="0" fontId="19" fillId="0" borderId="10" xfId="0" applyFont="1" applyBorder="1" applyAlignment="1">
      <alignment horizontal="left" vertical="center" wrapText="1"/>
    </xf>
    <xf numFmtId="0" fontId="0" fillId="0" borderId="4" xfId="0" applyBorder="1" applyAlignment="1">
      <alignment horizontal="left" vertical="top" wrapText="1"/>
    </xf>
    <xf numFmtId="0" fontId="2" fillId="10" borderId="1" xfId="0" applyFont="1" applyFill="1" applyBorder="1" applyAlignment="1">
      <alignment horizontal="center" vertical="center" wrapText="1"/>
    </xf>
    <xf numFmtId="0" fontId="2" fillId="10" borderId="2" xfId="0" applyFont="1" applyFill="1" applyBorder="1" applyAlignment="1">
      <alignment horizontal="center" vertical="center" wrapText="1"/>
    </xf>
    <xf numFmtId="0" fontId="2" fillId="10" borderId="3"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0" fillId="5" borderId="4" xfId="0" applyFill="1" applyBorder="1" applyAlignment="1">
      <alignment horizontal="center" vertical="center" wrapText="1"/>
    </xf>
    <xf numFmtId="0" fontId="28" fillId="5" borderId="4" xfId="0" applyFont="1" applyFill="1" applyBorder="1" applyAlignment="1" applyProtection="1">
      <alignment horizontal="left" vertical="center" wrapText="1"/>
      <protection hidden="1"/>
    </xf>
    <xf numFmtId="44" fontId="2" fillId="7" borderId="4" xfId="0" applyNumberFormat="1" applyFont="1" applyFill="1" applyBorder="1" applyAlignment="1" applyProtection="1">
      <alignment horizontal="center" vertical="center"/>
      <protection hidden="1"/>
    </xf>
  </cellXfs>
  <cellStyles count="8">
    <cellStyle name="Hipervínculo" xfId="3" builtinId="8"/>
    <cellStyle name="Millares" xfId="5" builtinId="3"/>
    <cellStyle name="Moneda" xfId="1" builtinId="4"/>
    <cellStyle name="Moneda 2" xfId="7" xr:uid="{00000000-0005-0000-0000-000003000000}"/>
    <cellStyle name="Normal" xfId="0" builtinId="0"/>
    <cellStyle name="Normal 2" xfId="4" xr:uid="{00000000-0005-0000-0000-000005000000}"/>
    <cellStyle name="Normal 4" xfId="6" xr:uid="{00000000-0005-0000-0000-000006000000}"/>
    <cellStyle name="Porcentaje" xfId="2" builtinId="5"/>
  </cellStyles>
  <dxfs count="75">
    <dxf>
      <fill>
        <patternFill>
          <bgColor rgb="FFA9D08E"/>
        </patternFill>
      </fill>
    </dxf>
    <dxf>
      <fill>
        <patternFill>
          <bgColor rgb="FFC00000"/>
        </patternFill>
      </fill>
    </dxf>
    <dxf>
      <fill>
        <patternFill>
          <bgColor rgb="FFC00000"/>
        </patternFill>
      </fill>
    </dxf>
    <dxf>
      <fill>
        <patternFill>
          <bgColor theme="9" tint="0.39994506668294322"/>
        </patternFill>
      </fill>
    </dxf>
    <dxf>
      <font>
        <color rgb="FFC00000"/>
      </font>
      <fill>
        <patternFill>
          <bgColor rgb="FFFFC000"/>
        </patternFill>
      </fill>
    </dxf>
    <dxf>
      <font>
        <color rgb="FFC00000"/>
      </font>
      <fill>
        <patternFill>
          <bgColor rgb="FFED8479"/>
        </patternFill>
      </fill>
    </dxf>
    <dxf>
      <fill>
        <patternFill patternType="solid">
          <bgColor theme="0" tint="-0.24994659260841701"/>
        </patternFill>
      </fill>
    </dxf>
    <dxf>
      <fill>
        <patternFill>
          <bgColor theme="9"/>
        </patternFill>
      </fill>
    </dxf>
    <dxf>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medium">
          <color indexed="64"/>
        </right>
        <top style="medium">
          <color indexed="64"/>
        </top>
        <bottom/>
      </border>
      <protection locked="1" hidden="0"/>
    </dxf>
    <dxf>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border>
      <protection locked="1" hidden="0"/>
    </dxf>
    <dxf>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border>
      <protection locked="1" hidden="0"/>
    </dxf>
    <dxf>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border>
      <protection locked="1" hidden="0"/>
    </dxf>
    <dxf>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border>
      <protection locked="1" hidden="0"/>
    </dxf>
    <dxf>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border>
      <protection locked="1" hidden="0"/>
    </dxf>
    <dxf>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border>
      <protection locked="1" hidden="0"/>
    </dxf>
    <dxf>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border>
      <protection locked="1" hidden="0"/>
    </dxf>
    <dxf>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border>
      <protection locked="1" hidden="0"/>
    </dxf>
    <dxf>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border>
      <protection locked="1" hidden="0"/>
    </dxf>
    <dxf>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border>
      <protection locked="1" hidden="0"/>
    </dxf>
    <dxf>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border>
      <protection locked="1" hidden="0"/>
    </dxf>
    <dxf>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border>
      <protection locked="1" hidden="0"/>
    </dxf>
    <dxf>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border>
      <protection locked="1" hidden="0"/>
    </dxf>
    <dxf>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border>
      <protection locked="1" hidden="0"/>
    </dxf>
    <dxf>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border>
      <protection locked="1" hidden="0"/>
    </dxf>
    <dxf>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border>
      <protection locked="1" hidden="0"/>
    </dxf>
    <dxf>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border>
      <protection locked="1" hidden="0"/>
    </dxf>
    <dxf>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border>
      <protection locked="1" hidden="0"/>
    </dxf>
    <dxf>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border>
      <protection locked="1" hidden="0"/>
    </dxf>
    <dxf>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border>
      <protection locked="1" hidden="0"/>
    </dxf>
    <dxf>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border>
      <protection locked="1" hidden="0"/>
    </dxf>
    <dxf>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border>
      <protection locked="1" hidden="0"/>
    </dxf>
    <dxf>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border>
      <protection locked="1" hidden="0"/>
    </dxf>
    <dxf>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border>
      <protection locked="1" hidden="0"/>
    </dxf>
    <dxf>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right style="thin">
          <color indexed="64"/>
        </right>
        <top style="medium">
          <color indexed="64"/>
        </top>
        <bottom/>
      </border>
      <protection locked="1" hidden="0"/>
    </dxf>
    <dxf>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general" vertical="top" textRotation="0" wrapText="1" indent="0" justifyLastLine="0" shrinkToFit="0" readingOrder="0"/>
      <border diagonalUp="0" diagonalDown="0" outline="0">
        <left/>
        <right style="thin">
          <color indexed="64"/>
        </right>
        <top style="thin">
          <color indexed="64"/>
        </top>
        <bottom/>
      </border>
      <protection locked="1" hidden="0"/>
    </dxf>
    <dxf>
      <border outline="0">
        <left style="thin">
          <color indexed="64"/>
        </left>
      </border>
    </dxf>
    <dxf>
      <fill>
        <patternFill>
          <fgColor indexed="64"/>
          <bgColor theme="0"/>
        </patternFill>
      </fill>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1"/>
    </dxf>
    <dxf>
      <font>
        <b/>
        <i val="0"/>
        <strike val="0"/>
        <condense val="0"/>
        <extend val="0"/>
        <outline val="0"/>
        <shadow val="0"/>
        <u val="none"/>
        <vertAlign val="baseline"/>
        <sz val="11"/>
        <color auto="1"/>
        <name val="Calibri"/>
        <scheme val="minor"/>
      </font>
      <numFmt numFmtId="166" formatCode="#,##0.00\ &quot;€&quot;"/>
      <fill>
        <patternFill patternType="solid">
          <fgColor indexed="64"/>
          <bgColor theme="2"/>
        </patternFill>
      </fill>
      <alignment horizontal="general" vertical="center" textRotation="0" wrapText="0" indent="0" justifyLastLine="0" shrinkToFit="0" readingOrder="0"/>
      <border diagonalUp="0" diagonalDown="0" outline="0">
        <left style="thin">
          <color indexed="64"/>
        </left>
        <right/>
        <top style="thin">
          <color indexed="64"/>
        </top>
        <bottom style="thin">
          <color indexed="64"/>
        </bottom>
      </border>
      <protection locked="1" hidden="1"/>
    </dxf>
    <dxf>
      <font>
        <strike val="0"/>
        <outline val="0"/>
        <shadow val="0"/>
        <u val="none"/>
        <vertAlign val="baseline"/>
        <sz val="11"/>
        <color auto="1"/>
        <name val="Calibri"/>
        <scheme val="minor"/>
      </font>
      <numFmt numFmtId="166" formatCode="#,##0.00\ &quot;€&quo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border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rgb="FFDDEBF7"/>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F2CC"/>
      <color rgb="FFA9D08E"/>
      <color rgb="FFC00000"/>
      <color rgb="FFDDEBF7"/>
      <color rgb="FFE2EFDA"/>
      <color rgb="FFD9D9D9"/>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10437</xdr:colOff>
      <xdr:row>1</xdr:row>
      <xdr:rowOff>128079</xdr:rowOff>
    </xdr:from>
    <xdr:to>
      <xdr:col>5</xdr:col>
      <xdr:colOff>163285</xdr:colOff>
      <xdr:row>5</xdr:row>
      <xdr:rowOff>28809</xdr:rowOff>
    </xdr:to>
    <xdr:pic>
      <xdr:nvPicPr>
        <xdr:cNvPr id="6" name="Imagen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3366" y="309508"/>
          <a:ext cx="4325705" cy="6264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657225</xdr:colOff>
      <xdr:row>1</xdr:row>
      <xdr:rowOff>9525</xdr:rowOff>
    </xdr:from>
    <xdr:to>
      <xdr:col>28</xdr:col>
      <xdr:colOff>76200</xdr:colOff>
      <xdr:row>6</xdr:row>
      <xdr:rowOff>63500</xdr:rowOff>
    </xdr:to>
    <xdr:pic>
      <xdr:nvPicPr>
        <xdr:cNvPr id="10" name="Imagen 1">
          <a:extLst>
            <a:ext uri="{FF2B5EF4-FFF2-40B4-BE49-F238E27FC236}">
              <a16:creationId xmlns:a16="http://schemas.microsoft.com/office/drawing/2014/main" id="{1570C02E-B226-4AFD-99A7-65B53CCE919A}"/>
            </a:ext>
            <a:ext uri="{147F2762-F138-4A5C-976F-8EAC2B608ADB}">
              <a16:predDERef xmlns:a16="http://schemas.microsoft.com/office/drawing/2014/main" pred="{00000000-0008-0000-0000-000006000000}"/>
            </a:ext>
          </a:extLst>
        </xdr:cNvPr>
        <xdr:cNvPicPr>
          <a:picLocks noChangeAspect="1"/>
        </xdr:cNvPicPr>
      </xdr:nvPicPr>
      <xdr:blipFill>
        <a:blip xmlns:r="http://schemas.openxmlformats.org/officeDocument/2006/relationships" r:embed="rId2"/>
        <a:stretch>
          <a:fillRect/>
        </a:stretch>
      </xdr:blipFill>
      <xdr:spPr>
        <a:xfrm>
          <a:off x="19373850" y="190500"/>
          <a:ext cx="1590675" cy="981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3</xdr:col>
      <xdr:colOff>343348</xdr:colOff>
      <xdr:row>5</xdr:row>
      <xdr:rowOff>82158</xdr:rowOff>
    </xdr:to>
    <xdr:pic>
      <xdr:nvPicPr>
        <xdr:cNvPr id="5" name="Imagen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786" y="362857"/>
          <a:ext cx="4325705" cy="6264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66675</xdr:rowOff>
    </xdr:from>
    <xdr:to>
      <xdr:col>3</xdr:col>
      <xdr:colOff>2674705</xdr:colOff>
      <xdr:row>4</xdr:row>
      <xdr:rowOff>132824</xdr:rowOff>
    </xdr:to>
    <xdr:pic>
      <xdr:nvPicPr>
        <xdr:cNvPr id="6" name="Imagen 1">
          <a:extLst>
            <a:ext uri="{FF2B5EF4-FFF2-40B4-BE49-F238E27FC236}">
              <a16:creationId xmlns:a16="http://schemas.microsoft.com/office/drawing/2014/main" id="{7C003530-EBE6-4901-A9B2-05AFEBA927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247650"/>
          <a:ext cx="4351105" cy="60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835525</xdr:colOff>
      <xdr:row>11</xdr:row>
      <xdr:rowOff>2406316</xdr:rowOff>
    </xdr:from>
    <xdr:to>
      <xdr:col>5</xdr:col>
      <xdr:colOff>1067687</xdr:colOff>
      <xdr:row>11</xdr:row>
      <xdr:rowOff>2645967</xdr:rowOff>
    </xdr:to>
    <xdr:pic>
      <xdr:nvPicPr>
        <xdr:cNvPr id="4" name="Imagen 3">
          <a:extLst>
            <a:ext uri="{FF2B5EF4-FFF2-40B4-BE49-F238E27FC236}">
              <a16:creationId xmlns:a16="http://schemas.microsoft.com/office/drawing/2014/main" id="{C9B9E01F-21DB-A9D9-8D23-5FF7CDAF2BFE}"/>
            </a:ext>
          </a:extLst>
        </xdr:cNvPr>
        <xdr:cNvPicPr>
          <a:picLocks noChangeAspect="1"/>
        </xdr:cNvPicPr>
      </xdr:nvPicPr>
      <xdr:blipFill>
        <a:blip xmlns:r="http://schemas.openxmlformats.org/officeDocument/2006/relationships" r:embed="rId2"/>
        <a:stretch>
          <a:fillRect/>
        </a:stretch>
      </xdr:blipFill>
      <xdr:spPr>
        <a:xfrm>
          <a:off x="8221578" y="4768070"/>
          <a:ext cx="232162" cy="2396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71437</xdr:colOff>
      <xdr:row>1</xdr:row>
      <xdr:rowOff>119063</xdr:rowOff>
    </xdr:from>
    <xdr:to>
      <xdr:col>5</xdr:col>
      <xdr:colOff>412517</xdr:colOff>
      <xdr:row>4</xdr:row>
      <xdr:rowOff>185212</xdr:rowOff>
    </xdr:to>
    <xdr:pic>
      <xdr:nvPicPr>
        <xdr:cNvPr id="2" name="Imagen 1">
          <a:extLst>
            <a:ext uri="{FF2B5EF4-FFF2-40B4-BE49-F238E27FC236}">
              <a16:creationId xmlns:a16="http://schemas.microsoft.com/office/drawing/2014/main" id="{B2DF430E-9187-45C6-98CD-EC92AF356B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9562" y="309563"/>
          <a:ext cx="4484455" cy="637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602177</xdr:colOff>
      <xdr:row>5</xdr:row>
      <xdr:rowOff>69324</xdr:rowOff>
    </xdr:to>
    <xdr:pic>
      <xdr:nvPicPr>
        <xdr:cNvPr id="2" name="Imagen 3">
          <a:extLst>
            <a:ext uri="{FF2B5EF4-FFF2-40B4-BE49-F238E27FC236}">
              <a16:creationId xmlns:a16="http://schemas.microsoft.com/office/drawing/2014/main" id="{06A5144D-E483-48BC-921B-4E85DC3F36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361950"/>
          <a:ext cx="3240602" cy="612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2</xdr:row>
      <xdr:rowOff>0</xdr:rowOff>
    </xdr:from>
    <xdr:to>
      <xdr:col>2</xdr:col>
      <xdr:colOff>1686373</xdr:colOff>
      <xdr:row>5</xdr:row>
      <xdr:rowOff>85333</xdr:rowOff>
    </xdr:to>
    <xdr:pic>
      <xdr:nvPicPr>
        <xdr:cNvPr id="3" name="Imagen 4">
          <a:extLst>
            <a:ext uri="{FF2B5EF4-FFF2-40B4-BE49-F238E27FC236}">
              <a16:creationId xmlns:a16="http://schemas.microsoft.com/office/drawing/2014/main" id="{D9D0758D-D8D0-4B0F-852F-5B4F4034B1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361950"/>
          <a:ext cx="4324798" cy="628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2117</xdr:colOff>
      <xdr:row>2</xdr:row>
      <xdr:rowOff>4939</xdr:rowOff>
    </xdr:from>
    <xdr:to>
      <xdr:col>4</xdr:col>
      <xdr:colOff>164490</xdr:colOff>
      <xdr:row>5</xdr:row>
      <xdr:rowOff>90272</xdr:rowOff>
    </xdr:to>
    <xdr:pic>
      <xdr:nvPicPr>
        <xdr:cNvPr id="4" name="Imagen 4">
          <a:extLst>
            <a:ext uri="{FF2B5EF4-FFF2-40B4-BE49-F238E27FC236}">
              <a16:creationId xmlns:a16="http://schemas.microsoft.com/office/drawing/2014/main" id="{2CBE89FD-51BA-4B11-8F69-E2BA88D367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667" y="366889"/>
          <a:ext cx="4324798" cy="628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xdr:colOff>
      <xdr:row>1</xdr:row>
      <xdr:rowOff>132715</xdr:rowOff>
    </xdr:from>
    <xdr:to>
      <xdr:col>2</xdr:col>
      <xdr:colOff>791024</xdr:colOff>
      <xdr:row>5</xdr:row>
      <xdr:rowOff>37073</xdr:rowOff>
    </xdr:to>
    <xdr:pic>
      <xdr:nvPicPr>
        <xdr:cNvPr id="3" name="Imagen 4">
          <a:extLst>
            <a:ext uri="{FF2B5EF4-FFF2-40B4-BE49-F238E27FC236}">
              <a16:creationId xmlns:a16="http://schemas.microsoft.com/office/drawing/2014/main" id="{CE27DA3A-2A36-425B-B470-AD0626250E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1" y="313690"/>
          <a:ext cx="4324798" cy="628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Datos%20Departamento\Ayudas%20PRTR\OM_Proyectos%20singulares\Plantillas\Volet%20financier_D&#233;penses%20BP%20TCO%20V&#233;hicules%20et%20bilan%20GES%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marquezaltemir/AppData/Local/Microsoft/Windows/INetCache/Content.Outlook/JWDA4ROF/Anexo_Base%20de%20datos%20de%20cos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Cadre de dépôt Infrastructures"/>
      <sheetName val="Cadre de dépôt Usages"/>
      <sheetName val="Hypothèses"/>
      <sheetName val=" BP Infrastructures"/>
      <sheetName val="TCO Véhicules"/>
      <sheetName val="GES évités"/>
      <sheetName val="Sources"/>
    </sheetNames>
    <sheetDataSet>
      <sheetData sheetId="0"/>
      <sheetData sheetId="1"/>
      <sheetData sheetId="2"/>
      <sheetData sheetId="3"/>
      <sheetData sheetId="4"/>
      <sheetData sheetId="5"/>
      <sheetData sheetId="6"/>
      <sheetData sheetId="7">
        <row r="53">
          <cell r="B53" t="str">
            <v>VUL de PTAC &lt;2,5t  (fourgonnette)</v>
          </cell>
          <cell r="C53">
            <v>15.520000000000001</v>
          </cell>
          <cell r="D53">
            <v>6.1</v>
          </cell>
          <cell r="E53">
            <v>0.74</v>
          </cell>
        </row>
        <row r="54">
          <cell r="B54" t="str">
            <v>VUL de PTAC &gt;2,5t (fourgon)</v>
          </cell>
          <cell r="C54">
            <v>11.074285714285713</v>
          </cell>
          <cell r="D54">
            <v>12.1</v>
          </cell>
          <cell r="E54">
            <v>1.2</v>
          </cell>
        </row>
        <row r="55">
          <cell r="B55" t="str">
            <v>Bus standard (12 m)</v>
          </cell>
          <cell r="C55">
            <v>0</v>
          </cell>
          <cell r="D55">
            <v>40</v>
          </cell>
          <cell r="E55">
            <v>9</v>
          </cell>
        </row>
        <row r="56">
          <cell r="B56" t="str">
            <v>Bus articulé (18 m)</v>
          </cell>
          <cell r="C56">
            <v>0</v>
          </cell>
          <cell r="D56">
            <v>50</v>
          </cell>
          <cell r="E56">
            <v>0</v>
          </cell>
        </row>
        <row r="57">
          <cell r="B57" t="str">
            <v>Autocar</v>
          </cell>
          <cell r="C57">
            <v>0</v>
          </cell>
          <cell r="D57">
            <v>30</v>
          </cell>
          <cell r="E57">
            <v>0</v>
          </cell>
        </row>
        <row r="58">
          <cell r="B58" t="str">
            <v>BOM</v>
          </cell>
          <cell r="C58">
            <v>0</v>
          </cell>
          <cell r="D58">
            <v>70</v>
          </cell>
          <cell r="E58">
            <v>0</v>
          </cell>
        </row>
        <row r="59">
          <cell r="B59" t="str">
            <v xml:space="preserve">Camion 5,5 t ou 7,5 t </v>
          </cell>
          <cell r="C59">
            <v>0</v>
          </cell>
          <cell r="D59">
            <v>0</v>
          </cell>
          <cell r="E59">
            <v>0</v>
          </cell>
        </row>
        <row r="60">
          <cell r="B60" t="str">
            <v>Camion 19 t</v>
          </cell>
          <cell r="C60">
            <v>0</v>
          </cell>
          <cell r="D60">
            <v>0</v>
          </cell>
          <cell r="E60">
            <v>0</v>
          </cell>
        </row>
        <row r="61">
          <cell r="B61" t="str">
            <v>Camion 44 t</v>
          </cell>
          <cell r="C61">
            <v>0</v>
          </cell>
          <cell r="D61">
            <v>0</v>
          </cell>
          <cell r="E61">
            <v>0</v>
          </cell>
        </row>
        <row r="62">
          <cell r="B62" t="str">
            <v>Autre</v>
          </cell>
          <cell r="C62">
            <v>0</v>
          </cell>
          <cell r="D62">
            <v>0</v>
          </cell>
          <cell r="E62">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icaciones"/>
      <sheetName val="Naturaleza"/>
      <sheetName val="Colaboración"/>
      <sheetName val="Estructura del proyecto"/>
      <sheetName val="Base de costes"/>
      <sheetName val="Amortizaciones"/>
      <sheetName val="Descripción de costes"/>
      <sheetName val="Síntesis"/>
      <sheetName val="Ayuda prevista"/>
      <sheetName val="Sheet1"/>
      <sheetName val="Sheet2"/>
      <sheetName val="Sheet3"/>
      <sheetName val="Sheet4"/>
      <sheetName val="Sheet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33:F59" totalsRowShown="0" headerRowDxfId="74" dataDxfId="72" headerRowBorderDxfId="73" tableBorderDxfId="71">
  <tableColumns count="5">
    <tableColumn id="1" xr3:uid="{00000000-0010-0000-0000-000001000000}" name="Tipo" dataDxfId="70"/>
    <tableColumn id="2" xr3:uid="{00000000-0010-0000-0000-000002000000}" name="Modo de financiación" dataDxfId="69"/>
    <tableColumn id="3" xr3:uid="{00000000-0010-0000-0000-000003000000}" name="Financiación solicitada (M€)" dataDxfId="68"/>
    <tableColumn id="4" xr3:uid="{00000000-0010-0000-0000-000004000000}" name="Financiación obtenida (M€)" dataDxfId="67">
      <calculatedColumnFormula>SUM(E9:E32)</calculatedColumnFormula>
    </tableColumn>
    <tableColumn id="5" xr3:uid="{00000000-0010-0000-0000-000005000000}" name="TOTAL (M€)" dataDxfId="66">
      <calculatedColumnFormula>SUM(Tabla1[[#This Row],[Financiación solicitada (M€)]:[Financiación obtenida (M€)]])</calculatedColumnFormula>
    </tableColum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a6" displayName="Tabla6" ref="D21:AD55" headerRowCount="0" totalsRowShown="0" headerRowDxfId="65" dataDxfId="63" headerRowBorderDxfId="64" tableBorderDxfId="62">
  <tableColumns count="27">
    <tableColumn id="1" xr3:uid="{00000000-0010-0000-0100-000001000000}" name="Columna1" headerRowDxfId="61" dataDxfId="60"/>
    <tableColumn id="2" xr3:uid="{00000000-0010-0000-0100-000002000000}" name="Columna2" headerRowDxfId="59" dataDxfId="58"/>
    <tableColumn id="3" xr3:uid="{00000000-0010-0000-0100-000003000000}" name="Columna3" headerRowDxfId="57" dataDxfId="56"/>
    <tableColumn id="4" xr3:uid="{00000000-0010-0000-0100-000004000000}" name="Columna4" headerRowDxfId="55" dataDxfId="54"/>
    <tableColumn id="5" xr3:uid="{00000000-0010-0000-0100-000005000000}" name="Columna5" headerRowDxfId="53" dataDxfId="52"/>
    <tableColumn id="6" xr3:uid="{00000000-0010-0000-0100-000006000000}" name="Columna6" headerRowDxfId="51" dataDxfId="50"/>
    <tableColumn id="7" xr3:uid="{00000000-0010-0000-0100-000007000000}" name="Columna7" headerRowDxfId="49" dataDxfId="48"/>
    <tableColumn id="8" xr3:uid="{00000000-0010-0000-0100-000008000000}" name="Columna8" headerRowDxfId="47" dataDxfId="46"/>
    <tableColumn id="9" xr3:uid="{00000000-0010-0000-0100-000009000000}" name="Columna9" headerRowDxfId="45" dataDxfId="44"/>
    <tableColumn id="10" xr3:uid="{00000000-0010-0000-0100-00000A000000}" name="Columna10" headerRowDxfId="43" dataDxfId="42"/>
    <tableColumn id="11" xr3:uid="{00000000-0010-0000-0100-00000B000000}" name="Columna11" headerRowDxfId="41" dataDxfId="40"/>
    <tableColumn id="12" xr3:uid="{00000000-0010-0000-0100-00000C000000}" name="Columna12" headerRowDxfId="39" dataDxfId="38"/>
    <tableColumn id="13" xr3:uid="{00000000-0010-0000-0100-00000D000000}" name="Columna13" headerRowDxfId="37" dataDxfId="36"/>
    <tableColumn id="14" xr3:uid="{00000000-0010-0000-0100-00000E000000}" name="Columna14" headerRowDxfId="35" dataDxfId="34"/>
    <tableColumn id="15" xr3:uid="{00000000-0010-0000-0100-00000F000000}" name="Columna15" headerRowDxfId="33" dataDxfId="32"/>
    <tableColumn id="16" xr3:uid="{00000000-0010-0000-0100-000010000000}" name="Columna16" headerRowDxfId="31" dataDxfId="30"/>
    <tableColumn id="17" xr3:uid="{00000000-0010-0000-0100-000011000000}" name="Columna17" headerRowDxfId="29" dataDxfId="28"/>
    <tableColumn id="18" xr3:uid="{00000000-0010-0000-0100-000012000000}" name="Columna18" headerRowDxfId="27" dataDxfId="26"/>
    <tableColumn id="19" xr3:uid="{00000000-0010-0000-0100-000013000000}" name="Columna19" headerRowDxfId="25" dataDxfId="24"/>
    <tableColumn id="20" xr3:uid="{00000000-0010-0000-0100-000014000000}" name="Columna20" headerRowDxfId="23" dataDxfId="22"/>
    <tableColumn id="21" xr3:uid="{00000000-0010-0000-0100-000015000000}" name="Columna21" headerRowDxfId="21" dataDxfId="20"/>
    <tableColumn id="22" xr3:uid="{00000000-0010-0000-0100-000016000000}" name="Columna22" headerRowDxfId="19" dataDxfId="18"/>
    <tableColumn id="23" xr3:uid="{00000000-0010-0000-0100-000017000000}" name="Columna23" headerRowDxfId="17" dataDxfId="16"/>
    <tableColumn id="24" xr3:uid="{00000000-0010-0000-0100-000018000000}" name="Columna24" headerRowDxfId="15" dataDxfId="14"/>
    <tableColumn id="25" xr3:uid="{00000000-0010-0000-0100-000019000000}" name="Columna25" headerRowDxfId="13" dataDxfId="12"/>
    <tableColumn id="26" xr3:uid="{00000000-0010-0000-0100-00001A000000}" name="Columna26" headerRowDxfId="11" dataDxfId="10"/>
    <tableColumn id="27" xr3:uid="{00000000-0010-0000-0100-00001B000000}" name="Columna27" headerRowDxfId="9" dataDxfId="8"/>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C56"/>
  <sheetViews>
    <sheetView tabSelected="1" zoomScale="55" zoomScaleNormal="55" workbookViewId="0">
      <selection activeCell="T23" sqref="T23"/>
    </sheetView>
  </sheetViews>
  <sheetFormatPr baseColWidth="10" defaultColWidth="10.77734375" defaultRowHeight="14.4" x14ac:dyDescent="0.3"/>
  <cols>
    <col min="1" max="1" width="3.5546875" style="11" customWidth="1"/>
    <col min="2" max="2" width="10.77734375" style="11" bestFit="1" customWidth="1"/>
    <col min="3" max="3" width="27.44140625" style="11" bestFit="1" customWidth="1"/>
    <col min="4" max="16384" width="10.77734375" style="11"/>
  </cols>
  <sheetData>
    <row r="1" spans="1:29" x14ac:dyDescent="0.3">
      <c r="A1" s="3"/>
      <c r="B1" s="3"/>
      <c r="C1" s="3"/>
      <c r="D1" s="3"/>
      <c r="E1" s="3"/>
      <c r="F1" s="3"/>
      <c r="G1" s="3"/>
      <c r="H1" s="3"/>
      <c r="I1" s="3"/>
      <c r="J1" s="3"/>
      <c r="K1" s="3"/>
      <c r="L1" s="3"/>
      <c r="M1" s="3"/>
      <c r="N1" s="3"/>
      <c r="O1" s="3"/>
      <c r="P1" s="3"/>
      <c r="Q1" s="3"/>
      <c r="R1" s="3"/>
      <c r="S1" s="3"/>
      <c r="T1" s="3"/>
      <c r="U1" s="3"/>
      <c r="V1" s="3"/>
      <c r="W1" s="3"/>
      <c r="X1" s="3"/>
      <c r="Y1" s="3"/>
      <c r="Z1" s="3"/>
      <c r="AA1" s="3"/>
      <c r="AB1" s="3"/>
      <c r="AC1" s="3"/>
    </row>
    <row r="2" spans="1:29" x14ac:dyDescent="0.3">
      <c r="A2" s="3"/>
      <c r="B2" s="3"/>
      <c r="C2" s="3"/>
      <c r="D2" s="3"/>
      <c r="E2" s="3"/>
      <c r="F2" s="3"/>
      <c r="G2" s="3"/>
      <c r="H2" s="3"/>
      <c r="I2" s="3"/>
      <c r="J2" s="3"/>
      <c r="K2" s="3"/>
      <c r="L2" s="3"/>
      <c r="M2" s="3"/>
      <c r="N2" s="3"/>
      <c r="O2" s="3"/>
      <c r="P2" s="3"/>
      <c r="Q2" s="3"/>
      <c r="R2" s="3"/>
      <c r="S2" s="3"/>
      <c r="T2" s="3"/>
      <c r="U2" s="3"/>
      <c r="V2" s="3"/>
      <c r="W2" s="3"/>
      <c r="X2" s="3"/>
      <c r="Y2" s="3"/>
      <c r="Z2" s="3"/>
      <c r="AA2" s="3"/>
      <c r="AB2" s="3"/>
      <c r="AC2" s="3"/>
    </row>
    <row r="3" spans="1:29" ht="15.75" customHeight="1" x14ac:dyDescent="0.3">
      <c r="A3" s="3"/>
      <c r="B3" s="3"/>
      <c r="C3" s="3"/>
      <c r="D3" s="3"/>
      <c r="E3" s="3"/>
      <c r="F3" s="3"/>
      <c r="G3" s="3"/>
      <c r="H3" s="3"/>
      <c r="I3" s="3"/>
      <c r="J3" s="3"/>
      <c r="K3" s="3"/>
      <c r="L3" s="3"/>
      <c r="M3" s="53" t="s">
        <v>0</v>
      </c>
      <c r="N3" s="137"/>
      <c r="O3" s="138"/>
      <c r="P3" s="138"/>
      <c r="Q3" s="138"/>
      <c r="R3" s="139"/>
      <c r="S3" s="3"/>
      <c r="T3" s="3"/>
      <c r="U3" s="3"/>
      <c r="V3" s="3"/>
      <c r="W3" s="3"/>
      <c r="X3" s="3"/>
      <c r="Y3" s="3"/>
      <c r="Z3" s="3"/>
      <c r="AA3" s="3"/>
      <c r="AB3" s="3"/>
      <c r="AC3" s="3"/>
    </row>
    <row r="4" spans="1:29" x14ac:dyDescent="0.3">
      <c r="A4" s="3"/>
      <c r="B4" s="3"/>
      <c r="C4" s="3"/>
      <c r="D4" s="3"/>
      <c r="E4" s="3"/>
      <c r="F4" s="3"/>
      <c r="G4" s="3"/>
      <c r="H4" s="3"/>
      <c r="I4" s="3"/>
      <c r="J4" s="3"/>
      <c r="K4" s="3"/>
      <c r="L4" s="3"/>
      <c r="M4" s="3"/>
      <c r="N4" s="3"/>
      <c r="O4" s="3"/>
      <c r="P4" s="3"/>
      <c r="Q4" s="3"/>
      <c r="R4" s="3"/>
      <c r="S4" s="3"/>
      <c r="T4" s="3"/>
      <c r="U4" s="3"/>
      <c r="V4" s="3"/>
      <c r="W4" s="3"/>
      <c r="X4" s="3"/>
      <c r="Y4" s="3"/>
      <c r="Z4" s="3"/>
      <c r="AA4" s="3"/>
      <c r="AB4" s="3"/>
      <c r="AC4" s="3"/>
    </row>
    <row r="5" spans="1:29" x14ac:dyDescent="0.3">
      <c r="A5" s="3"/>
      <c r="B5" s="3"/>
      <c r="C5" s="3"/>
      <c r="D5" s="3"/>
      <c r="E5" s="3"/>
      <c r="F5" s="3"/>
      <c r="G5" s="3"/>
      <c r="H5" s="3"/>
      <c r="I5" s="3"/>
      <c r="J5" s="3"/>
      <c r="K5" s="3"/>
      <c r="L5" s="3"/>
      <c r="M5" s="3"/>
      <c r="N5" s="3"/>
      <c r="O5" s="3"/>
      <c r="P5" s="3"/>
      <c r="Q5" s="3"/>
      <c r="R5" s="3"/>
      <c r="S5" s="3"/>
      <c r="T5" s="3"/>
      <c r="U5" s="3"/>
      <c r="V5" s="3"/>
      <c r="W5" s="3"/>
      <c r="X5" s="3"/>
      <c r="Y5" s="3"/>
      <c r="Z5" s="3"/>
      <c r="AA5" s="3"/>
      <c r="AB5" s="3"/>
      <c r="AC5" s="3"/>
    </row>
    <row r="6" spans="1:29" x14ac:dyDescent="0.3">
      <c r="A6" s="3"/>
      <c r="B6" s="3"/>
      <c r="C6" s="3"/>
      <c r="D6" s="3"/>
      <c r="E6" s="3"/>
      <c r="F6" s="3"/>
      <c r="G6" s="3"/>
      <c r="H6" s="3"/>
      <c r="I6" s="3"/>
      <c r="J6" s="3"/>
      <c r="K6" s="3"/>
      <c r="L6" s="3"/>
      <c r="M6" s="3"/>
      <c r="N6" s="3"/>
      <c r="O6" s="3"/>
      <c r="P6" s="3"/>
      <c r="Q6" s="3"/>
      <c r="R6" s="3"/>
      <c r="S6" s="3"/>
      <c r="T6" s="3"/>
      <c r="U6" s="3"/>
      <c r="V6" s="3"/>
      <c r="W6" s="3"/>
      <c r="X6" s="3"/>
      <c r="Y6" s="3"/>
      <c r="Z6" s="3"/>
      <c r="AA6" s="3"/>
      <c r="AB6" s="3"/>
      <c r="AC6" s="3"/>
    </row>
    <row r="7" spans="1:29" x14ac:dyDescent="0.3">
      <c r="A7" s="3"/>
      <c r="B7" s="3"/>
      <c r="C7" s="3"/>
      <c r="D7" s="3"/>
      <c r="E7" s="3"/>
      <c r="F7" s="3"/>
      <c r="G7" s="3"/>
      <c r="H7" s="3"/>
      <c r="I7" s="3"/>
      <c r="J7" s="3"/>
      <c r="K7" s="3"/>
      <c r="L7" s="3"/>
      <c r="M7" s="3"/>
      <c r="N7" s="3"/>
      <c r="O7" s="3"/>
      <c r="P7" s="3"/>
      <c r="Q7" s="3"/>
      <c r="R7" s="3"/>
      <c r="S7" s="3"/>
      <c r="T7" s="3"/>
      <c r="U7" s="3"/>
      <c r="V7" s="3"/>
      <c r="W7" s="3"/>
      <c r="X7" s="3"/>
      <c r="Y7" s="3"/>
      <c r="Z7" s="3"/>
      <c r="AA7" s="3"/>
      <c r="AB7" s="3"/>
      <c r="AC7" s="3"/>
    </row>
    <row r="8" spans="1:29" ht="21" x14ac:dyDescent="0.3">
      <c r="A8" s="4"/>
      <c r="B8" s="1" t="s">
        <v>1</v>
      </c>
      <c r="C8" s="1"/>
      <c r="D8" s="1"/>
      <c r="E8" s="1"/>
      <c r="F8" s="1"/>
      <c r="G8" s="1"/>
      <c r="H8" s="1"/>
      <c r="I8" s="1"/>
      <c r="J8" s="1"/>
      <c r="K8" s="1"/>
      <c r="L8" s="1"/>
      <c r="M8" s="1"/>
      <c r="N8" s="1"/>
      <c r="O8" s="1"/>
      <c r="P8" s="1"/>
      <c r="Q8" s="1"/>
      <c r="R8" s="1"/>
      <c r="S8" s="1"/>
      <c r="T8" s="1"/>
      <c r="U8" s="1"/>
      <c r="V8" s="1"/>
      <c r="W8" s="1"/>
      <c r="X8" s="1"/>
      <c r="Y8" s="1"/>
      <c r="Z8" s="1"/>
      <c r="AA8" s="1"/>
      <c r="AB8" s="1"/>
      <c r="AC8" s="4"/>
    </row>
    <row r="9" spans="1:29" ht="21" x14ac:dyDescent="0.3">
      <c r="A9" s="4"/>
      <c r="B9" s="5"/>
      <c r="C9" s="6"/>
      <c r="D9" s="6"/>
      <c r="E9" s="6"/>
      <c r="F9" s="6"/>
      <c r="G9" s="6"/>
      <c r="H9" s="6"/>
      <c r="I9" s="6"/>
      <c r="J9" s="6"/>
      <c r="K9" s="6"/>
      <c r="L9" s="6"/>
      <c r="M9" s="6"/>
      <c r="N9" s="6"/>
      <c r="O9" s="6"/>
      <c r="P9" s="6"/>
      <c r="Q9" s="6"/>
      <c r="R9" s="6"/>
      <c r="S9" s="6"/>
      <c r="T9" s="6"/>
      <c r="U9" s="6"/>
      <c r="V9" s="6"/>
      <c r="W9" s="6"/>
      <c r="X9" s="6"/>
      <c r="Y9" s="6"/>
      <c r="Z9" s="6"/>
      <c r="AA9" s="6"/>
      <c r="AB9" s="6"/>
      <c r="AC9" s="4"/>
    </row>
    <row r="10" spans="1:29" ht="21" x14ac:dyDescent="0.3">
      <c r="A10" s="4"/>
      <c r="B10" s="7" t="s">
        <v>2</v>
      </c>
      <c r="C10" s="6"/>
      <c r="D10" s="6"/>
      <c r="E10" s="6"/>
      <c r="F10" s="6"/>
      <c r="G10" s="6"/>
      <c r="H10" s="6"/>
      <c r="I10" s="6"/>
      <c r="J10" s="6"/>
      <c r="K10" s="6"/>
      <c r="L10" s="6"/>
      <c r="M10" s="6"/>
      <c r="N10" s="6"/>
      <c r="O10" s="6"/>
      <c r="P10" s="6"/>
      <c r="Q10" s="6"/>
      <c r="R10" s="6"/>
      <c r="S10" s="6"/>
      <c r="T10" s="6"/>
      <c r="U10" s="6"/>
      <c r="V10" s="6"/>
      <c r="W10" s="6"/>
      <c r="X10" s="6"/>
      <c r="Y10" s="6"/>
      <c r="Z10" s="6"/>
      <c r="AA10" s="6"/>
      <c r="AB10" s="6"/>
      <c r="AC10" s="4"/>
    </row>
    <row r="11" spans="1:29" ht="21" x14ac:dyDescent="0.3">
      <c r="A11" s="4"/>
      <c r="B11" s="6" t="s">
        <v>3</v>
      </c>
      <c r="C11" s="8" t="s">
        <v>4</v>
      </c>
      <c r="E11" s="9"/>
      <c r="F11" s="9"/>
      <c r="G11" s="9"/>
      <c r="H11" s="9"/>
      <c r="I11" s="6"/>
      <c r="J11" s="6"/>
      <c r="K11" s="6"/>
      <c r="L11" s="6"/>
      <c r="M11" s="6"/>
      <c r="N11" s="6"/>
      <c r="O11" s="6"/>
      <c r="P11" s="6"/>
      <c r="Q11" s="6"/>
      <c r="R11" s="6"/>
      <c r="S11" s="6"/>
      <c r="T11" s="6"/>
      <c r="U11" s="6"/>
      <c r="V11" s="6"/>
      <c r="W11" s="6"/>
      <c r="X11" s="6"/>
      <c r="Y11" s="6"/>
      <c r="Z11" s="6"/>
      <c r="AA11" s="6"/>
      <c r="AB11" s="4"/>
      <c r="AC11" s="4"/>
    </row>
    <row r="12" spans="1:29" ht="21" x14ac:dyDescent="0.3">
      <c r="A12" s="4"/>
      <c r="B12" s="6" t="s">
        <v>5</v>
      </c>
      <c r="C12" s="8" t="s">
        <v>6</v>
      </c>
      <c r="E12" s="9"/>
      <c r="F12" s="9"/>
      <c r="G12" s="9"/>
      <c r="H12" s="9"/>
      <c r="I12" s="6"/>
      <c r="J12" s="6"/>
      <c r="K12" s="6"/>
      <c r="L12" s="6"/>
      <c r="M12" s="6"/>
      <c r="N12" s="6"/>
      <c r="O12" s="6"/>
      <c r="P12" s="6"/>
      <c r="Q12" s="6"/>
      <c r="R12" s="6"/>
      <c r="S12" s="6"/>
      <c r="T12" s="6"/>
      <c r="U12" s="6"/>
      <c r="V12" s="6"/>
      <c r="W12" s="6"/>
      <c r="X12" s="6"/>
      <c r="Y12" s="6"/>
      <c r="Z12" s="6"/>
      <c r="AA12" s="6"/>
      <c r="AB12" s="4"/>
      <c r="AC12" s="4"/>
    </row>
    <row r="13" spans="1:29" ht="21" x14ac:dyDescent="0.3">
      <c r="A13" s="4"/>
      <c r="B13" s="6" t="s">
        <v>7</v>
      </c>
      <c r="C13" s="8" t="s">
        <v>8</v>
      </c>
      <c r="D13"/>
      <c r="E13" s="9"/>
      <c r="F13" s="9"/>
      <c r="G13" s="9"/>
      <c r="H13" s="9"/>
      <c r="I13" s="6"/>
      <c r="J13" s="6"/>
      <c r="K13" s="6"/>
      <c r="L13" s="6"/>
      <c r="M13" s="6"/>
      <c r="N13" s="6"/>
      <c r="O13" s="6"/>
      <c r="P13" s="6"/>
      <c r="Q13" s="6"/>
      <c r="R13" s="6"/>
      <c r="S13" s="6"/>
      <c r="T13" s="6"/>
      <c r="U13" s="6"/>
      <c r="V13" s="6"/>
      <c r="W13" s="6"/>
      <c r="X13" s="6"/>
      <c r="Y13" s="6"/>
      <c r="Z13" s="6"/>
      <c r="AA13" s="6"/>
      <c r="AB13" s="4"/>
      <c r="AC13" s="4"/>
    </row>
    <row r="14" spans="1:29" ht="21" x14ac:dyDescent="0.3">
      <c r="A14" s="4"/>
      <c r="B14" s="6" t="s">
        <v>9</v>
      </c>
      <c r="C14" s="8" t="s">
        <v>10</v>
      </c>
      <c r="D14" s="6"/>
      <c r="E14" s="6"/>
      <c r="F14" s="6"/>
      <c r="G14" s="6"/>
      <c r="H14" s="6"/>
      <c r="I14" s="6"/>
      <c r="J14" s="6"/>
      <c r="K14" s="6"/>
      <c r="L14" s="6"/>
      <c r="M14" s="6"/>
      <c r="N14" s="6"/>
      <c r="O14" s="6"/>
      <c r="P14" s="6"/>
      <c r="Q14" s="6"/>
      <c r="R14" s="6"/>
      <c r="S14" s="6"/>
      <c r="T14" s="6"/>
      <c r="U14" s="6"/>
      <c r="V14" s="6"/>
      <c r="W14" s="6"/>
      <c r="X14" s="6"/>
      <c r="Y14" s="6"/>
      <c r="Z14" s="6"/>
      <c r="AA14" s="6"/>
      <c r="AB14" s="6"/>
      <c r="AC14" s="4"/>
    </row>
    <row r="15" spans="1:29" ht="21" x14ac:dyDescent="0.3">
      <c r="A15" s="4"/>
      <c r="B15" s="6" t="s">
        <v>11</v>
      </c>
      <c r="C15" s="8" t="s">
        <v>12</v>
      </c>
      <c r="D15" s="6"/>
      <c r="E15" s="6"/>
      <c r="F15" s="6"/>
      <c r="G15" s="6"/>
      <c r="H15" s="6"/>
      <c r="I15" s="6"/>
      <c r="J15" s="6"/>
      <c r="K15" s="6"/>
      <c r="L15" s="6"/>
      <c r="M15" s="6"/>
      <c r="N15" s="6"/>
      <c r="O15" s="6"/>
      <c r="P15" s="6"/>
      <c r="Q15" s="6"/>
      <c r="R15" s="6"/>
      <c r="S15" s="6"/>
      <c r="T15" s="6"/>
      <c r="U15" s="6"/>
      <c r="V15" s="6"/>
      <c r="W15" s="6"/>
      <c r="X15" s="6"/>
      <c r="Y15" s="6"/>
      <c r="Z15" s="6"/>
      <c r="AA15" s="6"/>
      <c r="AB15" s="6"/>
      <c r="AC15" s="4"/>
    </row>
    <row r="16" spans="1:29" ht="21" x14ac:dyDescent="0.3">
      <c r="A16" s="4"/>
      <c r="B16" s="6" t="s">
        <v>13</v>
      </c>
      <c r="C16" s="8" t="s">
        <v>14</v>
      </c>
      <c r="D16" s="6"/>
      <c r="E16" s="6"/>
      <c r="F16" s="6"/>
      <c r="G16" s="6"/>
      <c r="H16" s="6"/>
      <c r="I16" s="6"/>
      <c r="J16" s="6"/>
      <c r="K16" s="6"/>
      <c r="L16" s="6"/>
      <c r="M16" s="6"/>
      <c r="N16" s="6"/>
      <c r="O16" s="6"/>
      <c r="P16" s="6"/>
      <c r="Q16" s="6"/>
      <c r="R16" s="6"/>
      <c r="S16" s="6"/>
      <c r="T16" s="6"/>
      <c r="U16" s="6"/>
      <c r="V16" s="6"/>
      <c r="W16" s="6"/>
      <c r="X16" s="6"/>
      <c r="Y16" s="6"/>
      <c r="Z16" s="6"/>
      <c r="AA16" s="6"/>
      <c r="AB16" s="6"/>
      <c r="AC16" s="4"/>
    </row>
    <row r="17" spans="1:29" ht="21" x14ac:dyDescent="0.3">
      <c r="A17" s="4"/>
      <c r="B17" s="6"/>
      <c r="C17" s="8"/>
      <c r="D17" s="6"/>
      <c r="E17" s="6"/>
      <c r="F17" s="6"/>
      <c r="G17" s="6"/>
      <c r="H17" s="6"/>
      <c r="I17" s="6"/>
      <c r="J17" s="6"/>
      <c r="K17" s="6"/>
      <c r="L17" s="6"/>
      <c r="M17" s="6"/>
      <c r="N17" s="6"/>
      <c r="O17" s="6"/>
      <c r="P17" s="6"/>
      <c r="Q17" s="6"/>
      <c r="R17" s="6"/>
      <c r="S17" s="6"/>
      <c r="T17" s="6"/>
      <c r="U17" s="6"/>
      <c r="V17" s="6"/>
      <c r="W17" s="6"/>
      <c r="X17" s="6"/>
      <c r="Y17" s="6"/>
      <c r="Z17" s="6"/>
      <c r="AA17" s="6"/>
      <c r="AB17" s="6"/>
      <c r="AC17" s="4"/>
    </row>
    <row r="18" spans="1:29" ht="21" x14ac:dyDescent="0.3">
      <c r="A18" s="4"/>
      <c r="B18" s="1" t="s">
        <v>15</v>
      </c>
      <c r="C18" s="1"/>
      <c r="D18" s="1"/>
      <c r="E18" s="1"/>
      <c r="F18" s="1"/>
      <c r="G18" s="1"/>
      <c r="H18" s="1"/>
      <c r="I18" s="1"/>
      <c r="J18" s="1"/>
      <c r="K18" s="1"/>
      <c r="L18" s="1"/>
      <c r="M18" s="89"/>
      <c r="N18" s="1"/>
      <c r="O18" s="1"/>
      <c r="P18" s="1"/>
      <c r="Q18" s="1"/>
      <c r="R18" s="1"/>
      <c r="S18" s="1"/>
      <c r="T18" s="1"/>
      <c r="U18" s="1"/>
      <c r="V18" s="1"/>
      <c r="W18" s="1"/>
      <c r="X18" s="1"/>
      <c r="Y18" s="1"/>
      <c r="Z18" s="1"/>
      <c r="AA18" s="1"/>
      <c r="AB18" s="1"/>
      <c r="AC18" s="4"/>
    </row>
    <row r="19" spans="1:29" ht="21" x14ac:dyDescent="0.3">
      <c r="A19" s="4"/>
      <c r="B19" s="5"/>
      <c r="C19" s="6"/>
      <c r="D19" s="6"/>
      <c r="E19" s="6"/>
      <c r="F19" s="6"/>
      <c r="G19" s="6"/>
      <c r="H19" s="6"/>
      <c r="I19" s="6"/>
      <c r="J19" s="6"/>
      <c r="K19" s="6"/>
      <c r="L19" s="6"/>
      <c r="M19" s="6"/>
      <c r="N19" s="6"/>
      <c r="O19" s="6"/>
      <c r="P19" s="6"/>
      <c r="Q19" s="6"/>
      <c r="R19" s="6"/>
      <c r="S19" s="6"/>
      <c r="T19" s="6"/>
      <c r="U19" s="6"/>
      <c r="V19" s="6"/>
      <c r="W19" s="6"/>
      <c r="X19" s="6"/>
      <c r="Y19" s="6"/>
      <c r="Z19" s="6"/>
      <c r="AA19" s="6"/>
      <c r="AB19" s="6"/>
      <c r="AC19" s="4"/>
    </row>
    <row r="20" spans="1:29" ht="21" x14ac:dyDescent="0.3">
      <c r="A20" s="4"/>
      <c r="B20" s="4" t="s">
        <v>16</v>
      </c>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4"/>
    </row>
    <row r="21" spans="1:29" ht="21" x14ac:dyDescent="0.3">
      <c r="A21" s="4"/>
      <c r="B21" s="7" t="s">
        <v>17</v>
      </c>
      <c r="C21" s="6"/>
      <c r="D21" s="6"/>
      <c r="E21" s="6"/>
      <c r="F21" s="6"/>
      <c r="G21" s="6"/>
      <c r="H21" s="6"/>
      <c r="I21" s="6"/>
      <c r="J21" s="6"/>
      <c r="K21" s="6"/>
      <c r="L21" s="6"/>
      <c r="M21" s="6"/>
      <c r="N21" s="6"/>
      <c r="O21" s="6"/>
      <c r="P21" s="6"/>
      <c r="Q21" s="6"/>
      <c r="R21" s="6"/>
      <c r="S21" s="6"/>
      <c r="T21" s="6"/>
      <c r="U21" s="6"/>
      <c r="V21" s="6"/>
      <c r="W21" s="6"/>
      <c r="X21" s="6"/>
      <c r="Y21" s="6"/>
      <c r="Z21" s="6"/>
      <c r="AA21" s="6"/>
      <c r="AB21" s="6"/>
      <c r="AC21" s="4"/>
    </row>
    <row r="22" spans="1:29" ht="21" x14ac:dyDescent="0.3">
      <c r="A22" s="4"/>
      <c r="B22" s="5"/>
      <c r="C22" s="6"/>
      <c r="D22" s="6"/>
      <c r="E22" s="6"/>
      <c r="F22" s="6"/>
      <c r="G22" s="6"/>
      <c r="H22" s="6"/>
      <c r="I22" s="6"/>
      <c r="J22" s="6"/>
      <c r="K22" s="6"/>
      <c r="L22" s="6"/>
      <c r="M22" s="6"/>
      <c r="N22" s="6"/>
      <c r="O22" s="6"/>
      <c r="P22" s="4"/>
      <c r="Q22" s="4"/>
      <c r="R22" s="4"/>
      <c r="S22" s="4"/>
      <c r="T22" s="4"/>
      <c r="U22" s="4"/>
      <c r="V22" s="4"/>
      <c r="W22" s="4"/>
      <c r="X22" s="4"/>
      <c r="Y22" s="4"/>
      <c r="Z22" s="4"/>
      <c r="AA22" s="4"/>
      <c r="AB22" s="4"/>
      <c r="AC22" s="4"/>
    </row>
    <row r="24" spans="1:29" ht="18" x14ac:dyDescent="0.35">
      <c r="A24" s="12"/>
      <c r="B24" s="135" t="s">
        <v>18</v>
      </c>
      <c r="C24" s="136"/>
      <c r="G24" s="13"/>
      <c r="H24" s="13"/>
      <c r="I24" s="13"/>
      <c r="J24" s="13"/>
      <c r="K24" s="12"/>
      <c r="L24" s="12"/>
      <c r="N24" s="14"/>
      <c r="O24" s="14"/>
      <c r="P24" s="14"/>
      <c r="Q24" s="14"/>
      <c r="R24" s="14"/>
      <c r="S24" s="14"/>
      <c r="T24" s="14"/>
      <c r="U24" s="14"/>
      <c r="V24" s="14"/>
      <c r="W24" s="14"/>
      <c r="X24" s="14"/>
      <c r="Y24" s="14"/>
      <c r="Z24" s="14"/>
      <c r="AA24" s="14"/>
      <c r="AB24" s="14"/>
      <c r="AC24" s="14"/>
    </row>
    <row r="25" spans="1:29" ht="21" x14ac:dyDescent="0.3">
      <c r="A25" s="4"/>
      <c r="B25" s="7"/>
      <c r="C25" s="6"/>
      <c r="D25" s="6"/>
      <c r="E25" s="6"/>
      <c r="F25" s="6"/>
      <c r="G25" s="6"/>
      <c r="H25" s="6"/>
      <c r="I25" s="6"/>
      <c r="J25" s="6"/>
      <c r="K25" s="6"/>
      <c r="L25" s="6"/>
      <c r="M25" s="6"/>
      <c r="N25" s="6"/>
      <c r="O25" s="6"/>
      <c r="P25" s="6"/>
      <c r="Q25" s="6"/>
      <c r="R25" s="6"/>
      <c r="S25" s="6"/>
      <c r="T25" s="6"/>
      <c r="U25" s="6"/>
      <c r="V25" s="6"/>
      <c r="W25" s="6"/>
      <c r="X25" s="6"/>
      <c r="Y25" s="6"/>
      <c r="Z25" s="6"/>
      <c r="AA25" s="6"/>
      <c r="AB25" s="6"/>
      <c r="AC25" s="4"/>
    </row>
    <row r="26" spans="1:29" ht="21" x14ac:dyDescent="0.3">
      <c r="A26" s="4"/>
      <c r="B26" s="2" t="s">
        <v>19</v>
      </c>
      <c r="C26" s="2"/>
      <c r="D26" s="2"/>
      <c r="E26" s="2"/>
      <c r="F26" s="2"/>
      <c r="G26" s="2"/>
      <c r="H26" s="2"/>
      <c r="I26" s="2"/>
      <c r="J26" s="2"/>
      <c r="K26" s="2"/>
      <c r="L26" s="2"/>
      <c r="M26" s="2"/>
      <c r="N26" s="2"/>
      <c r="O26" s="2"/>
      <c r="P26" s="2"/>
      <c r="Q26" s="2"/>
      <c r="R26" s="2"/>
      <c r="S26" s="2"/>
      <c r="T26" s="2"/>
      <c r="U26" s="2"/>
      <c r="V26" s="2"/>
      <c r="W26" s="2"/>
      <c r="X26" s="2"/>
      <c r="Y26" s="2"/>
      <c r="Z26" s="2"/>
      <c r="AA26" s="2"/>
      <c r="AB26" s="2"/>
      <c r="AC26" s="4"/>
    </row>
    <row r="27" spans="1:29" ht="21" x14ac:dyDescent="0.3">
      <c r="A27" s="4"/>
      <c r="B27" s="5"/>
      <c r="C27" s="6"/>
      <c r="D27" s="6"/>
      <c r="E27" s="6"/>
      <c r="F27" s="6"/>
      <c r="G27" s="6"/>
      <c r="H27" s="6"/>
      <c r="I27" s="6"/>
      <c r="J27" s="6"/>
      <c r="K27" s="6"/>
      <c r="L27" s="6"/>
      <c r="M27" s="6"/>
      <c r="N27" s="6"/>
      <c r="O27" s="6"/>
      <c r="P27" s="6"/>
      <c r="Q27" s="6"/>
      <c r="R27" s="6"/>
      <c r="S27" s="6"/>
      <c r="T27" s="6"/>
      <c r="U27" s="6"/>
      <c r="V27" s="6"/>
      <c r="W27" s="6"/>
      <c r="X27" s="6"/>
      <c r="Y27" s="6"/>
      <c r="Z27" s="6"/>
      <c r="AA27" s="6"/>
      <c r="AB27" s="6"/>
      <c r="AC27" s="4"/>
    </row>
    <row r="28" spans="1:29" ht="21" x14ac:dyDescent="0.3">
      <c r="A28" s="4"/>
      <c r="B28" s="7" t="s">
        <v>20</v>
      </c>
      <c r="C28" s="6"/>
      <c r="D28" s="6"/>
      <c r="E28" s="6"/>
      <c r="F28" s="6"/>
      <c r="G28" s="6"/>
      <c r="H28" s="6"/>
      <c r="I28" s="6"/>
      <c r="J28" s="6"/>
      <c r="K28" s="6"/>
      <c r="L28" s="6"/>
      <c r="M28" s="6"/>
      <c r="N28" s="6"/>
      <c r="O28" s="6"/>
      <c r="P28" s="6"/>
      <c r="Q28" s="6"/>
      <c r="R28" s="6"/>
      <c r="S28" s="6"/>
      <c r="T28" s="6"/>
      <c r="U28" s="6"/>
      <c r="V28" s="6"/>
      <c r="W28" s="6"/>
      <c r="X28" s="6"/>
      <c r="Y28" s="6"/>
      <c r="Z28" s="6"/>
      <c r="AA28" s="6"/>
      <c r="AB28" s="6"/>
      <c r="AC28" s="4"/>
    </row>
    <row r="29" spans="1:29" ht="21" x14ac:dyDescent="0.3">
      <c r="A29" s="4"/>
      <c r="B29" s="7" t="s">
        <v>21</v>
      </c>
      <c r="C29" s="6"/>
      <c r="D29" s="6"/>
      <c r="E29" s="6"/>
      <c r="F29" s="6"/>
      <c r="G29" s="6"/>
      <c r="H29" s="6"/>
      <c r="I29" s="6"/>
      <c r="J29" s="6"/>
      <c r="K29" s="6"/>
      <c r="L29" s="6"/>
      <c r="M29" s="6"/>
      <c r="N29" s="6"/>
      <c r="O29" s="6"/>
      <c r="P29" s="6"/>
      <c r="Q29" s="6"/>
      <c r="R29" s="6"/>
      <c r="S29" s="6"/>
      <c r="T29" s="6"/>
      <c r="U29" s="6"/>
      <c r="V29" s="6"/>
      <c r="W29" s="6"/>
      <c r="X29" s="6"/>
      <c r="Y29" s="6"/>
      <c r="Z29" s="6"/>
      <c r="AA29" s="6"/>
      <c r="AB29" s="6"/>
      <c r="AC29" s="4"/>
    </row>
    <row r="30" spans="1:29" ht="21" x14ac:dyDescent="0.3">
      <c r="A30" s="4"/>
      <c r="B30" s="7"/>
      <c r="C30" s="6"/>
      <c r="D30" s="6"/>
      <c r="E30" s="6"/>
      <c r="F30" s="6"/>
      <c r="G30" s="6"/>
      <c r="H30" s="6"/>
      <c r="I30" s="6"/>
      <c r="J30" s="6"/>
      <c r="K30" s="6"/>
      <c r="L30" s="6"/>
      <c r="M30" s="6"/>
      <c r="N30" s="6"/>
      <c r="O30" s="6"/>
      <c r="P30" s="6"/>
      <c r="Q30" s="6"/>
      <c r="R30" s="6"/>
      <c r="S30" s="6"/>
      <c r="T30" s="6"/>
      <c r="U30" s="6"/>
      <c r="V30" s="6"/>
      <c r="W30" s="6"/>
      <c r="X30" s="6"/>
      <c r="Y30" s="6"/>
      <c r="Z30" s="6"/>
      <c r="AA30" s="6"/>
      <c r="AB30" s="6"/>
      <c r="AC30" s="4"/>
    </row>
    <row r="31" spans="1:29" ht="21" x14ac:dyDescent="0.3">
      <c r="A31" s="4"/>
      <c r="B31" s="2" t="s">
        <v>22</v>
      </c>
      <c r="C31" s="2"/>
      <c r="D31" s="2"/>
      <c r="E31" s="2"/>
      <c r="F31" s="2"/>
      <c r="G31" s="2"/>
      <c r="H31" s="2"/>
      <c r="I31" s="2"/>
      <c r="J31" s="2"/>
      <c r="K31" s="2"/>
      <c r="L31" s="2"/>
      <c r="M31" s="2"/>
      <c r="N31" s="2"/>
      <c r="O31" s="2"/>
      <c r="P31" s="2"/>
      <c r="Q31" s="2"/>
      <c r="R31" s="2"/>
      <c r="S31" s="2"/>
      <c r="T31" s="2"/>
      <c r="U31" s="2"/>
      <c r="V31" s="2"/>
      <c r="W31" s="2"/>
      <c r="X31" s="2"/>
      <c r="Y31" s="2"/>
      <c r="Z31" s="2"/>
      <c r="AA31" s="2"/>
      <c r="AB31" s="2"/>
      <c r="AC31" s="4"/>
    </row>
    <row r="32" spans="1:29" ht="21" x14ac:dyDescent="0.3">
      <c r="A32" s="4"/>
      <c r="B32" s="5"/>
      <c r="C32" s="6"/>
      <c r="D32" s="6"/>
      <c r="E32" s="6"/>
      <c r="F32" s="6"/>
      <c r="G32" s="6"/>
      <c r="H32" s="6"/>
      <c r="I32" s="6"/>
      <c r="J32" s="6"/>
      <c r="K32" s="6"/>
      <c r="L32" s="6"/>
      <c r="M32" s="6"/>
      <c r="N32" s="6"/>
      <c r="O32" s="6"/>
      <c r="P32" s="6"/>
      <c r="Q32" s="6"/>
      <c r="R32" s="6"/>
      <c r="S32" s="6"/>
      <c r="T32" s="6"/>
      <c r="U32" s="6"/>
      <c r="V32" s="6"/>
      <c r="W32" s="6"/>
      <c r="X32" s="6"/>
      <c r="Y32" s="6"/>
      <c r="Z32" s="6"/>
      <c r="AA32" s="6"/>
      <c r="AB32" s="6"/>
      <c r="AC32" s="4"/>
    </row>
    <row r="33" spans="1:29" ht="21" x14ac:dyDescent="0.3">
      <c r="A33" s="4"/>
      <c r="B33" s="7" t="s">
        <v>175</v>
      </c>
      <c r="C33" s="6"/>
      <c r="D33" s="6"/>
      <c r="E33" s="6"/>
      <c r="F33" s="6"/>
      <c r="G33" s="6"/>
      <c r="H33" s="6"/>
      <c r="I33" s="6"/>
      <c r="J33" s="4"/>
      <c r="K33" s="4"/>
      <c r="L33" s="6"/>
      <c r="M33" s="6"/>
      <c r="N33" s="6"/>
      <c r="O33" s="6"/>
      <c r="P33" s="6"/>
      <c r="Q33" s="4"/>
      <c r="R33" s="4"/>
      <c r="S33" s="4"/>
      <c r="T33" s="4"/>
      <c r="U33" s="4"/>
      <c r="V33" s="4"/>
      <c r="W33" s="4"/>
      <c r="X33" s="4"/>
      <c r="Y33" s="4"/>
      <c r="Z33" s="4"/>
      <c r="AA33" s="4"/>
      <c r="AB33" s="4"/>
      <c r="AC33" s="4"/>
    </row>
    <row r="34" spans="1:29" ht="21" x14ac:dyDescent="0.3">
      <c r="B34" s="7" t="s">
        <v>176</v>
      </c>
      <c r="C34" s="6"/>
      <c r="D34" s="6"/>
      <c r="E34" s="6"/>
      <c r="F34" s="6"/>
      <c r="G34" s="6"/>
      <c r="H34" s="6"/>
      <c r="I34" s="6"/>
      <c r="J34" s="6"/>
      <c r="K34" s="6"/>
      <c r="L34" s="6"/>
      <c r="M34" s="6"/>
      <c r="N34" s="6"/>
      <c r="O34" s="6"/>
      <c r="P34" s="6"/>
      <c r="Q34" s="6"/>
      <c r="R34" s="6"/>
      <c r="S34" s="6"/>
      <c r="T34" s="6"/>
      <c r="U34" s="6"/>
      <c r="V34" s="6"/>
      <c r="W34" s="6"/>
      <c r="X34" s="6"/>
      <c r="Y34" s="6"/>
      <c r="Z34" s="6"/>
      <c r="AA34" s="6"/>
      <c r="AB34" s="6"/>
    </row>
    <row r="36" spans="1:29" ht="21" x14ac:dyDescent="0.3">
      <c r="B36" s="2" t="s">
        <v>23</v>
      </c>
      <c r="C36" s="2"/>
      <c r="D36" s="2"/>
      <c r="E36" s="2"/>
      <c r="F36" s="2"/>
      <c r="G36" s="2"/>
      <c r="H36" s="2"/>
      <c r="I36" s="2"/>
      <c r="J36" s="2"/>
      <c r="K36" s="2"/>
      <c r="L36" s="2"/>
      <c r="M36" s="2"/>
      <c r="N36" s="2"/>
      <c r="O36" s="2"/>
      <c r="P36" s="2"/>
      <c r="Q36" s="2"/>
      <c r="R36" s="2"/>
      <c r="S36" s="2"/>
      <c r="T36" s="2"/>
      <c r="U36" s="2"/>
      <c r="V36" s="2"/>
      <c r="W36" s="2"/>
      <c r="X36" s="2"/>
      <c r="Y36" s="2"/>
      <c r="Z36" s="2"/>
      <c r="AA36" s="2"/>
      <c r="AB36" s="2"/>
    </row>
    <row r="37" spans="1:29" ht="21" x14ac:dyDescent="0.3">
      <c r="B37" s="5"/>
      <c r="C37" s="6"/>
      <c r="D37" s="6"/>
      <c r="E37" s="6"/>
      <c r="F37" s="6"/>
      <c r="G37" s="6"/>
      <c r="H37" s="6"/>
      <c r="I37" s="6"/>
      <c r="J37" s="6"/>
      <c r="K37" s="6"/>
      <c r="L37" s="6"/>
      <c r="M37" s="6"/>
      <c r="N37" s="6"/>
      <c r="O37" s="6"/>
      <c r="P37" s="6"/>
      <c r="Q37" s="6"/>
      <c r="R37" s="6"/>
      <c r="S37" s="6"/>
      <c r="T37" s="6"/>
      <c r="U37" s="6"/>
      <c r="V37" s="6"/>
      <c r="W37" s="6"/>
      <c r="X37" s="6"/>
      <c r="Y37" s="6"/>
      <c r="Z37" s="6"/>
      <c r="AA37" s="6"/>
      <c r="AB37" s="6"/>
    </row>
    <row r="38" spans="1:29" ht="21" x14ac:dyDescent="0.3">
      <c r="B38" s="7" t="s">
        <v>24</v>
      </c>
      <c r="C38" s="6"/>
      <c r="D38" s="6"/>
      <c r="E38" s="6"/>
      <c r="F38" s="6"/>
      <c r="G38" s="6"/>
      <c r="H38" s="6"/>
      <c r="I38" s="6"/>
      <c r="J38" s="6"/>
      <c r="K38" s="6"/>
      <c r="L38" s="6"/>
      <c r="M38" s="6"/>
      <c r="N38" s="6"/>
      <c r="O38" s="6"/>
      <c r="P38" s="6"/>
      <c r="Q38" s="6"/>
      <c r="R38" s="6"/>
      <c r="S38" s="6"/>
      <c r="T38" s="6"/>
      <c r="U38" s="6"/>
      <c r="V38" s="6"/>
      <c r="W38" s="6"/>
      <c r="X38" s="6"/>
      <c r="Y38" s="6"/>
      <c r="Z38" s="6"/>
      <c r="AA38" s="6"/>
      <c r="AB38" s="6"/>
    </row>
    <row r="39" spans="1:29" ht="21" x14ac:dyDescent="0.3">
      <c r="B39" s="7" t="s">
        <v>176</v>
      </c>
      <c r="C39" s="6"/>
      <c r="D39" s="6"/>
      <c r="E39" s="6"/>
      <c r="F39" s="6"/>
      <c r="G39" s="6"/>
      <c r="H39" s="6"/>
      <c r="I39" s="6"/>
      <c r="J39" s="6"/>
      <c r="K39" s="6"/>
      <c r="L39" s="6"/>
      <c r="M39" s="6"/>
      <c r="N39" s="6"/>
      <c r="O39" s="6"/>
      <c r="P39" s="6"/>
      <c r="Q39" s="6"/>
      <c r="R39" s="6"/>
      <c r="S39" s="6"/>
      <c r="T39" s="6"/>
      <c r="U39" s="6"/>
      <c r="V39" s="6"/>
      <c r="W39" s="6"/>
      <c r="X39" s="6"/>
      <c r="Y39" s="6"/>
      <c r="Z39" s="6"/>
      <c r="AA39" s="6"/>
      <c r="AB39" s="6"/>
    </row>
    <row r="41" spans="1:29" ht="21" x14ac:dyDescent="0.3">
      <c r="A41" s="4"/>
      <c r="B41" s="2" t="s">
        <v>25</v>
      </c>
      <c r="C41" s="2"/>
      <c r="D41" s="2"/>
      <c r="E41" s="2"/>
      <c r="F41" s="2"/>
      <c r="G41" s="2"/>
      <c r="H41" s="2"/>
      <c r="I41" s="2"/>
      <c r="J41" s="2"/>
      <c r="K41" s="2"/>
      <c r="L41" s="2"/>
      <c r="M41" s="2"/>
      <c r="N41" s="2"/>
      <c r="O41" s="2"/>
      <c r="P41" s="2"/>
      <c r="Q41" s="2"/>
      <c r="R41" s="2"/>
      <c r="S41" s="2"/>
      <c r="T41" s="2"/>
      <c r="U41" s="2"/>
      <c r="V41" s="2"/>
      <c r="W41" s="2"/>
      <c r="X41" s="2"/>
      <c r="Y41" s="2"/>
      <c r="Z41" s="2"/>
      <c r="AA41" s="2"/>
      <c r="AB41" s="2"/>
      <c r="AC41" s="4"/>
    </row>
    <row r="42" spans="1:29" ht="21" x14ac:dyDescent="0.3">
      <c r="A42" s="4"/>
      <c r="B42" s="5"/>
      <c r="C42" s="6"/>
      <c r="D42" s="6"/>
      <c r="E42" s="6"/>
      <c r="F42" s="6"/>
      <c r="G42" s="6"/>
      <c r="H42" s="6"/>
      <c r="I42" s="6"/>
      <c r="J42" s="6"/>
      <c r="K42" s="6"/>
      <c r="L42" s="6"/>
      <c r="M42" s="6"/>
      <c r="N42" s="6"/>
      <c r="O42" s="6"/>
      <c r="P42" s="6"/>
      <c r="Q42" s="6"/>
      <c r="R42" s="6"/>
      <c r="S42" s="6"/>
      <c r="T42" s="6"/>
      <c r="U42" s="6"/>
      <c r="V42" s="6"/>
      <c r="W42" s="6"/>
      <c r="X42" s="6"/>
      <c r="Y42" s="6"/>
      <c r="Z42" s="6"/>
      <c r="AA42" s="6"/>
      <c r="AB42" s="6"/>
      <c r="AC42" s="4"/>
    </row>
    <row r="43" spans="1:29" ht="21" x14ac:dyDescent="0.3">
      <c r="A43" s="4"/>
      <c r="B43" s="7" t="s">
        <v>26</v>
      </c>
      <c r="C43" s="6"/>
      <c r="D43" s="6"/>
      <c r="E43" s="6"/>
      <c r="F43" s="6"/>
      <c r="G43" s="6"/>
      <c r="H43" s="6"/>
      <c r="I43" s="6"/>
      <c r="J43" s="6"/>
      <c r="K43" s="6"/>
      <c r="L43" s="6"/>
      <c r="M43" s="6"/>
      <c r="N43" s="6"/>
      <c r="O43" s="6"/>
      <c r="P43" s="6"/>
      <c r="Q43" s="4"/>
      <c r="R43" s="4"/>
      <c r="S43" s="4"/>
      <c r="T43" s="4"/>
      <c r="U43" s="4"/>
      <c r="V43" s="4"/>
      <c r="W43" s="4"/>
      <c r="X43" s="4"/>
      <c r="Y43" s="4"/>
      <c r="Z43" s="4"/>
      <c r="AA43" s="4"/>
      <c r="AB43" s="4"/>
      <c r="AC43" s="4"/>
    </row>
    <row r="44" spans="1:29" ht="21" x14ac:dyDescent="0.3">
      <c r="A44" s="4"/>
      <c r="B44" s="7" t="s">
        <v>27</v>
      </c>
      <c r="C44" s="6"/>
      <c r="D44" s="6"/>
      <c r="E44" s="6"/>
      <c r="F44" s="6"/>
      <c r="G44" s="6"/>
      <c r="H44" s="6"/>
      <c r="I44" s="6"/>
      <c r="J44" s="6"/>
      <c r="K44" s="6"/>
      <c r="L44" s="6"/>
      <c r="M44" s="6"/>
      <c r="N44" s="6"/>
      <c r="O44" s="6"/>
      <c r="P44" s="6"/>
      <c r="Q44" s="6"/>
      <c r="R44" s="6"/>
      <c r="S44" s="6"/>
      <c r="T44" s="6"/>
      <c r="U44" s="6"/>
      <c r="V44" s="6"/>
      <c r="W44" s="6"/>
      <c r="X44" s="6"/>
      <c r="Y44" s="6"/>
      <c r="Z44" s="6"/>
      <c r="AA44" s="6"/>
      <c r="AB44" s="6"/>
      <c r="AC44" s="4"/>
    </row>
    <row r="46" spans="1:29" ht="21" x14ac:dyDescent="0.3">
      <c r="A46" s="4"/>
      <c r="B46" s="2" t="s">
        <v>28</v>
      </c>
      <c r="C46" s="2"/>
      <c r="D46" s="2"/>
      <c r="E46" s="2"/>
      <c r="F46" s="2"/>
      <c r="G46" s="2"/>
      <c r="H46" s="2"/>
      <c r="I46" s="2"/>
      <c r="J46" s="2"/>
      <c r="K46" s="2"/>
      <c r="L46" s="2"/>
      <c r="M46" s="2"/>
      <c r="N46" s="2"/>
      <c r="O46" s="2"/>
      <c r="P46" s="2"/>
      <c r="Q46" s="2"/>
      <c r="R46" s="2"/>
      <c r="S46" s="2"/>
      <c r="T46" s="2"/>
      <c r="U46" s="2"/>
      <c r="V46" s="2"/>
      <c r="W46" s="2"/>
      <c r="X46" s="2"/>
      <c r="Y46" s="2"/>
      <c r="Z46" s="2"/>
      <c r="AA46" s="2"/>
      <c r="AB46" s="2"/>
      <c r="AC46" s="4"/>
    </row>
    <row r="47" spans="1:29" ht="21" x14ac:dyDescent="0.3">
      <c r="A47" s="4"/>
      <c r="B47" s="5"/>
      <c r="C47" s="6"/>
      <c r="D47" s="6"/>
      <c r="E47" s="6"/>
      <c r="F47" s="6"/>
      <c r="G47" s="6"/>
      <c r="H47" s="6"/>
      <c r="I47" s="6"/>
      <c r="J47" s="6"/>
      <c r="K47" s="6"/>
      <c r="L47" s="6"/>
      <c r="M47" s="6"/>
      <c r="N47" s="6"/>
      <c r="O47" s="6"/>
      <c r="P47" s="6"/>
      <c r="Q47" s="6"/>
      <c r="R47" s="6"/>
      <c r="S47" s="6"/>
      <c r="T47" s="6"/>
      <c r="U47" s="6"/>
      <c r="V47" s="6"/>
      <c r="W47" s="6"/>
      <c r="X47" s="6"/>
      <c r="Y47" s="6"/>
      <c r="Z47" s="6"/>
      <c r="AA47" s="6"/>
      <c r="AB47" s="6"/>
      <c r="AC47" s="4"/>
    </row>
    <row r="48" spans="1:29" ht="21" x14ac:dyDescent="0.3">
      <c r="A48" s="4"/>
      <c r="B48" s="7" t="s">
        <v>29</v>
      </c>
      <c r="C48" s="6"/>
      <c r="D48" s="6"/>
      <c r="E48" s="6"/>
      <c r="F48" s="6"/>
      <c r="G48" s="6"/>
      <c r="H48" s="6"/>
      <c r="I48" s="6"/>
      <c r="J48" s="6"/>
      <c r="K48" s="6"/>
      <c r="L48" s="6"/>
      <c r="M48" s="6"/>
      <c r="N48" s="6"/>
      <c r="O48" s="6"/>
      <c r="P48" s="6"/>
      <c r="Q48" s="6"/>
      <c r="R48" s="6"/>
      <c r="S48" s="6"/>
      <c r="T48" s="6"/>
      <c r="U48" s="6"/>
      <c r="V48" s="6"/>
      <c r="W48" s="6"/>
      <c r="X48" s="6"/>
      <c r="Y48" s="6"/>
      <c r="Z48" s="6"/>
      <c r="AA48" s="6"/>
      <c r="AB48" s="6"/>
      <c r="AC48" s="4"/>
    </row>
    <row r="51" spans="2:28" ht="21" x14ac:dyDescent="0.3">
      <c r="B51" s="2" t="s">
        <v>30</v>
      </c>
      <c r="C51" s="2"/>
      <c r="D51" s="2"/>
      <c r="E51" s="2"/>
      <c r="F51" s="2"/>
      <c r="G51" s="2"/>
      <c r="H51" s="2"/>
      <c r="I51" s="2"/>
      <c r="J51" s="2"/>
      <c r="K51" s="2"/>
      <c r="L51" s="2"/>
      <c r="M51" s="2"/>
      <c r="N51" s="2"/>
      <c r="O51" s="2"/>
      <c r="P51" s="2"/>
      <c r="Q51" s="2"/>
      <c r="R51" s="2"/>
      <c r="S51" s="2"/>
      <c r="T51" s="2"/>
      <c r="U51" s="2"/>
      <c r="V51" s="2"/>
      <c r="W51" s="2"/>
      <c r="X51" s="2"/>
      <c r="Y51" s="2"/>
      <c r="Z51" s="2"/>
      <c r="AA51" s="2"/>
      <c r="AB51" s="2"/>
    </row>
    <row r="52" spans="2:28" ht="21" x14ac:dyDescent="0.3">
      <c r="B52" s="5"/>
      <c r="C52" s="6"/>
      <c r="D52" s="6"/>
      <c r="E52" s="6"/>
      <c r="F52" s="6"/>
      <c r="G52" s="6"/>
      <c r="H52" s="6"/>
      <c r="I52" s="6"/>
      <c r="J52" s="6"/>
      <c r="K52" s="6"/>
      <c r="L52" s="6"/>
      <c r="M52" s="6"/>
      <c r="N52" s="6"/>
      <c r="O52" s="6"/>
      <c r="P52" s="6"/>
      <c r="Q52" s="6"/>
      <c r="R52" s="6"/>
      <c r="S52" s="6"/>
      <c r="T52" s="6"/>
      <c r="U52" s="6"/>
      <c r="V52" s="6"/>
      <c r="W52" s="6"/>
      <c r="X52" s="6"/>
      <c r="Y52" s="6"/>
      <c r="Z52" s="6"/>
      <c r="AA52" s="6"/>
      <c r="AB52" s="6"/>
    </row>
    <row r="53" spans="2:28" ht="21" x14ac:dyDescent="0.3">
      <c r="B53" s="4" t="s">
        <v>31</v>
      </c>
      <c r="C53" s="4"/>
      <c r="D53" s="4"/>
      <c r="E53" s="4"/>
      <c r="F53" s="4"/>
      <c r="G53" s="4"/>
      <c r="H53" s="4"/>
      <c r="I53" s="4"/>
      <c r="J53" s="4"/>
      <c r="K53" s="4"/>
      <c r="L53" s="4"/>
      <c r="M53" s="4"/>
      <c r="N53" s="4"/>
      <c r="O53" s="4"/>
      <c r="P53" s="4"/>
      <c r="Q53" s="4"/>
      <c r="R53" s="4"/>
      <c r="S53" s="4"/>
      <c r="T53" s="4"/>
      <c r="U53" s="4"/>
      <c r="V53" s="4"/>
      <c r="W53" s="4"/>
      <c r="X53" s="4"/>
      <c r="Y53" s="4"/>
      <c r="Z53" s="4"/>
      <c r="AA53" s="4"/>
      <c r="AB53" s="4"/>
    </row>
    <row r="55" spans="2:28" ht="21" x14ac:dyDescent="0.3">
      <c r="B55" s="7"/>
      <c r="C55" s="6"/>
      <c r="D55" s="6"/>
      <c r="E55" s="6"/>
      <c r="F55" s="6"/>
      <c r="G55" s="6"/>
      <c r="H55" s="6"/>
      <c r="I55" s="6"/>
      <c r="J55" s="6"/>
      <c r="K55" s="6"/>
      <c r="L55" s="6"/>
      <c r="M55" s="6"/>
      <c r="N55" s="6"/>
      <c r="O55" s="6"/>
      <c r="P55" s="6"/>
      <c r="Q55" s="6"/>
      <c r="R55" s="6"/>
    </row>
    <row r="56" spans="2:28" ht="21" x14ac:dyDescent="0.3">
      <c r="B56" s="7"/>
      <c r="C56" s="6"/>
      <c r="D56" s="6"/>
      <c r="E56" s="6"/>
      <c r="F56" s="6"/>
      <c r="G56" s="6"/>
      <c r="H56" s="6"/>
      <c r="I56" s="6"/>
      <c r="J56" s="6"/>
      <c r="K56" s="6"/>
      <c r="L56" s="6"/>
      <c r="M56" s="6"/>
      <c r="N56" s="6"/>
      <c r="O56" s="6"/>
      <c r="P56" s="6"/>
      <c r="Q56" s="6"/>
      <c r="R56" s="6"/>
    </row>
  </sheetData>
  <sheetProtection algorithmName="SHA-512" hashValue="3e33sO676bLSvuKlS/kIwf0TYWOavgmZa2vSo2r8XUgBg4q8WJ2gHWLGykbl2XGYcE++A/RE4HoJ6/8e5d96pQ==" saltValue="ede42FiRblmZNGKgsefefQ==" spinCount="100000" sheet="1" objects="1" scenarios="1"/>
  <mergeCells count="2">
    <mergeCell ref="B24:C24"/>
    <mergeCell ref="N3:R3"/>
  </mergeCells>
  <conditionalFormatting sqref="A1:XFD1048576">
    <cfRule type="expression" dxfId="7" priority="1">
      <formula>CELL("protegido",A1)</formula>
    </cfRule>
  </conditionalFormatting>
  <hyperlinks>
    <hyperlink ref="C11" location="'1. Plan de Financiación'!A1" display="Plan de financiación" xr:uid="{00000000-0004-0000-0000-000000000000}"/>
    <hyperlink ref="C14" location="'4. Presupuesto Total '!A1" display="Presupuesto total" xr:uid="{00000000-0004-0000-0000-000001000000}"/>
    <hyperlink ref="C15" location="'5. Impacto en empleo'!A1" display="Impacto en empleo" xr:uid="{00000000-0004-0000-0000-000002000000}"/>
    <hyperlink ref="C16" location="'6. Resumen criterios evaluación'!A1" display="Resumen de criterios" xr:uid="{00000000-0004-0000-0000-000003000000}"/>
    <hyperlink ref="C12" location="'2. Plan de Negocio'!A1" display="Plan de negocio" xr:uid="{00000000-0004-0000-0000-000004000000}"/>
    <hyperlink ref="C13" location="'3. Paquetes y Tareas'!A1" display="Paquetes y Tareas" xr:uid="{00000000-0004-0000-0000-000005000000}"/>
  </hyperlinks>
  <pageMargins left="0.7" right="0.7" top="0.75" bottom="0.75" header="0.3" footer="0.3"/>
  <pageSetup paperSize="9"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62"/>
  <sheetViews>
    <sheetView topLeftCell="A25" zoomScale="85" zoomScaleNormal="85" workbookViewId="0">
      <selection activeCell="F36" sqref="F36"/>
    </sheetView>
  </sheetViews>
  <sheetFormatPr baseColWidth="10" defaultColWidth="10.77734375" defaultRowHeight="14.4" x14ac:dyDescent="0.3"/>
  <cols>
    <col min="1" max="1" width="3.44140625" style="11" customWidth="1"/>
    <col min="2" max="2" width="20.5546875" style="11" customWidth="1"/>
    <col min="3" max="3" width="36.44140625" style="11" customWidth="1"/>
    <col min="4" max="5" width="28.77734375" style="11" customWidth="1"/>
    <col min="6" max="7" width="33.77734375" style="11" customWidth="1"/>
    <col min="8" max="9" width="8.77734375" style="11" customWidth="1"/>
    <col min="10" max="16384" width="10.77734375" style="11"/>
  </cols>
  <sheetData>
    <row r="1" spans="1:9" x14ac:dyDescent="0.3">
      <c r="A1" s="3"/>
      <c r="B1" s="3"/>
      <c r="C1" s="3"/>
      <c r="D1" s="3"/>
      <c r="E1" s="3"/>
      <c r="F1" s="3"/>
      <c r="G1" s="3"/>
    </row>
    <row r="2" spans="1:9" x14ac:dyDescent="0.3">
      <c r="A2" s="3"/>
      <c r="B2" s="3"/>
      <c r="C2" s="3"/>
      <c r="D2" s="3"/>
      <c r="E2" s="3"/>
      <c r="F2" s="3"/>
      <c r="G2" s="3"/>
    </row>
    <row r="3" spans="1:9" x14ac:dyDescent="0.3">
      <c r="A3" s="3"/>
      <c r="B3" s="3"/>
      <c r="C3" s="3"/>
      <c r="D3" s="3"/>
      <c r="E3" s="3" t="s">
        <v>0</v>
      </c>
      <c r="F3" s="90" t="str">
        <f>+IF('0. Instrucciones'!$N$3="","",'0. Instrucciones'!$N$3)</f>
        <v/>
      </c>
      <c r="G3" s="91"/>
    </row>
    <row r="4" spans="1:9" x14ac:dyDescent="0.3">
      <c r="A4" s="3"/>
      <c r="B4" s="3"/>
      <c r="C4" s="3"/>
      <c r="D4" s="3"/>
      <c r="E4" s="3"/>
      <c r="F4" s="3"/>
      <c r="G4" s="3"/>
    </row>
    <row r="5" spans="1:9" x14ac:dyDescent="0.3">
      <c r="A5" s="3"/>
      <c r="B5" s="3"/>
      <c r="C5" s="3"/>
      <c r="D5" s="3"/>
      <c r="E5" s="3"/>
      <c r="F5" s="3"/>
      <c r="G5" s="3"/>
    </row>
    <row r="6" spans="1:9" x14ac:dyDescent="0.3">
      <c r="A6" s="3"/>
      <c r="B6" s="3"/>
      <c r="C6" s="3"/>
      <c r="D6" s="3"/>
      <c r="E6" s="3"/>
      <c r="F6" s="3"/>
      <c r="G6" s="3"/>
    </row>
    <row r="7" spans="1:9" x14ac:dyDescent="0.3">
      <c r="A7" s="3"/>
      <c r="B7" s="3"/>
      <c r="C7" s="3"/>
      <c r="D7" s="3"/>
      <c r="E7" s="3"/>
      <c r="F7" s="3"/>
      <c r="G7" s="3"/>
    </row>
    <row r="8" spans="1:9" ht="21" x14ac:dyDescent="0.3">
      <c r="A8" s="4"/>
      <c r="B8" s="1" t="s">
        <v>32</v>
      </c>
      <c r="C8" s="1"/>
      <c r="D8" s="1"/>
      <c r="E8" s="1"/>
      <c r="F8" s="1"/>
      <c r="G8" s="1"/>
    </row>
    <row r="9" spans="1:9" ht="21" x14ac:dyDescent="0.3">
      <c r="A9" s="4"/>
      <c r="B9" s="5"/>
      <c r="C9" s="6"/>
      <c r="D9" s="6"/>
      <c r="E9" s="6"/>
      <c r="F9" s="6"/>
      <c r="G9" s="6"/>
      <c r="H9" s="6"/>
      <c r="I9" s="6"/>
    </row>
    <row r="10" spans="1:9" ht="18" x14ac:dyDescent="0.35">
      <c r="A10" s="12"/>
      <c r="B10" s="97" t="s">
        <v>18</v>
      </c>
      <c r="C10" s="12"/>
      <c r="G10" s="13"/>
      <c r="H10" s="13"/>
      <c r="I10" s="13"/>
    </row>
    <row r="11" spans="1:9" x14ac:dyDescent="0.3">
      <c r="A11" s="3"/>
      <c r="B11" s="3"/>
      <c r="C11" s="3"/>
      <c r="D11" s="3"/>
      <c r="E11" s="3"/>
      <c r="F11" s="3"/>
      <c r="G11" s="3"/>
    </row>
    <row r="12" spans="1:9" x14ac:dyDescent="0.3">
      <c r="A12" s="3"/>
      <c r="B12" s="140" t="s">
        <v>33</v>
      </c>
      <c r="C12" s="141"/>
      <c r="D12" s="141"/>
      <c r="E12" s="141"/>
      <c r="F12" s="142"/>
      <c r="G12" s="15"/>
    </row>
    <row r="13" spans="1:9" ht="30.75" customHeight="1" x14ac:dyDescent="0.3">
      <c r="A13" s="3"/>
      <c r="B13" s="143"/>
      <c r="C13" s="144"/>
      <c r="D13" s="144"/>
      <c r="E13" s="144"/>
      <c r="F13" s="145"/>
      <c r="G13" s="15"/>
    </row>
    <row r="14" spans="1:9" x14ac:dyDescent="0.3">
      <c r="A14" s="3"/>
      <c r="B14" s="3"/>
      <c r="C14" s="3"/>
      <c r="D14" s="3"/>
      <c r="E14" s="3"/>
      <c r="F14" s="3"/>
      <c r="G14" s="3"/>
    </row>
    <row r="15" spans="1:9" ht="28.8" x14ac:dyDescent="0.3">
      <c r="A15" s="3"/>
      <c r="B15" s="17" t="s">
        <v>34</v>
      </c>
      <c r="C15" s="17" t="s">
        <v>35</v>
      </c>
      <c r="D15" s="17" t="s">
        <v>36</v>
      </c>
      <c r="E15" s="18" t="s">
        <v>37</v>
      </c>
      <c r="F15" s="18" t="s">
        <v>38</v>
      </c>
    </row>
    <row r="16" spans="1:9" x14ac:dyDescent="0.3">
      <c r="A16" s="3"/>
      <c r="B16" s="16"/>
      <c r="C16" s="16"/>
      <c r="D16" s="16"/>
      <c r="E16" s="16"/>
      <c r="F16" s="16"/>
      <c r="G16" s="3"/>
    </row>
    <row r="17" spans="1:7" x14ac:dyDescent="0.3">
      <c r="A17" s="3"/>
      <c r="B17" s="16"/>
      <c r="C17" s="16"/>
      <c r="D17" s="16"/>
      <c r="E17" s="16"/>
      <c r="F17" s="16"/>
      <c r="G17" s="3"/>
    </row>
    <row r="18" spans="1:7" x14ac:dyDescent="0.3">
      <c r="A18" s="3"/>
      <c r="B18" s="16"/>
      <c r="C18" s="16"/>
      <c r="D18" s="16"/>
      <c r="E18" s="16"/>
      <c r="F18" s="16"/>
      <c r="G18" s="3"/>
    </row>
    <row r="19" spans="1:7" x14ac:dyDescent="0.3">
      <c r="A19" s="3"/>
      <c r="B19" s="16"/>
      <c r="C19" s="16"/>
      <c r="D19" s="16"/>
      <c r="E19" s="16"/>
      <c r="F19" s="16"/>
      <c r="G19" s="3"/>
    </row>
    <row r="20" spans="1:7" x14ac:dyDescent="0.3">
      <c r="A20" s="3"/>
      <c r="B20" s="16"/>
      <c r="C20" s="16"/>
      <c r="D20" s="16"/>
      <c r="E20" s="16"/>
      <c r="F20" s="16"/>
      <c r="G20" s="3"/>
    </row>
    <row r="21" spans="1:7" x14ac:dyDescent="0.3">
      <c r="A21" s="3"/>
      <c r="B21" s="16"/>
      <c r="C21" s="16"/>
      <c r="D21" s="16"/>
      <c r="E21" s="16"/>
      <c r="F21" s="16"/>
      <c r="G21" s="3"/>
    </row>
    <row r="22" spans="1:7" x14ac:dyDescent="0.3">
      <c r="A22" s="3"/>
      <c r="B22" s="16"/>
      <c r="C22" s="16"/>
      <c r="D22" s="16"/>
      <c r="E22" s="16"/>
      <c r="F22" s="16"/>
      <c r="G22" s="3"/>
    </row>
    <row r="23" spans="1:7" x14ac:dyDescent="0.3">
      <c r="A23" s="3"/>
      <c r="B23" s="16"/>
      <c r="C23" s="16"/>
      <c r="D23" s="16"/>
      <c r="E23" s="16"/>
      <c r="F23" s="16"/>
      <c r="G23" s="3"/>
    </row>
    <row r="24" spans="1:7" x14ac:dyDescent="0.3">
      <c r="A24" s="3"/>
      <c r="B24" s="16"/>
      <c r="C24" s="16"/>
      <c r="D24" s="16"/>
      <c r="E24" s="16"/>
      <c r="F24" s="16"/>
      <c r="G24" s="3"/>
    </row>
    <row r="25" spans="1:7" x14ac:dyDescent="0.3">
      <c r="A25" s="3"/>
      <c r="B25" s="16"/>
      <c r="C25" s="16"/>
      <c r="D25" s="16"/>
      <c r="E25" s="16"/>
      <c r="F25" s="16"/>
      <c r="G25" s="3"/>
    </row>
    <row r="26" spans="1:7" x14ac:dyDescent="0.3">
      <c r="A26" s="3"/>
      <c r="B26" s="16"/>
      <c r="C26" s="16"/>
      <c r="D26" s="16"/>
      <c r="E26" s="16"/>
      <c r="F26" s="16"/>
      <c r="G26" s="3"/>
    </row>
    <row r="27" spans="1:7" x14ac:dyDescent="0.3">
      <c r="A27" s="3"/>
      <c r="B27" s="16"/>
      <c r="C27" s="16"/>
      <c r="D27" s="16"/>
      <c r="E27" s="16"/>
      <c r="F27" s="16"/>
      <c r="G27" s="3"/>
    </row>
    <row r="28" spans="1:7" x14ac:dyDescent="0.3">
      <c r="A28" s="3"/>
      <c r="B28" s="16"/>
      <c r="C28" s="16"/>
      <c r="D28" s="16"/>
      <c r="E28" s="16"/>
      <c r="F28" s="16"/>
      <c r="G28" s="3"/>
    </row>
    <row r="29" spans="1:7" x14ac:dyDescent="0.3">
      <c r="A29" s="3"/>
      <c r="B29" s="16"/>
      <c r="C29" s="16"/>
      <c r="D29" s="16"/>
      <c r="E29" s="16"/>
      <c r="F29" s="16"/>
      <c r="G29" s="3"/>
    </row>
    <row r="30" spans="1:7" x14ac:dyDescent="0.3">
      <c r="A30" s="3"/>
      <c r="B30" s="16"/>
      <c r="C30" s="16"/>
      <c r="D30" s="16"/>
      <c r="E30" s="16"/>
      <c r="F30" s="16"/>
      <c r="G30" s="3"/>
    </row>
    <row r="31" spans="1:7" x14ac:dyDescent="0.3">
      <c r="A31" s="3"/>
      <c r="B31" s="19"/>
      <c r="C31" s="3"/>
      <c r="D31" s="3"/>
      <c r="E31" s="3"/>
      <c r="F31" s="3"/>
      <c r="G31" s="3"/>
    </row>
    <row r="32" spans="1:7" x14ac:dyDescent="0.3">
      <c r="A32" s="3"/>
      <c r="B32" s="3"/>
      <c r="C32" s="3"/>
      <c r="D32" s="3"/>
      <c r="E32" s="3"/>
      <c r="F32" s="3"/>
      <c r="G32" s="3"/>
    </row>
    <row r="33" spans="1:8" x14ac:dyDescent="0.3">
      <c r="A33" s="20"/>
      <c r="B33" s="100" t="s">
        <v>39</v>
      </c>
      <c r="C33" s="101" t="s">
        <v>40</v>
      </c>
      <c r="D33" s="101" t="s">
        <v>182</v>
      </c>
      <c r="E33" s="101" t="s">
        <v>183</v>
      </c>
      <c r="F33" s="102" t="s">
        <v>184</v>
      </c>
      <c r="G33" s="20"/>
    </row>
    <row r="34" spans="1:8" x14ac:dyDescent="0.3">
      <c r="A34" s="3"/>
      <c r="B34" s="103" t="s">
        <v>41</v>
      </c>
      <c r="C34" s="104" t="s">
        <v>42</v>
      </c>
      <c r="D34" s="105"/>
      <c r="E34" s="105"/>
      <c r="F34" s="106">
        <f>SUM(Tabla1[[#This Row],[Financiación solicitada (M€)]:[Financiación obtenida (M€)]])</f>
        <v>0</v>
      </c>
      <c r="G34" s="3"/>
    </row>
    <row r="35" spans="1:8" x14ac:dyDescent="0.3">
      <c r="A35" s="3"/>
      <c r="B35" s="110"/>
      <c r="C35" s="108" t="s">
        <v>43</v>
      </c>
      <c r="D35" s="109"/>
      <c r="E35" s="105"/>
      <c r="F35" s="106">
        <f>SUM(Tabla1[[#This Row],[Financiación solicitada (M€)]:[Financiación obtenida (M€)]])</f>
        <v>0</v>
      </c>
      <c r="G35" s="3"/>
    </row>
    <row r="36" spans="1:8" x14ac:dyDescent="0.3">
      <c r="A36" s="3"/>
      <c r="B36" s="110"/>
      <c r="C36" s="109"/>
      <c r="D36" s="109"/>
      <c r="E36" s="105"/>
      <c r="F36" s="106">
        <f>SUM(Tabla1[[#This Row],[Financiación solicitada (M€)]:[Financiación obtenida (M€)]])</f>
        <v>0</v>
      </c>
      <c r="G36" s="3"/>
    </row>
    <row r="37" spans="1:8" x14ac:dyDescent="0.3">
      <c r="A37" s="3"/>
      <c r="B37" s="110"/>
      <c r="C37" s="109"/>
      <c r="D37" s="109"/>
      <c r="E37" s="105"/>
      <c r="F37" s="106">
        <f>SUM(Tabla1[[#This Row],[Financiación solicitada (M€)]:[Financiación obtenida (M€)]])</f>
        <v>0</v>
      </c>
      <c r="G37" s="3"/>
    </row>
    <row r="38" spans="1:8" x14ac:dyDescent="0.3">
      <c r="A38" s="3"/>
      <c r="B38" s="128"/>
      <c r="C38" s="129"/>
      <c r="D38" s="129"/>
      <c r="E38" s="105"/>
      <c r="F38" s="130">
        <f>SUM(Tabla1[[#This Row],[Financiación solicitada (M€)]:[Financiación obtenida (M€)]])</f>
        <v>0</v>
      </c>
      <c r="G38" s="3"/>
    </row>
    <row r="39" spans="1:8" x14ac:dyDescent="0.3">
      <c r="A39" s="3"/>
      <c r="B39" s="128"/>
      <c r="C39" s="129"/>
      <c r="D39" s="129"/>
      <c r="E39" s="105"/>
      <c r="F39" s="130">
        <f>SUM(Tabla1[[#This Row],[Financiación solicitada (M€)]:[Financiación obtenida (M€)]])</f>
        <v>0</v>
      </c>
      <c r="G39" s="3"/>
    </row>
    <row r="40" spans="1:8" x14ac:dyDescent="0.3">
      <c r="A40" s="3"/>
      <c r="B40" s="110"/>
      <c r="C40" s="109"/>
      <c r="D40" s="109"/>
      <c r="E40" s="105"/>
      <c r="F40" s="106">
        <f>SUM(Tabla1[[#This Row],[Financiación solicitada (M€)]:[Financiación obtenida (M€)]])</f>
        <v>0</v>
      </c>
      <c r="G40" s="3"/>
    </row>
    <row r="41" spans="1:8" x14ac:dyDescent="0.3">
      <c r="A41" s="3"/>
      <c r="B41" s="110"/>
      <c r="C41" s="110"/>
      <c r="D41" s="111"/>
      <c r="E41" s="112"/>
      <c r="F41" s="112"/>
      <c r="G41" s="3"/>
    </row>
    <row r="42" spans="1:8" x14ac:dyDescent="0.3">
      <c r="A42" s="3"/>
      <c r="B42" s="103" t="s">
        <v>44</v>
      </c>
      <c r="C42" s="113" t="s">
        <v>45</v>
      </c>
      <c r="D42" s="109"/>
      <c r="E42" s="109"/>
      <c r="F42" s="106">
        <f>SUM(Tabla1[[#This Row],[Financiación solicitada (M€)]:[Financiación obtenida (M€)]])</f>
        <v>0</v>
      </c>
      <c r="G42" s="3"/>
      <c r="H42" s="11" t="s">
        <v>124</v>
      </c>
    </row>
    <row r="43" spans="1:8" x14ac:dyDescent="0.3">
      <c r="A43" s="3"/>
      <c r="B43" s="107"/>
      <c r="C43" s="108" t="s">
        <v>46</v>
      </c>
      <c r="D43" s="109"/>
      <c r="E43" s="109"/>
      <c r="F43" s="106">
        <f>SUM(Tabla1[[#This Row],[Financiación solicitada (M€)]:[Financiación obtenida (M€)]])</f>
        <v>0</v>
      </c>
      <c r="G43" s="3"/>
    </row>
    <row r="44" spans="1:8" x14ac:dyDescent="0.3">
      <c r="A44" s="3"/>
      <c r="B44" s="107"/>
      <c r="C44" s="108" t="s">
        <v>47</v>
      </c>
      <c r="D44" s="109"/>
      <c r="E44" s="109"/>
      <c r="F44" s="106">
        <f>SUM(Tabla1[[#This Row],[Financiación solicitada (M€)]:[Financiación obtenida (M€)]])</f>
        <v>0</v>
      </c>
      <c r="G44" s="3"/>
    </row>
    <row r="45" spans="1:8" x14ac:dyDescent="0.3">
      <c r="A45" s="3"/>
      <c r="B45" s="107"/>
      <c r="C45" s="108" t="s">
        <v>48</v>
      </c>
      <c r="D45" s="109"/>
      <c r="E45" s="109"/>
      <c r="F45" s="106">
        <f>SUM(Tabla1[[#This Row],[Financiación solicitada (M€)]:[Financiación obtenida (M€)]])</f>
        <v>0</v>
      </c>
      <c r="G45" s="3"/>
    </row>
    <row r="46" spans="1:8" x14ac:dyDescent="0.3">
      <c r="A46" s="3"/>
      <c r="B46" s="107"/>
      <c r="C46" s="108" t="s">
        <v>49</v>
      </c>
      <c r="D46" s="109"/>
      <c r="E46" s="109"/>
      <c r="F46" s="106">
        <f>SUM(Tabla1[[#This Row],[Financiación solicitada (M€)]:[Financiación obtenida (M€)]])</f>
        <v>0</v>
      </c>
      <c r="G46" s="3"/>
    </row>
    <row r="47" spans="1:8" x14ac:dyDescent="0.3">
      <c r="A47" s="3"/>
      <c r="B47" s="107"/>
      <c r="C47" s="109"/>
      <c r="D47" s="109"/>
      <c r="E47" s="109"/>
      <c r="F47" s="106">
        <f>SUM(Tabla1[[#This Row],[Financiación solicitada (M€)]:[Financiación obtenida (M€)]])</f>
        <v>0</v>
      </c>
      <c r="G47" s="3"/>
    </row>
    <row r="48" spans="1:8" x14ac:dyDescent="0.3">
      <c r="A48" s="3"/>
      <c r="B48" s="107"/>
      <c r="C48" s="109"/>
      <c r="D48" s="109"/>
      <c r="E48" s="109"/>
      <c r="F48" s="106">
        <f>SUM(Tabla1[[#This Row],[Financiación solicitada (M€)]:[Financiación obtenida (M€)]])</f>
        <v>0</v>
      </c>
      <c r="G48" s="3"/>
    </row>
    <row r="49" spans="1:7" x14ac:dyDescent="0.3">
      <c r="A49" s="3"/>
      <c r="B49" s="131"/>
      <c r="C49" s="129"/>
      <c r="D49" s="129"/>
      <c r="E49" s="109"/>
      <c r="F49" s="130">
        <f>SUM(Tabla1[[#This Row],[Financiación solicitada (M€)]:[Financiación obtenida (M€)]])</f>
        <v>0</v>
      </c>
      <c r="G49" s="3"/>
    </row>
    <row r="50" spans="1:7" x14ac:dyDescent="0.3">
      <c r="A50" s="3"/>
      <c r="B50" s="131"/>
      <c r="C50" s="129"/>
      <c r="D50" s="129"/>
      <c r="E50" s="109"/>
      <c r="F50" s="130">
        <f>SUM(Tabla1[[#This Row],[Financiación solicitada (M€)]:[Financiación obtenida (M€)]])</f>
        <v>0</v>
      </c>
      <c r="G50" s="3"/>
    </row>
    <row r="51" spans="1:7" x14ac:dyDescent="0.3">
      <c r="A51" s="3"/>
      <c r="B51" s="107"/>
      <c r="C51" s="109"/>
      <c r="D51" s="109"/>
      <c r="E51" s="109"/>
      <c r="F51" s="106">
        <f>SUM(Tabla1[[#This Row],[Financiación solicitada (M€)]:[Financiación obtenida (M€)]])</f>
        <v>0</v>
      </c>
      <c r="G51" s="3"/>
    </row>
    <row r="52" spans="1:7" x14ac:dyDescent="0.3">
      <c r="A52" s="3"/>
      <c r="B52" s="114"/>
      <c r="C52" s="110"/>
      <c r="D52" s="115"/>
      <c r="E52" s="115"/>
      <c r="F52" s="112"/>
      <c r="G52" s="3"/>
    </row>
    <row r="53" spans="1:7" x14ac:dyDescent="0.3">
      <c r="A53" s="3"/>
      <c r="B53" s="103" t="s">
        <v>50</v>
      </c>
      <c r="C53" s="116"/>
      <c r="D53" s="109"/>
      <c r="E53" s="109"/>
      <c r="F53" s="106">
        <f>SUM(Tabla1[[#This Row],[Financiación solicitada (M€)]:[Financiación obtenida (M€)]])</f>
        <v>0</v>
      </c>
      <c r="G53" s="3"/>
    </row>
    <row r="54" spans="1:7" x14ac:dyDescent="0.3">
      <c r="A54" s="3"/>
      <c r="B54" s="114"/>
      <c r="C54" s="129"/>
      <c r="D54" s="129"/>
      <c r="E54" s="109"/>
      <c r="F54" s="132">
        <f>SUM(Tabla1[[#This Row],[Financiación solicitada (M€)]:[Financiación obtenida (M€)]])</f>
        <v>0</v>
      </c>
      <c r="G54" s="3"/>
    </row>
    <row r="55" spans="1:7" x14ac:dyDescent="0.3">
      <c r="A55" s="3"/>
      <c r="B55" s="114"/>
      <c r="C55" s="129"/>
      <c r="D55" s="129"/>
      <c r="E55" s="109"/>
      <c r="F55" s="132">
        <f>SUM(Tabla1[[#This Row],[Financiación solicitada (M€)]:[Financiación obtenida (M€)]])</f>
        <v>0</v>
      </c>
      <c r="G55" s="3"/>
    </row>
    <row r="56" spans="1:7" x14ac:dyDescent="0.3">
      <c r="A56" s="3"/>
      <c r="B56" s="114"/>
      <c r="C56" s="129"/>
      <c r="D56" s="129"/>
      <c r="E56" s="109"/>
      <c r="F56" s="132">
        <f>SUM(Tabla1[[#This Row],[Financiación solicitada (M€)]:[Financiación obtenida (M€)]])</f>
        <v>0</v>
      </c>
      <c r="G56" s="3"/>
    </row>
    <row r="57" spans="1:7" x14ac:dyDescent="0.3">
      <c r="A57" s="3"/>
      <c r="B57" s="107"/>
      <c r="C57" s="129"/>
      <c r="D57" s="129"/>
      <c r="E57" s="109"/>
      <c r="F57" s="132">
        <f>SUM(Tabla1[[#This Row],[Financiación solicitada (M€)]:[Financiación obtenida (M€)]])</f>
        <v>0</v>
      </c>
      <c r="G57" s="3"/>
    </row>
    <row r="58" spans="1:7" x14ac:dyDescent="0.3">
      <c r="A58" s="3"/>
      <c r="B58" s="114"/>
      <c r="C58" s="110"/>
      <c r="D58" s="110"/>
      <c r="E58" s="115"/>
      <c r="F58" s="112"/>
      <c r="G58" s="3"/>
    </row>
    <row r="59" spans="1:7" x14ac:dyDescent="0.3">
      <c r="A59" s="3"/>
      <c r="B59" s="117"/>
      <c r="C59" s="118" t="s">
        <v>51</v>
      </c>
      <c r="D59" s="119">
        <f>SUM(D34:D57)</f>
        <v>0</v>
      </c>
      <c r="E59" s="119">
        <f t="shared" ref="E59" si="0">SUM(E34:E57)</f>
        <v>0</v>
      </c>
      <c r="F59" s="106">
        <f>SUM(Tabla1[[#This Row],[Financiación solicitada (M€)]:[Financiación obtenida (M€)]])</f>
        <v>0</v>
      </c>
      <c r="G59" s="3"/>
    </row>
    <row r="60" spans="1:7" x14ac:dyDescent="0.3">
      <c r="A60" s="3"/>
      <c r="B60" s="3"/>
      <c r="C60" s="3"/>
      <c r="D60" s="3"/>
      <c r="E60" s="3"/>
      <c r="F60" s="3"/>
      <c r="G60" s="3"/>
    </row>
    <row r="61" spans="1:7" x14ac:dyDescent="0.3">
      <c r="A61" s="3"/>
      <c r="B61" s="3"/>
      <c r="C61" s="3"/>
      <c r="D61" s="3"/>
      <c r="E61" s="3"/>
      <c r="F61" s="3"/>
      <c r="G61" s="3"/>
    </row>
    <row r="62" spans="1:7" x14ac:dyDescent="0.3">
      <c r="A62" s="3"/>
      <c r="B62" s="3"/>
      <c r="C62" s="3"/>
      <c r="D62" s="3"/>
      <c r="E62" s="3"/>
      <c r="F62" s="3"/>
      <c r="G62" s="3"/>
    </row>
  </sheetData>
  <sheetProtection algorithmName="SHA-512" hashValue="4JO4nAQeXsV96cDrA2ZIxMmw4cfciHqx85BYcD15lVRcC5G4pc8xM9CxczSc0ydo2MR0gw1Uqx6xmk+PCiupLg==" saltValue="rgq8QNw3HOUizRU/wS4DnA==" spinCount="100000" sheet="1" insertRows="0"/>
  <mergeCells count="1">
    <mergeCell ref="B12:F13"/>
  </mergeCells>
  <pageMargins left="0.7" right="0.7" top="0.75" bottom="0.75" header="0.3" footer="0.3"/>
  <pageSetup paperSize="9" orientation="portrait" horizontalDpi="4294967293" r:id="rId1"/>
  <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'Data validation'!$F$6:$F$10</xm:f>
          </x14:formula1>
          <xm:sqref>C16:C30</xm:sqref>
        </x14:dataValidation>
        <x14:dataValidation type="list" allowBlank="1" showInputMessage="1" showErrorMessage="1" xr:uid="{00000000-0002-0000-0100-000001000000}">
          <x14:formula1>
            <xm:f>'Data validation'!$F$13:$F$14</xm:f>
          </x14:formula1>
          <xm:sqref>F16:F30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68"/>
  <sheetViews>
    <sheetView topLeftCell="A21" zoomScale="57" zoomScaleNormal="57" workbookViewId="0">
      <selection activeCell="E43" sqref="E43"/>
    </sheetView>
  </sheetViews>
  <sheetFormatPr baseColWidth="10" defaultColWidth="10.77734375" defaultRowHeight="14.4" x14ac:dyDescent="0.3"/>
  <cols>
    <col min="1" max="1" width="3.44140625" style="11" customWidth="1"/>
    <col min="2" max="2" width="17.77734375" style="11" customWidth="1"/>
    <col min="3" max="3" width="7.44140625" style="11" customWidth="1"/>
    <col min="4" max="4" width="61.5546875" style="11" bestFit="1" customWidth="1"/>
    <col min="5" max="15" width="15.5546875" style="11" customWidth="1"/>
    <col min="16" max="16" width="15.77734375" style="11" customWidth="1"/>
    <col min="17" max="17" width="15.5546875" style="11" customWidth="1"/>
    <col min="18" max="30" width="15.77734375" style="11" customWidth="1"/>
    <col min="31" max="16384" width="10.77734375" style="11"/>
  </cols>
  <sheetData>
    <row r="1" spans="1:15" x14ac:dyDescent="0.3">
      <c r="A1" s="3"/>
      <c r="B1" s="3"/>
      <c r="C1" s="3"/>
      <c r="D1" s="3"/>
      <c r="E1" s="3"/>
      <c r="F1" s="3"/>
      <c r="G1" s="3"/>
    </row>
    <row r="2" spans="1:15" x14ac:dyDescent="0.3">
      <c r="A2" s="3"/>
      <c r="B2" s="3"/>
      <c r="C2" s="3"/>
      <c r="D2" s="3"/>
      <c r="E2" s="3"/>
      <c r="F2" s="3"/>
      <c r="G2" s="3"/>
    </row>
    <row r="3" spans="1:15" x14ac:dyDescent="0.3">
      <c r="A3" s="3"/>
      <c r="B3" s="3"/>
      <c r="C3" s="3"/>
      <c r="D3" s="3"/>
      <c r="E3" s="53" t="s">
        <v>0</v>
      </c>
      <c r="F3" s="92" t="str">
        <f>+IF('0. Instrucciones'!$N$3="","",'0. Instrucciones'!$N$3)</f>
        <v/>
      </c>
      <c r="G3" s="93"/>
    </row>
    <row r="4" spans="1:15" x14ac:dyDescent="0.3">
      <c r="A4" s="3"/>
      <c r="B4" s="3"/>
      <c r="C4" s="3"/>
      <c r="D4" s="3"/>
      <c r="E4" s="3"/>
      <c r="F4" s="3"/>
      <c r="G4" s="3"/>
    </row>
    <row r="5" spans="1:15" x14ac:dyDescent="0.3">
      <c r="A5" s="3"/>
      <c r="B5" s="3"/>
      <c r="C5" s="3"/>
      <c r="D5" s="3"/>
      <c r="E5" s="3"/>
      <c r="F5" s="3"/>
      <c r="G5" s="3"/>
    </row>
    <row r="6" spans="1:15" x14ac:dyDescent="0.3">
      <c r="A6" s="3"/>
      <c r="B6" s="3"/>
      <c r="C6" s="3"/>
      <c r="D6" s="3"/>
      <c r="E6" s="3"/>
      <c r="F6" s="3"/>
      <c r="G6" s="3"/>
    </row>
    <row r="7" spans="1:15" x14ac:dyDescent="0.3">
      <c r="A7" s="3"/>
      <c r="B7" s="3"/>
      <c r="C7" s="3"/>
      <c r="D7" s="3"/>
      <c r="E7" s="3"/>
      <c r="F7" s="3"/>
      <c r="G7" s="3"/>
    </row>
    <row r="8" spans="1:15" ht="27.3" customHeight="1" x14ac:dyDescent="0.3">
      <c r="A8" s="4"/>
      <c r="B8" s="1" t="s">
        <v>52</v>
      </c>
      <c r="C8" s="1"/>
      <c r="D8" s="1"/>
      <c r="E8" s="1"/>
      <c r="F8" s="1"/>
      <c r="G8" s="1"/>
      <c r="H8" s="1"/>
      <c r="I8" s="1"/>
      <c r="J8" s="1"/>
      <c r="K8" s="1"/>
      <c r="L8" s="1"/>
      <c r="M8" s="1"/>
      <c r="N8" s="1"/>
      <c r="O8" s="1"/>
    </row>
    <row r="9" spans="1:15" ht="21" x14ac:dyDescent="0.3">
      <c r="A9" s="4"/>
      <c r="B9" s="5"/>
      <c r="C9" s="6"/>
      <c r="D9" s="6"/>
      <c r="E9" s="6"/>
      <c r="F9" s="6"/>
      <c r="G9" s="6"/>
      <c r="H9" s="6"/>
      <c r="I9" s="6"/>
    </row>
    <row r="10" spans="1:15" ht="18" x14ac:dyDescent="0.35">
      <c r="A10" s="12"/>
      <c r="B10" s="97" t="s">
        <v>18</v>
      </c>
      <c r="C10" s="12"/>
      <c r="G10" s="13"/>
      <c r="H10" s="13"/>
      <c r="I10" s="13"/>
    </row>
    <row r="12" spans="1:15" ht="208.5" customHeight="1" x14ac:dyDescent="0.3">
      <c r="B12" s="146" t="s">
        <v>187</v>
      </c>
      <c r="C12" s="147"/>
      <c r="D12" s="147"/>
      <c r="E12" s="147"/>
      <c r="F12" s="147"/>
      <c r="G12" s="147"/>
      <c r="H12" s="147"/>
      <c r="I12" s="147"/>
      <c r="J12" s="147"/>
      <c r="K12" s="147"/>
      <c r="L12" s="147"/>
      <c r="M12" s="147"/>
      <c r="N12" s="147"/>
      <c r="O12" s="148"/>
    </row>
    <row r="16" spans="1:15" ht="24" customHeight="1" thickBot="1" x14ac:dyDescent="0.35">
      <c r="C16" s="149" t="s">
        <v>53</v>
      </c>
      <c r="D16" s="149"/>
      <c r="H16" s="88"/>
    </row>
    <row r="17" spans="3:35" ht="15" thickTop="1" x14ac:dyDescent="0.3"/>
    <row r="18" spans="3:35" ht="25.8" x14ac:dyDescent="0.3">
      <c r="E18" s="150" t="s">
        <v>54</v>
      </c>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row>
    <row r="20" spans="3:35" x14ac:dyDescent="0.3">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row>
    <row r="21" spans="3:35" ht="28.8" x14ac:dyDescent="0.3">
      <c r="C21" s="151" t="s">
        <v>55</v>
      </c>
      <c r="D21" s="84" t="s">
        <v>56</v>
      </c>
      <c r="E21" s="87">
        <v>0</v>
      </c>
      <c r="F21" s="87">
        <v>1</v>
      </c>
      <c r="G21" s="87">
        <v>2</v>
      </c>
      <c r="H21" s="87">
        <v>3</v>
      </c>
      <c r="I21" s="87">
        <v>4</v>
      </c>
      <c r="J21" s="87">
        <v>5</v>
      </c>
      <c r="K21" s="87">
        <v>6</v>
      </c>
      <c r="L21" s="87">
        <v>7</v>
      </c>
      <c r="M21" s="87">
        <v>8</v>
      </c>
      <c r="N21" s="87">
        <v>9</v>
      </c>
      <c r="O21" s="87">
        <v>10</v>
      </c>
      <c r="P21" s="87">
        <v>11</v>
      </c>
      <c r="Q21" s="87">
        <v>12</v>
      </c>
      <c r="R21" s="87">
        <v>13</v>
      </c>
      <c r="S21" s="87">
        <v>14</v>
      </c>
      <c r="T21" s="87">
        <v>15</v>
      </c>
      <c r="U21" s="87">
        <v>16</v>
      </c>
      <c r="V21" s="87">
        <v>17</v>
      </c>
      <c r="W21" s="87">
        <v>18</v>
      </c>
      <c r="X21" s="87">
        <v>19</v>
      </c>
      <c r="Y21" s="87">
        <v>20</v>
      </c>
      <c r="Z21" s="87">
        <v>21</v>
      </c>
      <c r="AA21" s="87">
        <v>22</v>
      </c>
      <c r="AB21" s="87">
        <v>23</v>
      </c>
      <c r="AC21" s="87">
        <v>24</v>
      </c>
      <c r="AD21" s="87">
        <v>25</v>
      </c>
      <c r="AE21" s="72"/>
      <c r="AF21" s="72"/>
      <c r="AG21" s="72"/>
      <c r="AH21" s="72"/>
      <c r="AI21" s="72"/>
    </row>
    <row r="22" spans="3:35" x14ac:dyDescent="0.3">
      <c r="C22" s="151"/>
      <c r="D22" s="86"/>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72"/>
      <c r="AF22" s="72"/>
      <c r="AG22" s="72"/>
      <c r="AH22" s="72"/>
      <c r="AI22" s="72"/>
    </row>
    <row r="23" spans="3:35" x14ac:dyDescent="0.3">
      <c r="C23" s="151"/>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72"/>
      <c r="AF23" s="72"/>
      <c r="AG23" s="72"/>
      <c r="AH23" s="72"/>
      <c r="AI23" s="72"/>
    </row>
    <row r="24" spans="3:35" x14ac:dyDescent="0.3">
      <c r="C24" s="151"/>
      <c r="D24" s="86"/>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72"/>
      <c r="AF24" s="72"/>
      <c r="AG24" s="72"/>
      <c r="AH24" s="72"/>
      <c r="AI24" s="72"/>
    </row>
    <row r="25" spans="3:35" x14ac:dyDescent="0.3">
      <c r="C25" s="151"/>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72"/>
      <c r="AF25" s="72"/>
      <c r="AG25" s="72"/>
      <c r="AH25" s="72"/>
      <c r="AI25" s="72"/>
    </row>
    <row r="26" spans="3:35" x14ac:dyDescent="0.3">
      <c r="C26" s="151"/>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72"/>
      <c r="AF26" s="72"/>
      <c r="AG26" s="72"/>
      <c r="AH26" s="72"/>
      <c r="AI26" s="72"/>
    </row>
    <row r="27" spans="3:35" x14ac:dyDescent="0.3">
      <c r="C27" s="151"/>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72"/>
      <c r="AF27" s="72"/>
      <c r="AG27" s="72"/>
      <c r="AH27" s="72"/>
      <c r="AI27" s="72"/>
    </row>
    <row r="28" spans="3:35" x14ac:dyDescent="0.3">
      <c r="C28" s="151"/>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72"/>
      <c r="AF28" s="72"/>
      <c r="AG28" s="72"/>
      <c r="AH28" s="72"/>
      <c r="AI28" s="72"/>
    </row>
    <row r="29" spans="3:35" x14ac:dyDescent="0.3">
      <c r="C29" s="151"/>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72"/>
      <c r="AF29" s="72"/>
      <c r="AG29" s="72"/>
      <c r="AH29" s="72"/>
      <c r="AI29" s="72"/>
    </row>
    <row r="30" spans="3:35" x14ac:dyDescent="0.3">
      <c r="C30" s="151"/>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72"/>
      <c r="AF30" s="72"/>
      <c r="AG30" s="72"/>
      <c r="AH30" s="72"/>
      <c r="AI30" s="72"/>
    </row>
    <row r="31" spans="3:35" x14ac:dyDescent="0.3">
      <c r="C31" s="151"/>
      <c r="D31" s="127"/>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72"/>
      <c r="AF31" s="72"/>
      <c r="AG31" s="72"/>
      <c r="AH31" s="72"/>
      <c r="AI31" s="72"/>
    </row>
    <row r="32" spans="3:35" x14ac:dyDescent="0.3">
      <c r="C32" s="151"/>
      <c r="D32" s="127"/>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72"/>
      <c r="AF32" s="72"/>
      <c r="AG32" s="72"/>
      <c r="AH32" s="72"/>
      <c r="AI32" s="72"/>
    </row>
    <row r="33" spans="3:35" x14ac:dyDescent="0.3">
      <c r="C33" s="151"/>
      <c r="D33" s="127"/>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72"/>
      <c r="AF33" s="72"/>
      <c r="AG33" s="72"/>
      <c r="AH33" s="72"/>
      <c r="AI33" s="72"/>
    </row>
    <row r="34" spans="3:35" x14ac:dyDescent="0.3">
      <c r="C34" s="151"/>
      <c r="D34" s="127" t="s">
        <v>186</v>
      </c>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72"/>
      <c r="AF34" s="72"/>
      <c r="AG34" s="72"/>
      <c r="AH34" s="72"/>
      <c r="AI34" s="72"/>
    </row>
    <row r="35" spans="3:35" ht="14.55" customHeight="1" x14ac:dyDescent="0.3">
      <c r="C35" s="151" t="s">
        <v>57</v>
      </c>
      <c r="D35" s="84" t="s">
        <v>58</v>
      </c>
      <c r="E35" s="79">
        <f t="shared" ref="E35:AD35" si="0">SUM(E36:E42)</f>
        <v>0</v>
      </c>
      <c r="F35" s="79">
        <f t="shared" si="0"/>
        <v>0</v>
      </c>
      <c r="G35" s="79">
        <f t="shared" si="0"/>
        <v>0</v>
      </c>
      <c r="H35" s="79">
        <f t="shared" si="0"/>
        <v>0</v>
      </c>
      <c r="I35" s="79">
        <f t="shared" si="0"/>
        <v>0</v>
      </c>
      <c r="J35" s="79">
        <f t="shared" si="0"/>
        <v>0</v>
      </c>
      <c r="K35" s="79">
        <f t="shared" si="0"/>
        <v>0</v>
      </c>
      <c r="L35" s="79">
        <f t="shared" si="0"/>
        <v>0</v>
      </c>
      <c r="M35" s="79">
        <f t="shared" si="0"/>
        <v>0</v>
      </c>
      <c r="N35" s="79">
        <f t="shared" si="0"/>
        <v>0</v>
      </c>
      <c r="O35" s="79">
        <f t="shared" si="0"/>
        <v>0</v>
      </c>
      <c r="P35" s="79">
        <f t="shared" si="0"/>
        <v>0</v>
      </c>
      <c r="Q35" s="79">
        <f t="shared" si="0"/>
        <v>0</v>
      </c>
      <c r="R35" s="79">
        <f t="shared" si="0"/>
        <v>0</v>
      </c>
      <c r="S35" s="79">
        <f t="shared" si="0"/>
        <v>0</v>
      </c>
      <c r="T35" s="79">
        <f t="shared" si="0"/>
        <v>0</v>
      </c>
      <c r="U35" s="79">
        <f t="shared" si="0"/>
        <v>0</v>
      </c>
      <c r="V35" s="79">
        <f t="shared" si="0"/>
        <v>0</v>
      </c>
      <c r="W35" s="79">
        <f t="shared" si="0"/>
        <v>0</v>
      </c>
      <c r="X35" s="79">
        <f t="shared" si="0"/>
        <v>0</v>
      </c>
      <c r="Y35" s="79">
        <f t="shared" si="0"/>
        <v>0</v>
      </c>
      <c r="Z35" s="79">
        <f t="shared" si="0"/>
        <v>0</v>
      </c>
      <c r="AA35" s="79">
        <f t="shared" si="0"/>
        <v>0</v>
      </c>
      <c r="AB35" s="79">
        <f t="shared" si="0"/>
        <v>0</v>
      </c>
      <c r="AC35" s="79">
        <f t="shared" si="0"/>
        <v>0</v>
      </c>
      <c r="AD35" s="79">
        <f t="shared" si="0"/>
        <v>0</v>
      </c>
      <c r="AE35" s="72"/>
      <c r="AF35" s="72"/>
      <c r="AG35" s="72"/>
      <c r="AH35" s="72"/>
      <c r="AI35" s="72"/>
    </row>
    <row r="36" spans="3:35" x14ac:dyDescent="0.3">
      <c r="C36" s="151"/>
      <c r="D36" s="84" t="s">
        <v>59</v>
      </c>
      <c r="E36" s="133"/>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72"/>
      <c r="AF36" s="72"/>
      <c r="AG36" s="72"/>
      <c r="AH36" s="72"/>
      <c r="AI36" s="72"/>
    </row>
    <row r="37" spans="3:35" x14ac:dyDescent="0.3">
      <c r="C37" s="151"/>
      <c r="D37" s="84" t="s">
        <v>60</v>
      </c>
      <c r="E37" s="133"/>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72"/>
      <c r="AF37" s="72"/>
      <c r="AG37" s="72"/>
      <c r="AH37" s="72"/>
      <c r="AI37" s="72"/>
    </row>
    <row r="38" spans="3:35" x14ac:dyDescent="0.3">
      <c r="C38" s="151"/>
      <c r="D38" s="86"/>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72"/>
      <c r="AF38" s="72"/>
      <c r="AG38" s="72"/>
      <c r="AH38" s="72"/>
      <c r="AI38" s="72"/>
    </row>
    <row r="39" spans="3:35" x14ac:dyDescent="0.3">
      <c r="C39" s="151"/>
      <c r="D39" s="86"/>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72"/>
      <c r="AF39" s="72"/>
      <c r="AG39" s="72"/>
      <c r="AH39" s="72"/>
      <c r="AI39" s="72"/>
    </row>
    <row r="40" spans="3:35" x14ac:dyDescent="0.3">
      <c r="C40" s="151"/>
      <c r="D40" s="86"/>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72"/>
      <c r="AF40" s="72"/>
      <c r="AG40" s="72"/>
      <c r="AH40" s="72"/>
      <c r="AI40" s="72"/>
    </row>
    <row r="41" spans="3:35" x14ac:dyDescent="0.3">
      <c r="C41" s="151"/>
      <c r="D41" s="86"/>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72"/>
      <c r="AF41" s="72"/>
      <c r="AG41" s="72"/>
      <c r="AH41" s="72"/>
      <c r="AI41" s="72"/>
    </row>
    <row r="42" spans="3:35" x14ac:dyDescent="0.3">
      <c r="C42" s="151"/>
      <c r="D42" s="127" t="s">
        <v>186</v>
      </c>
      <c r="E42" s="133"/>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72"/>
      <c r="AF42" s="72"/>
      <c r="AG42" s="72"/>
      <c r="AH42" s="72"/>
      <c r="AI42" s="72"/>
    </row>
    <row r="43" spans="3:35" x14ac:dyDescent="0.3">
      <c r="C43" s="151"/>
      <c r="D43" s="84" t="s">
        <v>61</v>
      </c>
      <c r="E43" s="79">
        <f t="shared" ref="E43:AD43" si="1">SUM(E44:E50)</f>
        <v>0</v>
      </c>
      <c r="F43" s="79">
        <f t="shared" si="1"/>
        <v>0</v>
      </c>
      <c r="G43" s="79">
        <f t="shared" si="1"/>
        <v>0</v>
      </c>
      <c r="H43" s="79">
        <f t="shared" si="1"/>
        <v>0</v>
      </c>
      <c r="I43" s="79">
        <f t="shared" si="1"/>
        <v>0</v>
      </c>
      <c r="J43" s="79">
        <f t="shared" si="1"/>
        <v>0</v>
      </c>
      <c r="K43" s="79">
        <f t="shared" si="1"/>
        <v>0</v>
      </c>
      <c r="L43" s="79">
        <f t="shared" si="1"/>
        <v>0</v>
      </c>
      <c r="M43" s="79">
        <f t="shared" si="1"/>
        <v>0</v>
      </c>
      <c r="N43" s="79">
        <f t="shared" si="1"/>
        <v>0</v>
      </c>
      <c r="O43" s="79">
        <f t="shared" si="1"/>
        <v>0</v>
      </c>
      <c r="P43" s="79">
        <f t="shared" si="1"/>
        <v>0</v>
      </c>
      <c r="Q43" s="79">
        <f t="shared" si="1"/>
        <v>0</v>
      </c>
      <c r="R43" s="79">
        <f t="shared" si="1"/>
        <v>0</v>
      </c>
      <c r="S43" s="79">
        <f t="shared" si="1"/>
        <v>0</v>
      </c>
      <c r="T43" s="79">
        <f t="shared" si="1"/>
        <v>0</v>
      </c>
      <c r="U43" s="79">
        <f t="shared" si="1"/>
        <v>0</v>
      </c>
      <c r="V43" s="79">
        <f t="shared" si="1"/>
        <v>0</v>
      </c>
      <c r="W43" s="79">
        <f t="shared" si="1"/>
        <v>0</v>
      </c>
      <c r="X43" s="79">
        <f t="shared" si="1"/>
        <v>0</v>
      </c>
      <c r="Y43" s="79">
        <f t="shared" si="1"/>
        <v>0</v>
      </c>
      <c r="Z43" s="79">
        <f t="shared" si="1"/>
        <v>0</v>
      </c>
      <c r="AA43" s="79">
        <f t="shared" si="1"/>
        <v>0</v>
      </c>
      <c r="AB43" s="79">
        <f t="shared" si="1"/>
        <v>0</v>
      </c>
      <c r="AC43" s="79">
        <f t="shared" si="1"/>
        <v>0</v>
      </c>
      <c r="AD43" s="79">
        <f t="shared" si="1"/>
        <v>0</v>
      </c>
      <c r="AE43" s="72"/>
      <c r="AF43" s="72"/>
      <c r="AG43" s="72"/>
      <c r="AH43" s="72"/>
      <c r="AI43" s="72"/>
    </row>
    <row r="44" spans="3:35" x14ac:dyDescent="0.3">
      <c r="C44" s="151"/>
      <c r="D44" s="84" t="s">
        <v>62</v>
      </c>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72"/>
      <c r="AF44" s="72"/>
      <c r="AG44" s="72"/>
      <c r="AH44" s="72"/>
      <c r="AI44" s="72"/>
    </row>
    <row r="45" spans="3:35" x14ac:dyDescent="0.3">
      <c r="C45" s="151"/>
      <c r="D45" s="84" t="s">
        <v>63</v>
      </c>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72"/>
      <c r="AF45" s="72"/>
      <c r="AG45" s="72"/>
      <c r="AH45" s="72"/>
      <c r="AI45" s="72"/>
    </row>
    <row r="46" spans="3:35" x14ac:dyDescent="0.3">
      <c r="C46" s="151"/>
      <c r="D46" s="85"/>
      <c r="E46" s="133"/>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72"/>
      <c r="AF46" s="72"/>
      <c r="AG46" s="72"/>
      <c r="AH46" s="72"/>
      <c r="AI46" s="72"/>
    </row>
    <row r="47" spans="3:35" x14ac:dyDescent="0.3">
      <c r="C47" s="151"/>
      <c r="D47" s="86"/>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72"/>
      <c r="AF47" s="72"/>
      <c r="AG47" s="72"/>
      <c r="AH47" s="72"/>
      <c r="AI47" s="72"/>
    </row>
    <row r="48" spans="3:35" x14ac:dyDescent="0.3">
      <c r="C48" s="151"/>
      <c r="D48" s="86"/>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72"/>
      <c r="AF48" s="72"/>
      <c r="AG48" s="72"/>
      <c r="AH48" s="72"/>
      <c r="AI48" s="72"/>
    </row>
    <row r="49" spans="3:35" x14ac:dyDescent="0.3">
      <c r="C49" s="151"/>
      <c r="D49" s="86"/>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72"/>
      <c r="AF49" s="72"/>
      <c r="AG49" s="72"/>
      <c r="AH49" s="72"/>
      <c r="AI49" s="72"/>
    </row>
    <row r="50" spans="3:35" x14ac:dyDescent="0.3">
      <c r="C50" s="151"/>
      <c r="D50" s="127" t="s">
        <v>186</v>
      </c>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72"/>
      <c r="AF50" s="72"/>
      <c r="AG50" s="72"/>
      <c r="AH50" s="72"/>
      <c r="AI50" s="72"/>
    </row>
    <row r="51" spans="3:35" x14ac:dyDescent="0.3">
      <c r="C51" s="72"/>
      <c r="D51" s="84" t="s">
        <v>64</v>
      </c>
      <c r="E51" s="79">
        <f t="shared" ref="E51:AD51" si="2">E35+E43</f>
        <v>0</v>
      </c>
      <c r="F51" s="79">
        <f t="shared" si="2"/>
        <v>0</v>
      </c>
      <c r="G51" s="79">
        <f t="shared" si="2"/>
        <v>0</v>
      </c>
      <c r="H51" s="79">
        <f t="shared" si="2"/>
        <v>0</v>
      </c>
      <c r="I51" s="79">
        <f t="shared" si="2"/>
        <v>0</v>
      </c>
      <c r="J51" s="79">
        <f t="shared" si="2"/>
        <v>0</v>
      </c>
      <c r="K51" s="79">
        <f t="shared" si="2"/>
        <v>0</v>
      </c>
      <c r="L51" s="79">
        <f t="shared" si="2"/>
        <v>0</v>
      </c>
      <c r="M51" s="79">
        <f t="shared" si="2"/>
        <v>0</v>
      </c>
      <c r="N51" s="79">
        <f t="shared" si="2"/>
        <v>0</v>
      </c>
      <c r="O51" s="79">
        <f t="shared" si="2"/>
        <v>0</v>
      </c>
      <c r="P51" s="79">
        <f t="shared" si="2"/>
        <v>0</v>
      </c>
      <c r="Q51" s="79">
        <f t="shared" si="2"/>
        <v>0</v>
      </c>
      <c r="R51" s="79">
        <f t="shared" si="2"/>
        <v>0</v>
      </c>
      <c r="S51" s="79">
        <f t="shared" si="2"/>
        <v>0</v>
      </c>
      <c r="T51" s="79">
        <f t="shared" si="2"/>
        <v>0</v>
      </c>
      <c r="U51" s="79">
        <f t="shared" si="2"/>
        <v>0</v>
      </c>
      <c r="V51" s="79">
        <f t="shared" si="2"/>
        <v>0</v>
      </c>
      <c r="W51" s="79">
        <f t="shared" si="2"/>
        <v>0</v>
      </c>
      <c r="X51" s="79">
        <f t="shared" si="2"/>
        <v>0</v>
      </c>
      <c r="Y51" s="79">
        <f t="shared" si="2"/>
        <v>0</v>
      </c>
      <c r="Z51" s="79">
        <f t="shared" si="2"/>
        <v>0</v>
      </c>
      <c r="AA51" s="79">
        <f t="shared" si="2"/>
        <v>0</v>
      </c>
      <c r="AB51" s="79">
        <f t="shared" si="2"/>
        <v>0</v>
      </c>
      <c r="AC51" s="79">
        <f t="shared" si="2"/>
        <v>0</v>
      </c>
      <c r="AD51" s="79">
        <f t="shared" si="2"/>
        <v>0</v>
      </c>
      <c r="AE51" s="72"/>
      <c r="AF51" s="72"/>
      <c r="AG51" s="72"/>
      <c r="AH51" s="72"/>
      <c r="AI51" s="72"/>
    </row>
    <row r="52" spans="3:35" x14ac:dyDescent="0.3">
      <c r="C52" s="72"/>
      <c r="D52" s="83" t="s">
        <v>65</v>
      </c>
      <c r="E52" s="79">
        <f>SUM(E22:E34)-E51</f>
        <v>0</v>
      </c>
      <c r="F52" s="79">
        <f>SUM(F22:F34)-F51</f>
        <v>0</v>
      </c>
      <c r="G52" s="79">
        <f>SUM(G22:G34)-G51</f>
        <v>0</v>
      </c>
      <c r="H52" s="79">
        <f>SUM(H22:H34)-H51</f>
        <v>0</v>
      </c>
      <c r="I52" s="79">
        <f>SUM(I22:I34)-I51</f>
        <v>0</v>
      </c>
      <c r="J52" s="79">
        <f>SUM(J22:J34)-J51</f>
        <v>0</v>
      </c>
      <c r="K52" s="79">
        <f>SUM(K22:K34)-K51</f>
        <v>0</v>
      </c>
      <c r="L52" s="79">
        <f>SUM(L22:L34)-L51</f>
        <v>0</v>
      </c>
      <c r="M52" s="79">
        <f>SUM(M22:M34)-M51</f>
        <v>0</v>
      </c>
      <c r="N52" s="79">
        <f>SUM(N22:N34)-N51</f>
        <v>0</v>
      </c>
      <c r="O52" s="79">
        <f>SUM(O22:O34)-O51</f>
        <v>0</v>
      </c>
      <c r="P52" s="79">
        <f>SUM(P22:P34)-P51</f>
        <v>0</v>
      </c>
      <c r="Q52" s="79">
        <f>SUM(Q22:Q34)-Q51</f>
        <v>0</v>
      </c>
      <c r="R52" s="79">
        <f>SUM(R22:R34)-R51</f>
        <v>0</v>
      </c>
      <c r="S52" s="79">
        <f>SUM(S22:S34)-S51</f>
        <v>0</v>
      </c>
      <c r="T52" s="79">
        <f>SUM(T22:T34)-T51</f>
        <v>0</v>
      </c>
      <c r="U52" s="79">
        <f>SUM(U22:U34)-U51</f>
        <v>0</v>
      </c>
      <c r="V52" s="79">
        <f>SUM(V22:V34)-V51</f>
        <v>0</v>
      </c>
      <c r="W52" s="79">
        <f>SUM(W22:W34)-W51</f>
        <v>0</v>
      </c>
      <c r="X52" s="79">
        <f>SUM(X22:X34)-X51</f>
        <v>0</v>
      </c>
      <c r="Y52" s="79">
        <f>SUM(Y22:Y34)-Y51</f>
        <v>0</v>
      </c>
      <c r="Z52" s="79">
        <f>SUM(Z22:Z34)-Z51</f>
        <v>0</v>
      </c>
      <c r="AA52" s="79">
        <f>SUM(AA22:AA34)-AA51</f>
        <v>0</v>
      </c>
      <c r="AB52" s="79">
        <f>SUM(AB22:AB34)-AB51</f>
        <v>0</v>
      </c>
      <c r="AC52" s="79">
        <f>SUM(AC22:AC34)-AC51</f>
        <v>0</v>
      </c>
      <c r="AD52" s="79">
        <f>SUM(AD22:AD34)-AD51</f>
        <v>0</v>
      </c>
      <c r="AE52" s="72"/>
      <c r="AF52" s="72"/>
      <c r="AG52" s="72"/>
      <c r="AH52" s="72"/>
      <c r="AI52" s="72"/>
    </row>
    <row r="53" spans="3:35" x14ac:dyDescent="0.3">
      <c r="C53" s="72"/>
      <c r="D53" s="82" t="s">
        <v>66</v>
      </c>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72"/>
      <c r="AF53" s="72"/>
      <c r="AG53" s="72"/>
      <c r="AH53" s="72"/>
      <c r="AI53" s="72"/>
    </row>
    <row r="54" spans="3:35" x14ac:dyDescent="0.3">
      <c r="C54" s="72"/>
      <c r="D54" s="80" t="s">
        <v>67</v>
      </c>
      <c r="E54" s="79">
        <f>E52-E53</f>
        <v>0</v>
      </c>
      <c r="F54" s="79">
        <f t="shared" ref="F54:AD54" si="3">F52-F53</f>
        <v>0</v>
      </c>
      <c r="G54" s="79">
        <f t="shared" si="3"/>
        <v>0</v>
      </c>
      <c r="H54" s="79">
        <f t="shared" si="3"/>
        <v>0</v>
      </c>
      <c r="I54" s="79">
        <f t="shared" si="3"/>
        <v>0</v>
      </c>
      <c r="J54" s="79">
        <f t="shared" si="3"/>
        <v>0</v>
      </c>
      <c r="K54" s="79">
        <f t="shared" si="3"/>
        <v>0</v>
      </c>
      <c r="L54" s="79">
        <f t="shared" si="3"/>
        <v>0</v>
      </c>
      <c r="M54" s="79">
        <f t="shared" si="3"/>
        <v>0</v>
      </c>
      <c r="N54" s="79">
        <f t="shared" si="3"/>
        <v>0</v>
      </c>
      <c r="O54" s="79">
        <f t="shared" si="3"/>
        <v>0</v>
      </c>
      <c r="P54" s="79">
        <f t="shared" si="3"/>
        <v>0</v>
      </c>
      <c r="Q54" s="79">
        <f t="shared" si="3"/>
        <v>0</v>
      </c>
      <c r="R54" s="79">
        <f t="shared" si="3"/>
        <v>0</v>
      </c>
      <c r="S54" s="79">
        <f t="shared" si="3"/>
        <v>0</v>
      </c>
      <c r="T54" s="79">
        <f t="shared" si="3"/>
        <v>0</v>
      </c>
      <c r="U54" s="79">
        <f t="shared" si="3"/>
        <v>0</v>
      </c>
      <c r="V54" s="79">
        <f t="shared" si="3"/>
        <v>0</v>
      </c>
      <c r="W54" s="79">
        <f t="shared" si="3"/>
        <v>0</v>
      </c>
      <c r="X54" s="79">
        <f t="shared" si="3"/>
        <v>0</v>
      </c>
      <c r="Y54" s="79">
        <f t="shared" si="3"/>
        <v>0</v>
      </c>
      <c r="Z54" s="79">
        <f t="shared" si="3"/>
        <v>0</v>
      </c>
      <c r="AA54" s="79">
        <f t="shared" si="3"/>
        <v>0</v>
      </c>
      <c r="AB54" s="79">
        <f t="shared" si="3"/>
        <v>0</v>
      </c>
      <c r="AC54" s="79">
        <f t="shared" si="3"/>
        <v>0</v>
      </c>
      <c r="AD54" s="79">
        <f t="shared" si="3"/>
        <v>0</v>
      </c>
      <c r="AE54" s="72"/>
      <c r="AF54" s="72"/>
      <c r="AG54" s="72"/>
      <c r="AH54" s="72"/>
      <c r="AI54" s="72"/>
    </row>
    <row r="55" spans="3:35" x14ac:dyDescent="0.3">
      <c r="C55" s="72"/>
      <c r="D55" s="80" t="s">
        <v>68</v>
      </c>
      <c r="E55" s="79">
        <f>E54</f>
        <v>0</v>
      </c>
      <c r="F55" s="79">
        <f>Tabla6[[#This Row],[Columna2]]+F54</f>
        <v>0</v>
      </c>
      <c r="G55" s="79">
        <f>Tabla6[[#This Row],[Columna3]]+G54</f>
        <v>0</v>
      </c>
      <c r="H55" s="79">
        <f>Tabla6[[#This Row],[Columna4]]+H54</f>
        <v>0</v>
      </c>
      <c r="I55" s="79">
        <f>Tabla6[[#This Row],[Columna5]]+I54</f>
        <v>0</v>
      </c>
      <c r="J55" s="79">
        <f>Tabla6[[#This Row],[Columna6]]+J54</f>
        <v>0</v>
      </c>
      <c r="K55" s="79">
        <f>Tabla6[[#This Row],[Columna7]]+K54</f>
        <v>0</v>
      </c>
      <c r="L55" s="79">
        <f>Tabla6[[#This Row],[Columna8]]+L54</f>
        <v>0</v>
      </c>
      <c r="M55" s="79">
        <f>Tabla6[[#This Row],[Columna9]]+M54</f>
        <v>0</v>
      </c>
      <c r="N55" s="79">
        <f>Tabla6[[#This Row],[Columna10]]+N54</f>
        <v>0</v>
      </c>
      <c r="O55" s="79">
        <f>Tabla6[[#This Row],[Columna11]]+O54</f>
        <v>0</v>
      </c>
      <c r="P55" s="79">
        <f>Tabla6[[#This Row],[Columna12]]+P54</f>
        <v>0</v>
      </c>
      <c r="Q55" s="79">
        <f>Tabla6[[#This Row],[Columna13]]+Q54</f>
        <v>0</v>
      </c>
      <c r="R55" s="79">
        <f>Tabla6[[#This Row],[Columna14]]+R54</f>
        <v>0</v>
      </c>
      <c r="S55" s="79">
        <f>Tabla6[[#This Row],[Columna15]]+S54</f>
        <v>0</v>
      </c>
      <c r="T55" s="79">
        <f>Tabla6[[#This Row],[Columna16]]+T54</f>
        <v>0</v>
      </c>
      <c r="U55" s="79">
        <f>Tabla6[[#This Row],[Columna17]]+U54</f>
        <v>0</v>
      </c>
      <c r="V55" s="79">
        <f>Tabla6[[#This Row],[Columna18]]+V54</f>
        <v>0</v>
      </c>
      <c r="W55" s="79">
        <f>Tabla6[[#This Row],[Columna19]]+W54</f>
        <v>0</v>
      </c>
      <c r="X55" s="79">
        <f>Tabla6[[#This Row],[Columna20]]+X54</f>
        <v>0</v>
      </c>
      <c r="Y55" s="79">
        <f>Tabla6[[#This Row],[Columna21]]+Y54</f>
        <v>0</v>
      </c>
      <c r="Z55" s="79">
        <f>Tabla6[[#This Row],[Columna22]]+Z54</f>
        <v>0</v>
      </c>
      <c r="AA55" s="79">
        <f>Tabla6[[#This Row],[Columna23]]+AA54</f>
        <v>0</v>
      </c>
      <c r="AB55" s="79">
        <f>Tabla6[[#This Row],[Columna24]]+AB54</f>
        <v>0</v>
      </c>
      <c r="AC55" s="79">
        <f>Tabla6[[#This Row],[Columna25]]+AC54</f>
        <v>0</v>
      </c>
      <c r="AD55" s="79">
        <f>Tabla6[[#This Row],[Columna26]]+AD54</f>
        <v>0</v>
      </c>
      <c r="AE55" s="72"/>
      <c r="AF55" s="72"/>
      <c r="AG55" s="72"/>
      <c r="AH55" s="72"/>
      <c r="AI55" s="72"/>
    </row>
    <row r="56" spans="3:35" x14ac:dyDescent="0.3">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row>
    <row r="57" spans="3:35" ht="15.6" x14ac:dyDescent="0.3">
      <c r="C57" s="72"/>
      <c r="D57" s="78"/>
      <c r="E57" s="160"/>
      <c r="F57" s="160"/>
      <c r="G57" s="160"/>
      <c r="H57" s="160"/>
      <c r="I57" s="72"/>
      <c r="J57" s="161" t="s">
        <v>69</v>
      </c>
      <c r="K57" s="161"/>
      <c r="L57" s="161"/>
      <c r="M57" s="161"/>
      <c r="N57" s="161"/>
      <c r="O57" s="72"/>
      <c r="P57" s="72"/>
      <c r="Q57" s="72"/>
      <c r="R57" s="72"/>
      <c r="S57" s="72"/>
      <c r="T57" s="72"/>
      <c r="U57" s="72"/>
      <c r="V57" s="72"/>
      <c r="W57" s="72"/>
      <c r="X57" s="72"/>
      <c r="Y57" s="72"/>
      <c r="Z57" s="72"/>
      <c r="AA57" s="72"/>
      <c r="AB57" s="72"/>
      <c r="AC57" s="72"/>
      <c r="AD57" s="72"/>
      <c r="AE57" s="72"/>
      <c r="AF57" s="72"/>
      <c r="AG57" s="72"/>
      <c r="AH57" s="72"/>
      <c r="AI57" s="72"/>
    </row>
    <row r="58" spans="3:35" ht="15" customHeight="1" x14ac:dyDescent="0.3">
      <c r="C58" s="72"/>
      <c r="D58" s="72"/>
      <c r="E58" s="154" t="s">
        <v>70</v>
      </c>
      <c r="F58" s="155"/>
      <c r="G58" s="156">
        <v>7.0000000000000007E-2</v>
      </c>
      <c r="H58" s="157"/>
      <c r="I58" s="72"/>
      <c r="J58" s="164" t="s">
        <v>71</v>
      </c>
      <c r="K58" s="164"/>
      <c r="L58" s="164"/>
      <c r="M58" s="162">
        <f>IFERROR('6. Resumen criterios evaluación'!C13,"")</f>
        <v>0</v>
      </c>
      <c r="N58" s="162"/>
      <c r="O58" s="72"/>
      <c r="P58" s="72"/>
      <c r="Q58" s="72"/>
      <c r="R58" s="72"/>
      <c r="S58" s="72"/>
      <c r="T58" s="72"/>
      <c r="U58" s="72"/>
      <c r="V58" s="72"/>
      <c r="W58" s="72"/>
      <c r="X58" s="72"/>
      <c r="Y58" s="72"/>
      <c r="Z58" s="72"/>
      <c r="AA58" s="72"/>
      <c r="AB58" s="72"/>
      <c r="AC58" s="72"/>
      <c r="AD58" s="72"/>
      <c r="AE58" s="72"/>
      <c r="AF58" s="72"/>
      <c r="AG58" s="72"/>
      <c r="AH58" s="72"/>
      <c r="AI58" s="72"/>
    </row>
    <row r="59" spans="3:35" x14ac:dyDescent="0.3">
      <c r="C59" s="73"/>
      <c r="D59" s="72"/>
      <c r="E59" s="72"/>
      <c r="F59" s="72"/>
      <c r="G59" s="158"/>
      <c r="H59" s="159"/>
      <c r="I59" s="72"/>
      <c r="J59" s="165" t="s">
        <v>72</v>
      </c>
      <c r="K59" s="165"/>
      <c r="L59" s="165"/>
      <c r="M59" s="152" t="str">
        <f>IFERROR('1. Plan de Financiación'!$E$59/'1. Plan de Financiación'!$D$59,"")</f>
        <v/>
      </c>
      <c r="N59" s="152"/>
      <c r="O59" s="72"/>
      <c r="P59" s="72"/>
      <c r="Q59" s="72"/>
      <c r="R59" s="72"/>
      <c r="S59" s="72"/>
      <c r="T59" s="72"/>
      <c r="U59" s="72"/>
      <c r="V59" s="72"/>
      <c r="W59" s="72"/>
      <c r="X59" s="72"/>
      <c r="Y59" s="72"/>
      <c r="Z59" s="72"/>
      <c r="AA59" s="72"/>
      <c r="AB59" s="72"/>
      <c r="AC59" s="72"/>
      <c r="AD59" s="72"/>
      <c r="AE59" s="72"/>
      <c r="AF59" s="72"/>
      <c r="AG59" s="72"/>
      <c r="AH59" s="72"/>
      <c r="AI59" s="72"/>
    </row>
    <row r="60" spans="3:35" ht="15.6" x14ac:dyDescent="0.3">
      <c r="C60" s="73"/>
      <c r="D60" s="72"/>
      <c r="E60" s="74"/>
      <c r="F60" s="74"/>
      <c r="G60" s="72"/>
      <c r="H60" s="72"/>
      <c r="I60" s="72"/>
      <c r="J60" s="72"/>
      <c r="K60" s="77"/>
      <c r="L60" s="72"/>
      <c r="M60" s="72"/>
      <c r="N60" s="72"/>
      <c r="O60" s="72"/>
      <c r="P60" s="72"/>
      <c r="Q60" s="72"/>
      <c r="R60" s="72"/>
      <c r="S60" s="72"/>
      <c r="T60" s="72"/>
      <c r="U60" s="72"/>
      <c r="V60" s="72"/>
      <c r="W60" s="72"/>
      <c r="X60" s="72"/>
      <c r="Y60" s="72"/>
      <c r="Z60" s="72"/>
      <c r="AA60" s="72"/>
      <c r="AB60" s="72"/>
      <c r="AC60" s="72"/>
      <c r="AD60" s="72"/>
    </row>
    <row r="61" spans="3:35" ht="15.6" x14ac:dyDescent="0.3">
      <c r="C61" s="72"/>
      <c r="D61" s="72"/>
      <c r="E61" s="76" t="s">
        <v>73</v>
      </c>
      <c r="F61" s="74"/>
      <c r="G61" s="153" t="str">
        <f>IFERROR(IRR(E54:AD54),"0,00%")</f>
        <v>0,00%</v>
      </c>
      <c r="H61" s="153"/>
      <c r="I61" s="72"/>
      <c r="J61" s="72"/>
      <c r="K61" s="72"/>
      <c r="L61" s="72"/>
      <c r="M61" s="72"/>
      <c r="N61" s="72"/>
      <c r="O61" s="72"/>
      <c r="P61" s="72"/>
      <c r="Q61" s="72"/>
      <c r="R61" s="72"/>
      <c r="S61" s="72"/>
      <c r="T61" s="72"/>
      <c r="U61" s="72"/>
      <c r="V61" s="72"/>
      <c r="W61" s="75"/>
      <c r="X61" s="72"/>
      <c r="Y61" s="72"/>
      <c r="Z61" s="72"/>
      <c r="AA61" s="72"/>
      <c r="AB61" s="72"/>
      <c r="AC61" s="72"/>
      <c r="AD61" s="72"/>
      <c r="AE61" s="72"/>
      <c r="AF61" s="72"/>
      <c r="AG61" s="72"/>
      <c r="AH61" s="72"/>
      <c r="AI61" s="72"/>
    </row>
    <row r="62" spans="3:35" ht="15.6" x14ac:dyDescent="0.3">
      <c r="C62" s="72"/>
      <c r="D62" s="72"/>
      <c r="E62" s="74"/>
      <c r="F62" s="74"/>
      <c r="G62" s="72"/>
      <c r="H62" s="72"/>
      <c r="I62" s="72"/>
      <c r="J62" s="73"/>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row>
    <row r="63" spans="3:35" ht="15.6" x14ac:dyDescent="0.3">
      <c r="C63" s="72"/>
      <c r="D63" s="72"/>
      <c r="E63" s="160" t="s">
        <v>74</v>
      </c>
      <c r="F63" s="160"/>
      <c r="G63" s="163">
        <f>NPV(G58,D54:AD54)*(1+G58)</f>
        <v>0</v>
      </c>
      <c r="H63" s="163"/>
      <c r="I63" s="73"/>
      <c r="J63" s="73"/>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row>
    <row r="64" spans="3:35" ht="15.6" x14ac:dyDescent="0.3">
      <c r="C64" s="72"/>
      <c r="D64" s="72"/>
      <c r="E64" s="74"/>
      <c r="F64" s="74"/>
      <c r="G64" s="72"/>
      <c r="H64" s="72"/>
      <c r="I64" s="73"/>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row>
    <row r="65" spans="3:35" ht="15.6" x14ac:dyDescent="0.3">
      <c r="C65" s="72"/>
      <c r="D65" s="72"/>
      <c r="E65" s="160" t="s">
        <v>75</v>
      </c>
      <c r="F65" s="160"/>
      <c r="G65" s="163">
        <f>NPV(G58,E51:AD51)*(1+G58)</f>
        <v>0</v>
      </c>
      <c r="H65" s="163"/>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row>
    <row r="66" spans="3:35" x14ac:dyDescent="0.3">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row>
    <row r="67" spans="3:35" x14ac:dyDescent="0.3">
      <c r="C67" s="72"/>
      <c r="D67" s="72"/>
      <c r="E67" s="72"/>
      <c r="F67" s="72" t="s">
        <v>124</v>
      </c>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row>
    <row r="68" spans="3:35" x14ac:dyDescent="0.3">
      <c r="D68" s="72"/>
      <c r="E68" s="72"/>
      <c r="F68" s="72"/>
      <c r="G68" s="72"/>
      <c r="H68" s="72"/>
      <c r="I68" s="72"/>
      <c r="O68" s="72"/>
      <c r="P68" s="72"/>
      <c r="Q68" s="72"/>
      <c r="R68" s="72"/>
      <c r="S68" s="72"/>
      <c r="T68" s="72"/>
      <c r="U68" s="72"/>
      <c r="V68" s="72"/>
      <c r="W68" s="72"/>
      <c r="X68" s="72"/>
      <c r="Y68" s="72"/>
      <c r="Z68" s="72"/>
      <c r="AA68" s="72"/>
      <c r="AB68" s="72"/>
      <c r="AC68" s="72"/>
      <c r="AD68" s="72"/>
    </row>
  </sheetData>
  <sheetProtection algorithmName="SHA-512" hashValue="Dch2a9JI1Dy7GAKXM5pyNJqikoPQP9UiM1btnj1OWYsO4ZiWe8H8p4CCsY8oHDneW55BNDbOI2DDIoOEbyZXcQ==" saltValue="2wiyu+MGymPN6pubCvCwzQ==" spinCount="100000" sheet="1" objects="1" scenarios="1" insertRows="0"/>
  <mergeCells count="19">
    <mergeCell ref="E63:F63"/>
    <mergeCell ref="G63:H63"/>
    <mergeCell ref="E65:F65"/>
    <mergeCell ref="G65:H65"/>
    <mergeCell ref="J58:L58"/>
    <mergeCell ref="J59:L59"/>
    <mergeCell ref="M59:N59"/>
    <mergeCell ref="G61:H61"/>
    <mergeCell ref="E58:F58"/>
    <mergeCell ref="G58:H59"/>
    <mergeCell ref="E57:F57"/>
    <mergeCell ref="G57:H57"/>
    <mergeCell ref="J57:N57"/>
    <mergeCell ref="M58:N58"/>
    <mergeCell ref="B12:O12"/>
    <mergeCell ref="C16:D16"/>
    <mergeCell ref="E18:AD18"/>
    <mergeCell ref="C21:C34"/>
    <mergeCell ref="C35:C50"/>
  </mergeCells>
  <conditionalFormatting sqref="G61">
    <cfRule type="expression" dxfId="6" priority="5">
      <formula>$G$60=""</formula>
    </cfRule>
    <cfRule type="expression" dxfId="5" priority="6">
      <formula>$G$60&gt;9%</formula>
    </cfRule>
    <cfRule type="expression" dxfId="4" priority="7">
      <formula>AND($G$60&gt;7%,$G$60&lt;=9%)</formula>
    </cfRule>
  </conditionalFormatting>
  <dataValidations count="1">
    <dataValidation type="decimal" operator="greaterThanOrEqual" allowBlank="1" showInputMessage="1" showErrorMessage="1" sqref="E24:AD24 E22:AD22 E42:AD46 E35:AD37 E51:AD55" xr:uid="{00000000-0002-0000-0200-000000000000}">
      <formula1>0</formula1>
    </dataValidation>
  </dataValidations>
  <pageMargins left="0.7" right="0.7" top="0.75" bottom="0.75" header="0.3" footer="0.3"/>
  <pageSetup paperSize="9" orientation="portrait" horizontalDpi="4294967293"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5"/>
  <sheetViews>
    <sheetView zoomScaleNormal="100" workbookViewId="0">
      <selection activeCell="F32" sqref="F32"/>
    </sheetView>
  </sheetViews>
  <sheetFormatPr baseColWidth="10" defaultColWidth="10.77734375" defaultRowHeight="14.4" x14ac:dyDescent="0.3"/>
  <cols>
    <col min="1" max="1" width="3.44140625" style="11" customWidth="1"/>
    <col min="2" max="2" width="18" style="11" customWidth="1"/>
    <col min="3" max="3" width="15.109375" style="11" customWidth="1"/>
    <col min="4" max="4" width="12.77734375" style="11" customWidth="1"/>
    <col min="5" max="5" width="13.5546875" style="11" hidden="1" customWidth="1"/>
    <col min="6" max="6" width="72.21875" style="11" customWidth="1"/>
    <col min="7" max="7" width="141.77734375" style="11" customWidth="1"/>
    <col min="8" max="9" width="8.77734375" style="11" customWidth="1"/>
    <col min="10" max="16384" width="10.77734375" style="11"/>
  </cols>
  <sheetData>
    <row r="1" spans="1:9" x14ac:dyDescent="0.3">
      <c r="A1" s="3"/>
      <c r="B1" s="3"/>
      <c r="C1" s="3"/>
      <c r="D1" s="3"/>
      <c r="E1" s="3"/>
      <c r="F1" s="3"/>
      <c r="G1" s="3"/>
    </row>
    <row r="2" spans="1:9" x14ac:dyDescent="0.3">
      <c r="A2" s="3"/>
      <c r="B2" s="3"/>
      <c r="C2" s="3"/>
      <c r="D2" s="3"/>
      <c r="E2" s="3"/>
      <c r="F2" s="3"/>
      <c r="G2" s="3"/>
    </row>
    <row r="3" spans="1:9" x14ac:dyDescent="0.3">
      <c r="A3" s="3"/>
      <c r="B3" s="3"/>
      <c r="C3" s="3"/>
      <c r="D3" s="3"/>
      <c r="F3" s="53" t="s">
        <v>0</v>
      </c>
      <c r="G3" s="92" t="str">
        <f>+IF('0. Instrucciones'!$N$3="","",'0. Instrucciones'!$N$3)</f>
        <v/>
      </c>
      <c r="H3" s="93"/>
    </row>
    <row r="4" spans="1:9" x14ac:dyDescent="0.3">
      <c r="A4" s="3"/>
      <c r="B4" s="3"/>
      <c r="C4" s="3"/>
      <c r="D4" s="3"/>
      <c r="E4" s="3"/>
      <c r="F4" s="3"/>
      <c r="G4" s="3"/>
    </row>
    <row r="5" spans="1:9" x14ac:dyDescent="0.3">
      <c r="A5" s="3"/>
      <c r="B5" s="3"/>
      <c r="C5" s="3"/>
      <c r="D5" s="3"/>
      <c r="E5" s="3"/>
      <c r="F5" s="3"/>
      <c r="G5" s="3"/>
    </row>
    <row r="6" spans="1:9" x14ac:dyDescent="0.3">
      <c r="A6" s="3"/>
      <c r="B6" s="3"/>
      <c r="C6" s="3"/>
      <c r="D6" s="3"/>
      <c r="E6" s="3"/>
      <c r="F6" s="3"/>
      <c r="G6" s="3"/>
    </row>
    <row r="7" spans="1:9" x14ac:dyDescent="0.3">
      <c r="A7" s="3"/>
      <c r="B7" s="3"/>
      <c r="C7" s="3"/>
      <c r="D7" s="3"/>
      <c r="E7" s="3"/>
      <c r="F7" s="3"/>
      <c r="G7" s="3"/>
    </row>
    <row r="8" spans="1:9" ht="21" x14ac:dyDescent="0.3">
      <c r="A8" s="4"/>
      <c r="B8" s="1" t="s">
        <v>76</v>
      </c>
      <c r="C8" s="1"/>
      <c r="D8" s="1"/>
      <c r="E8" s="1"/>
      <c r="F8" s="1"/>
      <c r="G8" s="1"/>
    </row>
    <row r="9" spans="1:9" ht="21" x14ac:dyDescent="0.3">
      <c r="A9" s="4"/>
      <c r="B9" s="5"/>
      <c r="C9" s="6"/>
      <c r="D9" s="6"/>
      <c r="E9" s="6"/>
      <c r="F9" s="6"/>
      <c r="G9" s="6"/>
      <c r="H9" s="6"/>
      <c r="I9" s="6"/>
    </row>
    <row r="10" spans="1:9" ht="18" x14ac:dyDescent="0.35">
      <c r="A10" s="12"/>
      <c r="B10" s="21" t="s">
        <v>18</v>
      </c>
      <c r="C10" s="12"/>
      <c r="G10" s="13"/>
      <c r="H10" s="13"/>
      <c r="I10" s="13"/>
    </row>
    <row r="11" spans="1:9" x14ac:dyDescent="0.3">
      <c r="A11" s="3"/>
      <c r="B11" s="3"/>
      <c r="C11" s="3"/>
      <c r="D11" s="3"/>
      <c r="E11" s="3"/>
      <c r="F11" s="3"/>
      <c r="G11" s="3"/>
    </row>
    <row r="12" spans="1:9" ht="14.55" customHeight="1" x14ac:dyDescent="0.3">
      <c r="A12" s="3"/>
      <c r="B12" s="140" t="s">
        <v>181</v>
      </c>
      <c r="C12" s="141"/>
      <c r="D12" s="141"/>
      <c r="E12" s="141"/>
      <c r="F12" s="141"/>
      <c r="G12" s="142"/>
    </row>
    <row r="13" spans="1:9" ht="94.5" customHeight="1" x14ac:dyDescent="0.3">
      <c r="A13" s="3"/>
      <c r="B13" s="143"/>
      <c r="C13" s="144"/>
      <c r="D13" s="144"/>
      <c r="E13" s="144"/>
      <c r="F13" s="144"/>
      <c r="G13" s="145"/>
    </row>
    <row r="14" spans="1:9" x14ac:dyDescent="0.3">
      <c r="A14" s="3"/>
      <c r="B14" s="3"/>
      <c r="C14" s="3"/>
      <c r="D14" s="3"/>
      <c r="E14" s="3"/>
      <c r="F14" s="3"/>
      <c r="G14" s="3"/>
    </row>
    <row r="15" spans="1:9" x14ac:dyDescent="0.3">
      <c r="A15" s="3"/>
      <c r="B15" s="41" t="s">
        <v>77</v>
      </c>
      <c r="C15" s="41" t="s">
        <v>78</v>
      </c>
      <c r="D15" s="41" t="s">
        <v>79</v>
      </c>
      <c r="E15" s="41" t="s">
        <v>80</v>
      </c>
      <c r="F15" s="41" t="s">
        <v>81</v>
      </c>
      <c r="G15" s="41" t="s">
        <v>82</v>
      </c>
    </row>
    <row r="16" spans="1:9" x14ac:dyDescent="0.3">
      <c r="A16" s="3"/>
      <c r="B16" s="61"/>
      <c r="C16" s="62"/>
      <c r="D16" s="62"/>
      <c r="E16" s="126" t="str">
        <f>CONCATENATE(B16,C16,D16)</f>
        <v/>
      </c>
      <c r="F16" s="120"/>
      <c r="G16" s="120"/>
    </row>
    <row r="17" spans="1:7" x14ac:dyDescent="0.3">
      <c r="A17" s="3"/>
      <c r="B17" s="61"/>
      <c r="C17" s="62"/>
      <c r="D17" s="62"/>
      <c r="E17" s="126" t="str">
        <f t="shared" ref="E17:E65" si="0">CONCATENATE(B17,C17,D17)</f>
        <v/>
      </c>
      <c r="F17" s="120"/>
      <c r="G17" s="120"/>
    </row>
    <row r="18" spans="1:7" x14ac:dyDescent="0.3">
      <c r="A18" s="3"/>
      <c r="B18" s="61"/>
      <c r="C18" s="62"/>
      <c r="D18" s="62"/>
      <c r="E18" s="126" t="str">
        <f t="shared" si="0"/>
        <v/>
      </c>
      <c r="F18" s="120"/>
      <c r="G18" s="120"/>
    </row>
    <row r="19" spans="1:7" x14ac:dyDescent="0.3">
      <c r="A19" s="3"/>
      <c r="B19" s="61"/>
      <c r="C19" s="62"/>
      <c r="D19" s="62"/>
      <c r="E19" s="126" t="str">
        <f t="shared" si="0"/>
        <v/>
      </c>
      <c r="F19" s="120"/>
      <c r="G19" s="120"/>
    </row>
    <row r="20" spans="1:7" x14ac:dyDescent="0.3">
      <c r="A20" s="3"/>
      <c r="B20" s="61"/>
      <c r="C20" s="62"/>
      <c r="D20" s="62"/>
      <c r="E20" s="126" t="str">
        <f t="shared" si="0"/>
        <v/>
      </c>
      <c r="F20" s="120"/>
      <c r="G20" s="120"/>
    </row>
    <row r="21" spans="1:7" x14ac:dyDescent="0.3">
      <c r="A21" s="3"/>
      <c r="B21" s="61"/>
      <c r="C21" s="62"/>
      <c r="D21" s="62"/>
      <c r="E21" s="126" t="str">
        <f t="shared" si="0"/>
        <v/>
      </c>
      <c r="F21" s="120"/>
      <c r="G21" s="120"/>
    </row>
    <row r="22" spans="1:7" x14ac:dyDescent="0.3">
      <c r="A22" s="3"/>
      <c r="B22" s="61"/>
      <c r="C22" s="62"/>
      <c r="D22" s="62"/>
      <c r="E22" s="126" t="str">
        <f t="shared" si="0"/>
        <v/>
      </c>
      <c r="F22" s="120"/>
      <c r="G22" s="120"/>
    </row>
    <row r="23" spans="1:7" x14ac:dyDescent="0.3">
      <c r="A23" s="3"/>
      <c r="B23" s="61"/>
      <c r="C23" s="62"/>
      <c r="D23" s="62"/>
      <c r="E23" s="126" t="str">
        <f>CONCATENATE(B23,C23,D23)</f>
        <v/>
      </c>
      <c r="F23" s="120"/>
      <c r="G23" s="120"/>
    </row>
    <row r="24" spans="1:7" x14ac:dyDescent="0.3">
      <c r="A24" s="3"/>
      <c r="B24" s="61"/>
      <c r="C24" s="62"/>
      <c r="D24" s="62"/>
      <c r="E24" s="126" t="str">
        <f t="shared" si="0"/>
        <v/>
      </c>
      <c r="F24" s="120"/>
      <c r="G24" s="120"/>
    </row>
    <row r="25" spans="1:7" x14ac:dyDescent="0.3">
      <c r="A25" s="3"/>
      <c r="B25" s="61"/>
      <c r="C25" s="62"/>
      <c r="D25" s="62"/>
      <c r="E25" s="126" t="str">
        <f t="shared" si="0"/>
        <v/>
      </c>
      <c r="F25" s="120"/>
      <c r="G25" s="120"/>
    </row>
    <row r="26" spans="1:7" x14ac:dyDescent="0.3">
      <c r="A26" s="3"/>
      <c r="B26" s="61"/>
      <c r="C26" s="62"/>
      <c r="D26" s="62"/>
      <c r="E26" s="126" t="str">
        <f t="shared" si="0"/>
        <v/>
      </c>
      <c r="F26" s="120"/>
      <c r="G26" s="120"/>
    </row>
    <row r="27" spans="1:7" x14ac:dyDescent="0.3">
      <c r="A27" s="3"/>
      <c r="B27" s="61"/>
      <c r="C27" s="62"/>
      <c r="D27" s="62"/>
      <c r="E27" s="126" t="str">
        <f t="shared" si="0"/>
        <v/>
      </c>
      <c r="F27" s="120"/>
      <c r="G27" s="120"/>
    </row>
    <row r="28" spans="1:7" x14ac:dyDescent="0.3">
      <c r="A28" s="3"/>
      <c r="B28" s="61"/>
      <c r="C28" s="62"/>
      <c r="D28" s="62"/>
      <c r="E28" s="126" t="str">
        <f t="shared" si="0"/>
        <v/>
      </c>
      <c r="F28" s="120"/>
      <c r="G28" s="120"/>
    </row>
    <row r="29" spans="1:7" x14ac:dyDescent="0.3">
      <c r="A29" s="3"/>
      <c r="B29" s="61"/>
      <c r="C29" s="62"/>
      <c r="D29" s="62"/>
      <c r="E29" s="126" t="str">
        <f t="shared" si="0"/>
        <v/>
      </c>
      <c r="F29" s="120"/>
      <c r="G29" s="120"/>
    </row>
    <row r="30" spans="1:7" x14ac:dyDescent="0.3">
      <c r="A30" s="3"/>
      <c r="B30" s="61"/>
      <c r="C30" s="62"/>
      <c r="D30" s="62"/>
      <c r="E30" s="126" t="str">
        <f t="shared" si="0"/>
        <v/>
      </c>
      <c r="F30" s="120"/>
      <c r="G30" s="120"/>
    </row>
    <row r="31" spans="1:7" x14ac:dyDescent="0.3">
      <c r="A31" s="3"/>
      <c r="B31" s="61"/>
      <c r="C31" s="62"/>
      <c r="D31" s="62"/>
      <c r="E31" s="126" t="str">
        <f t="shared" si="0"/>
        <v/>
      </c>
      <c r="F31" s="120"/>
      <c r="G31" s="120"/>
    </row>
    <row r="32" spans="1:7" x14ac:dyDescent="0.3">
      <c r="A32" s="3"/>
      <c r="B32" s="61"/>
      <c r="C32" s="62"/>
      <c r="D32" s="62"/>
      <c r="E32" s="126" t="str">
        <f t="shared" si="0"/>
        <v/>
      </c>
      <c r="F32" s="120"/>
      <c r="G32" s="120"/>
    </row>
    <row r="33" spans="1:7" x14ac:dyDescent="0.3">
      <c r="A33" s="3"/>
      <c r="B33" s="61"/>
      <c r="C33" s="62"/>
      <c r="D33" s="62"/>
      <c r="E33" s="126" t="str">
        <f t="shared" si="0"/>
        <v/>
      </c>
      <c r="F33" s="120"/>
      <c r="G33" s="120"/>
    </row>
    <row r="34" spans="1:7" x14ac:dyDescent="0.3">
      <c r="A34" s="3"/>
      <c r="B34" s="61"/>
      <c r="C34" s="62"/>
      <c r="D34" s="62"/>
      <c r="E34" s="126" t="str">
        <f t="shared" si="0"/>
        <v/>
      </c>
      <c r="F34" s="120"/>
      <c r="G34" s="120"/>
    </row>
    <row r="35" spans="1:7" x14ac:dyDescent="0.3">
      <c r="A35" s="3"/>
      <c r="B35" s="61"/>
      <c r="C35" s="62"/>
      <c r="D35" s="62"/>
      <c r="E35" s="126" t="str">
        <f t="shared" si="0"/>
        <v/>
      </c>
      <c r="F35" s="120"/>
      <c r="G35" s="120"/>
    </row>
    <row r="36" spans="1:7" x14ac:dyDescent="0.3">
      <c r="A36" s="3"/>
      <c r="B36" s="61"/>
      <c r="C36" s="62"/>
      <c r="D36" s="62"/>
      <c r="E36" s="126" t="str">
        <f t="shared" si="0"/>
        <v/>
      </c>
      <c r="F36" s="120"/>
      <c r="G36" s="120"/>
    </row>
    <row r="37" spans="1:7" x14ac:dyDescent="0.3">
      <c r="A37" s="3"/>
      <c r="B37" s="61"/>
      <c r="C37" s="62"/>
      <c r="D37" s="62"/>
      <c r="E37" s="126" t="str">
        <f t="shared" si="0"/>
        <v/>
      </c>
      <c r="F37" s="120"/>
      <c r="G37" s="120"/>
    </row>
    <row r="38" spans="1:7" x14ac:dyDescent="0.3">
      <c r="A38" s="3"/>
      <c r="B38" s="61"/>
      <c r="C38" s="62"/>
      <c r="D38" s="62"/>
      <c r="E38" s="126" t="str">
        <f t="shared" si="0"/>
        <v/>
      </c>
      <c r="F38" s="120"/>
      <c r="G38" s="120"/>
    </row>
    <row r="39" spans="1:7" x14ac:dyDescent="0.3">
      <c r="A39" s="3"/>
      <c r="B39" s="61"/>
      <c r="C39" s="62"/>
      <c r="D39" s="62"/>
      <c r="E39" s="126" t="str">
        <f t="shared" si="0"/>
        <v/>
      </c>
      <c r="F39" s="120"/>
      <c r="G39" s="120"/>
    </row>
    <row r="40" spans="1:7" x14ac:dyDescent="0.3">
      <c r="A40" s="3"/>
      <c r="B40" s="61"/>
      <c r="C40" s="62"/>
      <c r="D40" s="62"/>
      <c r="E40" s="126" t="str">
        <f t="shared" si="0"/>
        <v/>
      </c>
      <c r="F40" s="120"/>
      <c r="G40" s="120"/>
    </row>
    <row r="41" spans="1:7" x14ac:dyDescent="0.3">
      <c r="A41" s="3"/>
      <c r="B41" s="61"/>
      <c r="C41" s="62"/>
      <c r="D41" s="62"/>
      <c r="E41" s="126" t="str">
        <f t="shared" si="0"/>
        <v/>
      </c>
      <c r="F41" s="120"/>
      <c r="G41" s="120"/>
    </row>
    <row r="42" spans="1:7" x14ac:dyDescent="0.3">
      <c r="A42" s="3"/>
      <c r="B42" s="61"/>
      <c r="C42" s="62"/>
      <c r="D42" s="62"/>
      <c r="E42" s="126" t="str">
        <f t="shared" si="0"/>
        <v/>
      </c>
      <c r="F42" s="120"/>
      <c r="G42" s="120"/>
    </row>
    <row r="43" spans="1:7" x14ac:dyDescent="0.3">
      <c r="A43" s="3"/>
      <c r="B43" s="61"/>
      <c r="C43" s="62"/>
      <c r="D43" s="62"/>
      <c r="E43" s="126" t="str">
        <f t="shared" si="0"/>
        <v/>
      </c>
      <c r="F43" s="120"/>
      <c r="G43" s="120"/>
    </row>
    <row r="44" spans="1:7" x14ac:dyDescent="0.3">
      <c r="A44" s="3"/>
      <c r="B44" s="61"/>
      <c r="C44" s="62"/>
      <c r="D44" s="62"/>
      <c r="E44" s="126" t="str">
        <f t="shared" si="0"/>
        <v/>
      </c>
      <c r="F44" s="120"/>
      <c r="G44" s="120"/>
    </row>
    <row r="45" spans="1:7" x14ac:dyDescent="0.3">
      <c r="A45" s="3"/>
      <c r="B45" s="61"/>
      <c r="C45" s="62"/>
      <c r="D45" s="62"/>
      <c r="E45" s="126" t="str">
        <f t="shared" si="0"/>
        <v/>
      </c>
      <c r="F45" s="120"/>
      <c r="G45" s="120"/>
    </row>
    <row r="46" spans="1:7" x14ac:dyDescent="0.3">
      <c r="A46" s="3"/>
      <c r="B46" s="61"/>
      <c r="C46" s="62"/>
      <c r="D46" s="62"/>
      <c r="E46" s="126" t="str">
        <f t="shared" si="0"/>
        <v/>
      </c>
      <c r="F46" s="120"/>
      <c r="G46" s="120"/>
    </row>
    <row r="47" spans="1:7" x14ac:dyDescent="0.3">
      <c r="A47" s="3"/>
      <c r="B47" s="61"/>
      <c r="C47" s="62"/>
      <c r="D47" s="62"/>
      <c r="E47" s="126" t="str">
        <f t="shared" si="0"/>
        <v/>
      </c>
      <c r="F47" s="120"/>
      <c r="G47" s="120"/>
    </row>
    <row r="48" spans="1:7" x14ac:dyDescent="0.3">
      <c r="A48" s="3"/>
      <c r="B48" s="61"/>
      <c r="C48" s="62"/>
      <c r="D48" s="62"/>
      <c r="E48" s="126" t="str">
        <f t="shared" si="0"/>
        <v/>
      </c>
      <c r="F48" s="120"/>
      <c r="G48" s="120"/>
    </row>
    <row r="49" spans="1:7" x14ac:dyDescent="0.3">
      <c r="A49" s="3"/>
      <c r="B49" s="61"/>
      <c r="C49" s="62"/>
      <c r="D49" s="62"/>
      <c r="E49" s="126" t="str">
        <f t="shared" si="0"/>
        <v/>
      </c>
      <c r="F49" s="120"/>
      <c r="G49" s="120"/>
    </row>
    <row r="50" spans="1:7" x14ac:dyDescent="0.3">
      <c r="A50" s="3"/>
      <c r="B50" s="61"/>
      <c r="C50" s="62"/>
      <c r="D50" s="62"/>
      <c r="E50" s="126" t="str">
        <f t="shared" si="0"/>
        <v/>
      </c>
      <c r="F50" s="120"/>
      <c r="G50" s="120"/>
    </row>
    <row r="51" spans="1:7" x14ac:dyDescent="0.3">
      <c r="A51" s="3"/>
      <c r="B51" s="61"/>
      <c r="C51" s="62"/>
      <c r="D51" s="62"/>
      <c r="E51" s="126" t="str">
        <f t="shared" si="0"/>
        <v/>
      </c>
      <c r="F51" s="120"/>
      <c r="G51" s="120"/>
    </row>
    <row r="52" spans="1:7" x14ac:dyDescent="0.3">
      <c r="A52" s="3"/>
      <c r="B52" s="61"/>
      <c r="C52" s="62"/>
      <c r="D52" s="62"/>
      <c r="E52" s="126" t="str">
        <f t="shared" si="0"/>
        <v/>
      </c>
      <c r="F52" s="120"/>
      <c r="G52" s="120"/>
    </row>
    <row r="53" spans="1:7" x14ac:dyDescent="0.3">
      <c r="A53" s="3"/>
      <c r="B53" s="61"/>
      <c r="C53" s="62"/>
      <c r="D53" s="62"/>
      <c r="E53" s="126" t="str">
        <f t="shared" si="0"/>
        <v/>
      </c>
      <c r="F53" s="120"/>
      <c r="G53" s="120"/>
    </row>
    <row r="54" spans="1:7" x14ac:dyDescent="0.3">
      <c r="A54" s="3"/>
      <c r="B54" s="61"/>
      <c r="C54" s="62"/>
      <c r="D54" s="62"/>
      <c r="E54" s="126" t="str">
        <f t="shared" si="0"/>
        <v/>
      </c>
      <c r="F54" s="120"/>
      <c r="G54" s="120"/>
    </row>
    <row r="55" spans="1:7" x14ac:dyDescent="0.3">
      <c r="A55" s="3"/>
      <c r="B55" s="61"/>
      <c r="C55" s="62"/>
      <c r="D55" s="62"/>
      <c r="E55" s="126" t="str">
        <f t="shared" si="0"/>
        <v/>
      </c>
      <c r="F55" s="120"/>
      <c r="G55" s="120"/>
    </row>
    <row r="56" spans="1:7" x14ac:dyDescent="0.3">
      <c r="B56" s="61"/>
      <c r="C56" s="62"/>
      <c r="D56" s="62"/>
      <c r="E56" s="126" t="str">
        <f t="shared" si="0"/>
        <v/>
      </c>
      <c r="F56" s="120"/>
      <c r="G56" s="120"/>
    </row>
    <row r="57" spans="1:7" x14ac:dyDescent="0.3">
      <c r="B57" s="61"/>
      <c r="C57" s="62"/>
      <c r="D57" s="62"/>
      <c r="E57" s="126" t="str">
        <f t="shared" si="0"/>
        <v/>
      </c>
      <c r="F57" s="120"/>
      <c r="G57" s="120"/>
    </row>
    <row r="58" spans="1:7" x14ac:dyDescent="0.3">
      <c r="B58" s="61"/>
      <c r="C58" s="62"/>
      <c r="D58" s="62"/>
      <c r="E58" s="126" t="str">
        <f t="shared" si="0"/>
        <v/>
      </c>
      <c r="F58" s="120"/>
      <c r="G58" s="120"/>
    </row>
    <row r="59" spans="1:7" x14ac:dyDescent="0.3">
      <c r="B59" s="61"/>
      <c r="C59" s="62"/>
      <c r="D59" s="62"/>
      <c r="E59" s="126" t="str">
        <f t="shared" si="0"/>
        <v/>
      </c>
      <c r="F59" s="120"/>
      <c r="G59" s="120"/>
    </row>
    <row r="60" spans="1:7" x14ac:dyDescent="0.3">
      <c r="B60" s="61"/>
      <c r="C60" s="62"/>
      <c r="D60" s="62"/>
      <c r="E60" s="126" t="str">
        <f t="shared" si="0"/>
        <v/>
      </c>
      <c r="F60" s="120"/>
      <c r="G60" s="120"/>
    </row>
    <row r="61" spans="1:7" x14ac:dyDescent="0.3">
      <c r="B61" s="61"/>
      <c r="C61" s="62"/>
      <c r="D61" s="62"/>
      <c r="E61" s="126" t="str">
        <f t="shared" si="0"/>
        <v/>
      </c>
      <c r="F61" s="120"/>
      <c r="G61" s="120"/>
    </row>
    <row r="62" spans="1:7" x14ac:dyDescent="0.3">
      <c r="B62" s="61"/>
      <c r="C62" s="62"/>
      <c r="D62" s="62"/>
      <c r="E62" s="126" t="str">
        <f t="shared" si="0"/>
        <v/>
      </c>
      <c r="F62" s="120"/>
      <c r="G62" s="120"/>
    </row>
    <row r="63" spans="1:7" x14ac:dyDescent="0.3">
      <c r="B63" s="61"/>
      <c r="C63" s="62"/>
      <c r="D63" s="62"/>
      <c r="E63" s="126" t="str">
        <f t="shared" si="0"/>
        <v/>
      </c>
      <c r="F63" s="120"/>
      <c r="G63" s="120"/>
    </row>
    <row r="64" spans="1:7" x14ac:dyDescent="0.3">
      <c r="B64" s="61"/>
      <c r="C64" s="62"/>
      <c r="D64" s="62"/>
      <c r="E64" s="126" t="str">
        <f t="shared" si="0"/>
        <v/>
      </c>
      <c r="F64" s="120"/>
      <c r="G64" s="120"/>
    </row>
    <row r="65" spans="2:7" x14ac:dyDescent="0.3">
      <c r="B65" s="61"/>
      <c r="C65" s="62"/>
      <c r="D65" s="62"/>
      <c r="E65" s="126" t="str">
        <f t="shared" si="0"/>
        <v/>
      </c>
      <c r="F65" s="120"/>
      <c r="G65" s="120"/>
    </row>
  </sheetData>
  <sheetProtection algorithmName="SHA-512" hashValue="cAy8bb+kAxu62tA+0wztZy5HQw6JKrIbUfR6DEbD9WU5vmkAj/enF/DGpbk0Povrrbhb8e3CTS1aQiJ/3hnlyQ==" saltValue="+cxyaZsVsaN9t6CP1o7kNA==" spinCount="100000" sheet="1" insertColumns="0" insertRows="0"/>
  <mergeCells count="1">
    <mergeCell ref="B12:G13"/>
  </mergeCells>
  <pageMargins left="0.7" right="0.7" top="0.75" bottom="0.75" header="0.3" footer="0.3"/>
  <pageSetup paperSize="9" orientation="portrait" horizontalDpi="4294967293" verticalDpi="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'Data validation'!$B$6:$B$15</xm:f>
          </x14:formula1>
          <xm:sqref>B16:B65</xm:sqref>
        </x14:dataValidation>
        <x14:dataValidation type="list" allowBlank="1" showInputMessage="1" showErrorMessage="1" xr:uid="{00000000-0002-0000-0300-000001000000}">
          <x14:formula1>
            <xm:f>'Data validation'!$B$18:$B$27</xm:f>
          </x14:formula1>
          <xm:sqref>C16:D65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AT384"/>
  <sheetViews>
    <sheetView showZeros="0" zoomScale="55" zoomScaleNormal="55" workbookViewId="0">
      <selection activeCell="G22" sqref="G22"/>
    </sheetView>
  </sheetViews>
  <sheetFormatPr baseColWidth="10" defaultColWidth="10.77734375" defaultRowHeight="14.4" outlineLevelRow="1" x14ac:dyDescent="0.3"/>
  <cols>
    <col min="1" max="1" width="3.44140625" style="11" customWidth="1"/>
    <col min="2" max="2" width="37.77734375" style="20" customWidth="1"/>
    <col min="3" max="3" width="31.21875" style="20" customWidth="1"/>
    <col min="4" max="4" width="38.77734375" style="20" customWidth="1"/>
    <col min="5" max="5" width="23" style="20" customWidth="1"/>
    <col min="6" max="6" width="22.5546875" style="20" customWidth="1"/>
    <col min="7" max="7" width="24.21875" style="20" customWidth="1"/>
    <col min="8" max="9" width="26.44140625" style="20" customWidth="1"/>
    <col min="10" max="10" width="22.44140625" style="20" bestFit="1" customWidth="1"/>
    <col min="11" max="11" width="26.21875" style="20" customWidth="1"/>
    <col min="12" max="14" width="20.5546875" style="20" customWidth="1"/>
    <col min="15" max="15" width="22.77734375" style="20" customWidth="1"/>
    <col min="16" max="19" width="20.5546875" style="20" customWidth="1"/>
    <col min="20" max="21" width="18" style="20" customWidth="1"/>
    <col min="22" max="22" width="20.77734375" style="20" customWidth="1"/>
    <col min="23" max="23" width="19.44140625" style="20" customWidth="1"/>
    <col min="24" max="24" width="21.5546875" style="20" customWidth="1"/>
    <col min="25" max="27" width="22.77734375" style="20" customWidth="1"/>
    <col min="28" max="31" width="20.5546875" style="20" customWidth="1"/>
    <col min="32" max="32" width="29.21875" style="11" customWidth="1"/>
    <col min="33" max="33" width="20.5546875" style="11" customWidth="1"/>
    <col min="34" max="34" width="30.21875" style="11" customWidth="1"/>
    <col min="35" max="35" width="21.5546875" style="11" customWidth="1"/>
    <col min="36" max="36" width="18.44140625" style="11" hidden="1" customWidth="1"/>
    <col min="37" max="38" width="20.5546875" style="11" customWidth="1"/>
    <col min="39" max="39" width="13.21875" style="11" customWidth="1"/>
    <col min="40" max="40" width="15.5546875" style="11" customWidth="1"/>
    <col min="41" max="42" width="10.77734375" style="11" customWidth="1"/>
    <col min="43" max="43" width="10.77734375" style="11" hidden="1" customWidth="1"/>
    <col min="44" max="44" width="23.5546875" style="11" hidden="1" customWidth="1"/>
    <col min="45" max="45" width="12.77734375" style="11" hidden="1" customWidth="1"/>
    <col min="46" max="46" width="16.77734375" style="11" hidden="1" customWidth="1"/>
    <col min="47" max="48" width="0" style="11" hidden="1" customWidth="1"/>
    <col min="49" max="16384" width="10.77734375" style="11"/>
  </cols>
  <sheetData>
    <row r="1" spans="1:14" s="11" customFormat="1" x14ac:dyDescent="0.3">
      <c r="A1" s="3"/>
      <c r="B1" s="3"/>
      <c r="C1" s="3"/>
      <c r="D1" s="3"/>
      <c r="E1" s="3"/>
      <c r="F1" s="3"/>
      <c r="G1" s="3"/>
    </row>
    <row r="2" spans="1:14" s="11" customFormat="1" x14ac:dyDescent="0.3">
      <c r="A2" s="3"/>
      <c r="B2" s="3"/>
      <c r="C2" s="3"/>
      <c r="D2" s="3"/>
      <c r="E2" s="3"/>
      <c r="F2" s="3"/>
      <c r="G2" s="3"/>
    </row>
    <row r="3" spans="1:14" s="11" customFormat="1" x14ac:dyDescent="0.3">
      <c r="A3" s="3"/>
      <c r="B3" s="3"/>
      <c r="C3" s="3"/>
      <c r="D3" s="3"/>
      <c r="E3" s="3" t="s">
        <v>0</v>
      </c>
      <c r="F3" s="92" t="str">
        <f>+IF('0. Instrucciones'!$N$3="","",'0. Instrucciones'!$N$3)</f>
        <v/>
      </c>
      <c r="G3" s="93"/>
    </row>
    <row r="4" spans="1:14" s="11" customFormat="1" x14ac:dyDescent="0.3">
      <c r="A4" s="3"/>
      <c r="B4" s="3"/>
      <c r="C4" s="3"/>
      <c r="D4" s="3"/>
      <c r="E4" s="3"/>
      <c r="F4" s="3"/>
      <c r="G4" s="3"/>
    </row>
    <row r="5" spans="1:14" s="11" customFormat="1" x14ac:dyDescent="0.3">
      <c r="A5" s="3"/>
      <c r="B5" s="3"/>
      <c r="C5" s="3"/>
      <c r="D5" s="3"/>
      <c r="E5" s="3"/>
      <c r="F5" s="3"/>
      <c r="G5" s="3"/>
    </row>
    <row r="6" spans="1:14" s="11" customFormat="1" x14ac:dyDescent="0.3">
      <c r="A6" s="3"/>
      <c r="B6" s="3"/>
      <c r="C6" s="3"/>
      <c r="D6" s="3"/>
      <c r="E6" s="3"/>
      <c r="F6" s="3"/>
      <c r="G6" s="3"/>
    </row>
    <row r="7" spans="1:14" s="11" customFormat="1" x14ac:dyDescent="0.3">
      <c r="A7" s="3"/>
      <c r="B7" s="3"/>
      <c r="C7" s="3"/>
      <c r="D7" s="3"/>
      <c r="E7" s="3"/>
      <c r="F7" s="3"/>
      <c r="G7" s="3"/>
    </row>
    <row r="8" spans="1:14" s="11" customFormat="1" ht="21" x14ac:dyDescent="0.3">
      <c r="A8" s="4"/>
      <c r="B8" s="1" t="s">
        <v>84</v>
      </c>
      <c r="C8" s="1"/>
      <c r="D8" s="1"/>
      <c r="E8" s="1"/>
      <c r="F8" s="1"/>
      <c r="G8" s="1"/>
      <c r="H8" s="1"/>
      <c r="I8" s="1"/>
      <c r="J8" s="1"/>
      <c r="K8" s="1"/>
      <c r="L8" s="1"/>
      <c r="M8" s="1"/>
      <c r="N8" s="1"/>
    </row>
    <row r="9" spans="1:14" s="11" customFormat="1" ht="21" x14ac:dyDescent="0.3">
      <c r="A9" s="4"/>
      <c r="B9" s="5"/>
      <c r="C9" s="6"/>
      <c r="D9" s="6"/>
      <c r="E9" s="6"/>
      <c r="F9" s="6"/>
      <c r="G9" s="6"/>
      <c r="H9" s="6"/>
      <c r="I9" s="6"/>
    </row>
    <row r="10" spans="1:14" s="11" customFormat="1" ht="18" x14ac:dyDescent="0.35">
      <c r="A10" s="12"/>
      <c r="B10" s="21" t="s">
        <v>18</v>
      </c>
      <c r="C10" s="12"/>
      <c r="G10" s="13"/>
      <c r="H10" s="13"/>
      <c r="I10" s="13"/>
    </row>
    <row r="11" spans="1:14" s="11" customFormat="1" x14ac:dyDescent="0.3"/>
    <row r="12" spans="1:14" s="11" customFormat="1" ht="27.6" customHeight="1" x14ac:dyDescent="0.3">
      <c r="B12" s="186" t="s">
        <v>85</v>
      </c>
      <c r="C12" s="187"/>
      <c r="D12" s="187"/>
      <c r="E12" s="187"/>
      <c r="F12" s="187"/>
      <c r="G12" s="187"/>
      <c r="H12" s="187"/>
      <c r="I12" s="187"/>
      <c r="J12" s="187"/>
      <c r="K12" s="188"/>
    </row>
    <row r="13" spans="1:14" s="11" customFormat="1" ht="42" customHeight="1" x14ac:dyDescent="0.3">
      <c r="B13" s="189"/>
      <c r="C13" s="190"/>
      <c r="D13" s="190"/>
      <c r="E13" s="190"/>
      <c r="F13" s="190"/>
      <c r="G13" s="190"/>
      <c r="H13" s="190"/>
      <c r="I13" s="190"/>
      <c r="J13" s="190"/>
      <c r="K13" s="191"/>
    </row>
    <row r="14" spans="1:14" s="11" customFormat="1" x14ac:dyDescent="0.3"/>
    <row r="15" spans="1:14" s="11" customFormat="1" ht="14.55" customHeight="1" x14ac:dyDescent="0.3">
      <c r="B15" s="192" t="s">
        <v>185</v>
      </c>
      <c r="C15" s="192"/>
      <c r="D15" s="192"/>
      <c r="E15" s="192"/>
      <c r="F15" s="192"/>
      <c r="G15" s="192"/>
      <c r="H15" s="192"/>
      <c r="I15" s="192"/>
      <c r="J15" s="192"/>
      <c r="K15" s="192"/>
    </row>
    <row r="16" spans="1:14" s="11" customFormat="1" ht="53.25" customHeight="1" x14ac:dyDescent="0.3">
      <c r="B16" s="192"/>
      <c r="C16" s="192"/>
      <c r="D16" s="192"/>
      <c r="E16" s="192"/>
      <c r="F16" s="192"/>
      <c r="G16" s="192"/>
      <c r="H16" s="192"/>
      <c r="I16" s="192"/>
      <c r="J16" s="192"/>
      <c r="K16" s="192"/>
    </row>
    <row r="17" spans="2:31" x14ac:dyDescent="0.3">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row>
    <row r="18" spans="2:31" x14ac:dyDescent="0.3">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row>
    <row r="19" spans="2:31" ht="43.95" customHeight="1" x14ac:dyDescent="0.3">
      <c r="B19" s="193" t="s">
        <v>86</v>
      </c>
      <c r="C19" s="194"/>
      <c r="D19" s="195"/>
      <c r="E19" s="196" t="s">
        <v>87</v>
      </c>
      <c r="F19" s="197"/>
      <c r="G19" s="41" t="s">
        <v>88</v>
      </c>
      <c r="H19" s="41" t="s">
        <v>89</v>
      </c>
      <c r="I19" s="11"/>
      <c r="J19" s="193" t="s">
        <v>90</v>
      </c>
      <c r="K19" s="194"/>
      <c r="L19" s="195"/>
      <c r="M19" s="11"/>
      <c r="N19" s="11"/>
      <c r="O19" s="11"/>
      <c r="P19" s="11"/>
      <c r="Q19" s="11"/>
      <c r="R19" s="11"/>
      <c r="S19" s="11"/>
      <c r="T19" s="11"/>
      <c r="U19" s="11"/>
      <c r="V19" s="11"/>
      <c r="W19" s="11"/>
      <c r="X19" s="11"/>
      <c r="Y19" s="11"/>
      <c r="Z19" s="11"/>
      <c r="AA19" s="11"/>
      <c r="AB19" s="11"/>
      <c r="AC19" s="11"/>
      <c r="AD19" s="11"/>
      <c r="AE19" s="11"/>
    </row>
    <row r="20" spans="2:31" x14ac:dyDescent="0.3">
      <c r="B20" s="42" t="s">
        <v>91</v>
      </c>
      <c r="C20" s="179"/>
      <c r="D20" s="180"/>
      <c r="E20" s="184"/>
      <c r="F20" s="185"/>
      <c r="G20" s="43">
        <f>IF(E20="Pequeña empresa",20%,IF(E20="Mediana empresa",10%,0))</f>
        <v>0</v>
      </c>
      <c r="H20" s="61"/>
      <c r="I20" s="11"/>
      <c r="J20" s="42" t="s">
        <v>94</v>
      </c>
      <c r="K20" s="179"/>
      <c r="L20" s="180"/>
      <c r="M20" s="11"/>
      <c r="N20" s="11"/>
      <c r="O20" s="11"/>
      <c r="P20" s="11"/>
      <c r="Q20" s="11"/>
      <c r="R20" s="11"/>
      <c r="S20" s="11"/>
      <c r="T20" s="11"/>
      <c r="U20" s="11"/>
      <c r="V20" s="11"/>
      <c r="W20" s="11"/>
      <c r="X20" s="11"/>
      <c r="Y20" s="11"/>
      <c r="Z20" s="11"/>
      <c r="AA20" s="11"/>
      <c r="AB20" s="11"/>
      <c r="AC20" s="11"/>
      <c r="AD20" s="11"/>
      <c r="AE20" s="11"/>
    </row>
    <row r="21" spans="2:31" x14ac:dyDescent="0.3">
      <c r="B21" s="42" t="s">
        <v>95</v>
      </c>
      <c r="C21" s="179"/>
      <c r="D21" s="180"/>
      <c r="E21" s="184"/>
      <c r="F21" s="185"/>
      <c r="G21" s="43">
        <f t="shared" ref="G21:G29" si="0">IF(E21="Pequeña empresa",20%,IF(E21="Mediana empresa",10%,0))</f>
        <v>0</v>
      </c>
      <c r="H21" s="61"/>
      <c r="I21" s="11"/>
      <c r="J21" s="42" t="s">
        <v>98</v>
      </c>
      <c r="K21" s="179"/>
      <c r="L21" s="180"/>
      <c r="M21" s="11"/>
      <c r="N21" s="11"/>
      <c r="O21" s="11"/>
      <c r="P21" s="11"/>
      <c r="Q21" s="11"/>
      <c r="R21" s="11"/>
      <c r="S21" s="11"/>
      <c r="T21" s="11"/>
      <c r="U21" s="11"/>
      <c r="V21" s="11"/>
      <c r="W21" s="11"/>
      <c r="X21" s="11"/>
      <c r="Y21" s="11"/>
      <c r="Z21" s="11"/>
      <c r="AA21" s="11"/>
      <c r="AB21" s="11"/>
      <c r="AC21" s="11"/>
      <c r="AD21" s="11"/>
      <c r="AE21" s="11"/>
    </row>
    <row r="22" spans="2:31" x14ac:dyDescent="0.3">
      <c r="B22" s="42" t="s">
        <v>99</v>
      </c>
      <c r="C22" s="179"/>
      <c r="D22" s="180"/>
      <c r="E22" s="184"/>
      <c r="F22" s="185"/>
      <c r="G22" s="43">
        <f t="shared" si="0"/>
        <v>0</v>
      </c>
      <c r="H22" s="61"/>
      <c r="I22" s="11"/>
      <c r="J22" s="42" t="s">
        <v>100</v>
      </c>
      <c r="K22" s="179"/>
      <c r="L22" s="180"/>
      <c r="M22" s="11"/>
      <c r="N22" s="11"/>
      <c r="O22" s="11"/>
      <c r="P22" s="11"/>
      <c r="Q22" s="11"/>
      <c r="R22" s="11"/>
      <c r="S22" s="11"/>
      <c r="T22" s="11"/>
      <c r="U22" s="11"/>
      <c r="V22" s="11"/>
      <c r="W22" s="11"/>
      <c r="X22" s="11"/>
      <c r="Y22" s="11"/>
      <c r="Z22" s="11"/>
      <c r="AA22" s="11"/>
      <c r="AB22" s="11"/>
      <c r="AC22" s="11"/>
      <c r="AD22" s="11"/>
      <c r="AE22" s="11"/>
    </row>
    <row r="23" spans="2:31" x14ac:dyDescent="0.3">
      <c r="B23" s="42" t="s">
        <v>101</v>
      </c>
      <c r="C23" s="179"/>
      <c r="D23" s="180"/>
      <c r="E23" s="184"/>
      <c r="F23" s="185"/>
      <c r="G23" s="43">
        <f t="shared" si="0"/>
        <v>0</v>
      </c>
      <c r="H23" s="61"/>
      <c r="I23" s="11"/>
      <c r="J23" s="42" t="s">
        <v>102</v>
      </c>
      <c r="K23" s="179"/>
      <c r="L23" s="180"/>
      <c r="M23" s="11"/>
      <c r="N23" s="11"/>
      <c r="O23" s="11"/>
      <c r="P23" s="11"/>
      <c r="Q23" s="11"/>
      <c r="R23" s="11"/>
      <c r="S23" s="11"/>
      <c r="T23" s="11"/>
      <c r="U23" s="11"/>
      <c r="V23" s="11"/>
      <c r="W23" s="11"/>
      <c r="X23" s="11"/>
      <c r="Y23" s="11"/>
      <c r="Z23" s="11"/>
      <c r="AA23" s="11"/>
      <c r="AB23" s="11"/>
      <c r="AC23" s="11"/>
      <c r="AD23" s="11"/>
      <c r="AE23" s="11"/>
    </row>
    <row r="24" spans="2:31" x14ac:dyDescent="0.3">
      <c r="B24" s="42" t="s">
        <v>103</v>
      </c>
      <c r="C24" s="179"/>
      <c r="D24" s="180"/>
      <c r="E24" s="184"/>
      <c r="F24" s="185"/>
      <c r="G24" s="43">
        <f t="shared" si="0"/>
        <v>0</v>
      </c>
      <c r="H24" s="61"/>
      <c r="I24" s="11"/>
      <c r="J24" s="42" t="s">
        <v>104</v>
      </c>
      <c r="K24" s="179"/>
      <c r="L24" s="180"/>
      <c r="M24" s="11"/>
      <c r="N24" s="11"/>
      <c r="O24" s="11"/>
      <c r="P24" s="11"/>
      <c r="Q24" s="11"/>
      <c r="R24" s="11"/>
      <c r="S24" s="11"/>
      <c r="T24" s="11"/>
      <c r="U24" s="11"/>
      <c r="V24" s="11"/>
      <c r="W24" s="11"/>
      <c r="X24" s="11"/>
      <c r="Y24" s="11"/>
      <c r="Z24" s="11"/>
      <c r="AA24" s="11"/>
      <c r="AB24" s="11"/>
      <c r="AC24" s="11"/>
      <c r="AD24" s="11"/>
      <c r="AE24" s="11"/>
    </row>
    <row r="25" spans="2:31" x14ac:dyDescent="0.3">
      <c r="B25" s="42" t="s">
        <v>105</v>
      </c>
      <c r="C25" s="179"/>
      <c r="D25" s="180"/>
      <c r="E25" s="184"/>
      <c r="F25" s="185"/>
      <c r="G25" s="43">
        <f t="shared" si="0"/>
        <v>0</v>
      </c>
      <c r="H25" s="61"/>
      <c r="I25" s="11"/>
      <c r="J25" s="11"/>
      <c r="K25" s="11"/>
      <c r="L25" s="11"/>
      <c r="M25" s="11"/>
      <c r="N25" s="11"/>
      <c r="O25" s="11"/>
      <c r="P25" s="11"/>
      <c r="Q25" s="11"/>
      <c r="R25" s="11"/>
      <c r="S25" s="11"/>
      <c r="T25" s="11"/>
      <c r="U25" s="11"/>
      <c r="V25" s="11"/>
      <c r="W25" s="11"/>
      <c r="X25" s="11"/>
      <c r="Y25" s="11"/>
      <c r="Z25" s="11"/>
      <c r="AA25" s="11"/>
      <c r="AB25" s="11"/>
      <c r="AC25" s="11"/>
      <c r="AD25" s="11"/>
      <c r="AE25" s="11"/>
    </row>
    <row r="26" spans="2:31" x14ac:dyDescent="0.3">
      <c r="B26" s="42" t="s">
        <v>106</v>
      </c>
      <c r="C26" s="179"/>
      <c r="D26" s="180"/>
      <c r="E26" s="184"/>
      <c r="F26" s="185"/>
      <c r="G26" s="43">
        <f t="shared" si="0"/>
        <v>0</v>
      </c>
      <c r="H26" s="61"/>
      <c r="I26" s="11"/>
      <c r="J26" s="11"/>
      <c r="K26" s="11"/>
      <c r="L26" s="11"/>
      <c r="M26" s="11"/>
      <c r="N26" s="11"/>
      <c r="O26" s="11"/>
      <c r="P26" s="11"/>
      <c r="Q26" s="11"/>
      <c r="R26" s="11"/>
      <c r="S26" s="11"/>
      <c r="T26" s="11"/>
      <c r="U26" s="11"/>
      <c r="V26" s="11"/>
      <c r="W26" s="11"/>
      <c r="X26" s="11"/>
      <c r="Y26" s="11"/>
      <c r="Z26" s="11"/>
      <c r="AA26" s="11"/>
      <c r="AB26" s="11"/>
      <c r="AC26" s="11"/>
      <c r="AD26" s="11"/>
      <c r="AE26" s="11"/>
    </row>
    <row r="27" spans="2:31" x14ac:dyDescent="0.3">
      <c r="B27" s="42" t="s">
        <v>107</v>
      </c>
      <c r="C27" s="179"/>
      <c r="D27" s="180"/>
      <c r="E27" s="184"/>
      <c r="F27" s="185"/>
      <c r="G27" s="43">
        <f t="shared" si="0"/>
        <v>0</v>
      </c>
      <c r="H27" s="61"/>
      <c r="I27" s="11"/>
      <c r="J27" s="11"/>
      <c r="K27" s="11"/>
      <c r="L27" s="11"/>
      <c r="M27" s="11"/>
      <c r="N27" s="11"/>
      <c r="O27" s="11"/>
      <c r="P27" s="11"/>
      <c r="Q27" s="11"/>
      <c r="R27" s="11"/>
      <c r="S27" s="11"/>
      <c r="T27" s="11"/>
      <c r="U27" s="11"/>
      <c r="V27" s="11"/>
      <c r="W27" s="11"/>
      <c r="X27" s="11"/>
      <c r="Y27" s="11"/>
      <c r="Z27" s="11"/>
      <c r="AA27" s="11"/>
      <c r="AB27" s="11"/>
      <c r="AC27" s="11"/>
      <c r="AD27" s="11"/>
      <c r="AE27" s="11"/>
    </row>
    <row r="28" spans="2:31" x14ac:dyDescent="0.3">
      <c r="B28" s="42" t="s">
        <v>108</v>
      </c>
      <c r="C28" s="179"/>
      <c r="D28" s="180"/>
      <c r="E28" s="184"/>
      <c r="F28" s="185"/>
      <c r="G28" s="43">
        <f t="shared" si="0"/>
        <v>0</v>
      </c>
      <c r="H28" s="61"/>
      <c r="I28" s="11"/>
      <c r="J28" s="11"/>
      <c r="K28" s="11"/>
      <c r="L28" s="11"/>
      <c r="M28" s="11"/>
      <c r="N28" s="11"/>
      <c r="O28" s="11"/>
      <c r="P28" s="11"/>
      <c r="Q28" s="11"/>
      <c r="R28" s="11"/>
      <c r="S28" s="11"/>
      <c r="T28" s="11"/>
      <c r="U28" s="11"/>
      <c r="V28" s="11"/>
      <c r="W28" s="11"/>
      <c r="X28" s="11"/>
      <c r="Y28" s="11"/>
      <c r="Z28" s="11"/>
      <c r="AA28" s="11"/>
      <c r="AB28" s="11"/>
      <c r="AC28" s="11"/>
      <c r="AD28" s="11"/>
      <c r="AE28" s="11"/>
    </row>
    <row r="29" spans="2:31" x14ac:dyDescent="0.3">
      <c r="B29" s="42" t="s">
        <v>109</v>
      </c>
      <c r="C29" s="179"/>
      <c r="D29" s="180"/>
      <c r="E29" s="184"/>
      <c r="F29" s="185"/>
      <c r="G29" s="43">
        <f t="shared" si="0"/>
        <v>0</v>
      </c>
      <c r="H29" s="61"/>
      <c r="I29" s="11"/>
      <c r="J29" s="11"/>
      <c r="K29" s="11"/>
      <c r="L29" s="11"/>
      <c r="M29" s="11"/>
      <c r="N29" s="11"/>
      <c r="O29" s="11"/>
      <c r="P29" s="11"/>
      <c r="Q29" s="11"/>
      <c r="R29" s="11"/>
      <c r="S29" s="11"/>
      <c r="T29" s="11"/>
      <c r="U29" s="11"/>
      <c r="V29" s="11"/>
      <c r="W29" s="11"/>
      <c r="X29" s="11"/>
      <c r="Y29" s="11"/>
      <c r="Z29" s="11"/>
      <c r="AA29" s="11"/>
      <c r="AB29" s="11"/>
      <c r="AC29" s="11"/>
      <c r="AD29" s="11"/>
      <c r="AE29" s="11"/>
    </row>
    <row r="30" spans="2:31" x14ac:dyDescent="0.3">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row>
    <row r="31" spans="2:31" x14ac:dyDescent="0.3">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row>
    <row r="32" spans="2:31" x14ac:dyDescent="0.3">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row>
    <row r="33" spans="2:36" ht="28.5" customHeight="1" x14ac:dyDescent="0.3">
      <c r="B33" s="48"/>
      <c r="C33" s="48"/>
      <c r="D33" s="48"/>
      <c r="E33" s="48"/>
      <c r="F33" s="48"/>
      <c r="G33" s="48"/>
      <c r="H33" s="48"/>
      <c r="I33" s="169" t="s">
        <v>110</v>
      </c>
      <c r="J33" s="169"/>
      <c r="K33" s="169"/>
      <c r="L33" s="169"/>
      <c r="M33" s="166" t="s">
        <v>111</v>
      </c>
      <c r="N33" s="167"/>
      <c r="O33" s="167"/>
      <c r="P33" s="168"/>
      <c r="R33" s="11"/>
      <c r="S33" s="11"/>
      <c r="T33" s="166" t="s">
        <v>112</v>
      </c>
      <c r="U33" s="167"/>
      <c r="V33" s="168"/>
      <c r="AD33" s="11"/>
      <c r="AE33" s="11"/>
    </row>
    <row r="34" spans="2:36" ht="57.6" customHeight="1" x14ac:dyDescent="0.3">
      <c r="B34" s="47" t="s">
        <v>77</v>
      </c>
      <c r="C34" s="47" t="s">
        <v>113</v>
      </c>
      <c r="D34" s="47" t="s">
        <v>78</v>
      </c>
      <c r="E34" s="47" t="s">
        <v>114</v>
      </c>
      <c r="F34" s="47" t="s">
        <v>115</v>
      </c>
      <c r="G34" s="47" t="s">
        <v>88</v>
      </c>
      <c r="H34" s="47" t="s">
        <v>116</v>
      </c>
      <c r="I34" s="47" t="s">
        <v>117</v>
      </c>
      <c r="J34" s="51" t="s">
        <v>118</v>
      </c>
      <c r="K34" s="58" t="s">
        <v>119</v>
      </c>
      <c r="L34" s="41" t="s">
        <v>120</v>
      </c>
      <c r="M34" s="51" t="s">
        <v>117</v>
      </c>
      <c r="N34" s="51" t="s">
        <v>118</v>
      </c>
      <c r="O34" s="58" t="s">
        <v>119</v>
      </c>
      <c r="P34" s="41" t="s">
        <v>120</v>
      </c>
      <c r="Q34" s="41" t="s">
        <v>121</v>
      </c>
      <c r="R34" s="41" t="s">
        <v>122</v>
      </c>
      <c r="S34" s="41" t="s">
        <v>120</v>
      </c>
      <c r="T34" s="51" t="s">
        <v>117</v>
      </c>
      <c r="U34" s="52" t="s">
        <v>118</v>
      </c>
      <c r="V34" s="41" t="s">
        <v>120</v>
      </c>
      <c r="AD34" s="11"/>
      <c r="AE34" s="11"/>
    </row>
    <row r="35" spans="2:36" x14ac:dyDescent="0.3">
      <c r="B35" s="61"/>
      <c r="C35" s="62"/>
      <c r="D35" s="62"/>
      <c r="E35" s="44">
        <f>IFERROR(INDEX('3. Paquetes y Tareas'!$F$16:$F$65,MATCH(AJ35,'3. Paquetes y Tareas'!$E$16:$E$65,0)),0)</f>
        <v>0</v>
      </c>
      <c r="F35" s="54"/>
      <c r="G35" s="45" t="str">
        <f>IFERROR(INDEX('4. Presupuesto Total '!$G$20:$G$29,MATCH(F35,'4. Presupuesto Total '!$B$20:$B$29,0)),"")</f>
        <v/>
      </c>
      <c r="H35" s="46"/>
      <c r="I35" s="49"/>
      <c r="J35" s="57"/>
      <c r="K35" s="56"/>
      <c r="L35" s="55">
        <f>IFERROR(K35*$G35,0)</f>
        <v>0</v>
      </c>
      <c r="M35" s="50"/>
      <c r="N35" s="57"/>
      <c r="O35" s="56"/>
      <c r="P35" s="55">
        <f t="shared" ref="P35:P324" si="1">IFERROR(O35*$G35,0)</f>
        <v>0</v>
      </c>
      <c r="Q35" s="55">
        <f t="shared" ref="Q35:Q324" si="2">+J35+N35</f>
        <v>0</v>
      </c>
      <c r="R35" s="55">
        <f t="shared" ref="R35:R324" si="3">+K35+O35</f>
        <v>0</v>
      </c>
      <c r="S35" s="55">
        <f t="shared" ref="S35:S324" si="4">IFERROR(R35*G35,0)</f>
        <v>0</v>
      </c>
      <c r="T35" s="50"/>
      <c r="U35" s="50"/>
      <c r="V35" s="55">
        <f t="shared" ref="V35:V324" si="5">IFERROR(U35*$G35,0)</f>
        <v>0</v>
      </c>
      <c r="AD35" s="11"/>
      <c r="AE35" s="11"/>
      <c r="AJ35" s="96" t="str">
        <f t="shared" ref="AJ35:AJ287" si="6">CONCATENATE(B35,C35,D35)</f>
        <v/>
      </c>
    </row>
    <row r="36" spans="2:36" x14ac:dyDescent="0.3">
      <c r="B36" s="61"/>
      <c r="C36" s="62"/>
      <c r="D36" s="62"/>
      <c r="E36" s="44">
        <f>IFERROR(INDEX('3. Paquetes y Tareas'!$F$16:$F$65,MATCH(AJ36,'3. Paquetes y Tareas'!$E$16:$E$65,0)),0)</f>
        <v>0</v>
      </c>
      <c r="F36" s="54"/>
      <c r="G36" s="45" t="str">
        <f>IFERROR(INDEX('4. Presupuesto Total '!$G$20:$G$29,MATCH(F36,'4. Presupuesto Total '!$B$20:$B$29,0)),"")</f>
        <v/>
      </c>
      <c r="H36" s="46"/>
      <c r="I36" s="49"/>
      <c r="J36" s="57"/>
      <c r="K36" s="56"/>
      <c r="L36" s="55">
        <f t="shared" ref="L36:L99" si="7">IFERROR(K36*$G36,0)</f>
        <v>0</v>
      </c>
      <c r="M36" s="50"/>
      <c r="N36" s="57"/>
      <c r="O36" s="56"/>
      <c r="P36" s="55">
        <f t="shared" ref="P36:P99" si="8">IFERROR(O36*$G36,0)</f>
        <v>0</v>
      </c>
      <c r="Q36" s="55">
        <f t="shared" ref="Q36:Q99" si="9">+J36+N36</f>
        <v>0</v>
      </c>
      <c r="R36" s="55">
        <f t="shared" ref="R36:R99" si="10">+K36+O36</f>
        <v>0</v>
      </c>
      <c r="S36" s="55">
        <f t="shared" ref="S36:S99" si="11">IFERROR(R36*G36,0)</f>
        <v>0</v>
      </c>
      <c r="T36" s="50"/>
      <c r="U36" s="50"/>
      <c r="V36" s="55">
        <f t="shared" ref="V36:V99" si="12">IFERROR(U36*$G36,0)</f>
        <v>0</v>
      </c>
      <c r="AD36" s="11"/>
      <c r="AE36" s="11"/>
      <c r="AJ36" s="96"/>
    </row>
    <row r="37" spans="2:36" x14ac:dyDescent="0.3">
      <c r="B37" s="61"/>
      <c r="C37" s="62"/>
      <c r="D37" s="62"/>
      <c r="E37" s="44">
        <f>IFERROR(INDEX('3. Paquetes y Tareas'!$F$16:$F$65,MATCH(AJ37,'3. Paquetes y Tareas'!$E$16:$E$65,0)),0)</f>
        <v>0</v>
      </c>
      <c r="F37" s="54"/>
      <c r="G37" s="45" t="str">
        <f>IFERROR(INDEX('4. Presupuesto Total '!$G$20:$G$29,MATCH(F37,'4. Presupuesto Total '!$B$20:$B$29,0)),"")</f>
        <v/>
      </c>
      <c r="H37" s="46"/>
      <c r="I37" s="49"/>
      <c r="J37" s="57"/>
      <c r="K37" s="56"/>
      <c r="L37" s="55">
        <f t="shared" si="7"/>
        <v>0</v>
      </c>
      <c r="M37" s="50"/>
      <c r="N37" s="57"/>
      <c r="O37" s="56"/>
      <c r="P37" s="55">
        <f t="shared" si="8"/>
        <v>0</v>
      </c>
      <c r="Q37" s="55">
        <f t="shared" si="9"/>
        <v>0</v>
      </c>
      <c r="R37" s="55">
        <f t="shared" si="10"/>
        <v>0</v>
      </c>
      <c r="S37" s="55">
        <f t="shared" si="11"/>
        <v>0</v>
      </c>
      <c r="T37" s="50"/>
      <c r="U37" s="50"/>
      <c r="V37" s="55">
        <f t="shared" si="12"/>
        <v>0</v>
      </c>
      <c r="AD37" s="11"/>
      <c r="AE37" s="11"/>
      <c r="AJ37" s="96"/>
    </row>
    <row r="38" spans="2:36" x14ac:dyDescent="0.3">
      <c r="B38" s="61"/>
      <c r="C38" s="62"/>
      <c r="D38" s="62"/>
      <c r="E38" s="44">
        <f>IFERROR(INDEX('3. Paquetes y Tareas'!$F$16:$F$65,MATCH(AJ38,'3. Paquetes y Tareas'!$E$16:$E$65,0)),0)</f>
        <v>0</v>
      </c>
      <c r="F38" s="54"/>
      <c r="G38" s="45" t="str">
        <f>IFERROR(INDEX('4. Presupuesto Total '!$G$20:$G$29,MATCH(F38,'4. Presupuesto Total '!$B$20:$B$29,0)),"")</f>
        <v/>
      </c>
      <c r="H38" s="46"/>
      <c r="I38" s="49"/>
      <c r="J38" s="57"/>
      <c r="K38" s="56"/>
      <c r="L38" s="55">
        <f t="shared" si="7"/>
        <v>0</v>
      </c>
      <c r="M38" s="50"/>
      <c r="N38" s="57"/>
      <c r="O38" s="56"/>
      <c r="P38" s="55">
        <f t="shared" si="8"/>
        <v>0</v>
      </c>
      <c r="Q38" s="55">
        <f t="shared" si="9"/>
        <v>0</v>
      </c>
      <c r="R38" s="55">
        <f t="shared" si="10"/>
        <v>0</v>
      </c>
      <c r="S38" s="55">
        <f t="shared" si="11"/>
        <v>0</v>
      </c>
      <c r="T38" s="50"/>
      <c r="U38" s="50"/>
      <c r="V38" s="55">
        <f t="shared" si="12"/>
        <v>0</v>
      </c>
      <c r="AD38" s="11"/>
      <c r="AE38" s="11"/>
      <c r="AJ38" s="96"/>
    </row>
    <row r="39" spans="2:36" x14ac:dyDescent="0.3">
      <c r="B39" s="61"/>
      <c r="C39" s="62"/>
      <c r="D39" s="62"/>
      <c r="E39" s="44">
        <f>IFERROR(INDEX('3. Paquetes y Tareas'!$F$16:$F$65,MATCH(AJ39,'3. Paquetes y Tareas'!$E$16:$E$65,0)),0)</f>
        <v>0</v>
      </c>
      <c r="F39" s="54"/>
      <c r="G39" s="45" t="str">
        <f>IFERROR(INDEX('4. Presupuesto Total '!$G$20:$G$29,MATCH(F39,'4. Presupuesto Total '!$B$20:$B$29,0)),"")</f>
        <v/>
      </c>
      <c r="H39" s="46"/>
      <c r="I39" s="49"/>
      <c r="J39" s="57"/>
      <c r="K39" s="56"/>
      <c r="L39" s="55">
        <f t="shared" si="7"/>
        <v>0</v>
      </c>
      <c r="M39" s="50"/>
      <c r="N39" s="57"/>
      <c r="O39" s="56"/>
      <c r="P39" s="55">
        <f t="shared" si="8"/>
        <v>0</v>
      </c>
      <c r="Q39" s="55">
        <f t="shared" si="9"/>
        <v>0</v>
      </c>
      <c r="R39" s="55">
        <f t="shared" si="10"/>
        <v>0</v>
      </c>
      <c r="S39" s="55">
        <f t="shared" si="11"/>
        <v>0</v>
      </c>
      <c r="T39" s="50"/>
      <c r="U39" s="50"/>
      <c r="V39" s="55">
        <f t="shared" si="12"/>
        <v>0</v>
      </c>
      <c r="AD39" s="11"/>
      <c r="AE39" s="11"/>
      <c r="AJ39" s="96"/>
    </row>
    <row r="40" spans="2:36" x14ac:dyDescent="0.3">
      <c r="B40" s="61"/>
      <c r="C40" s="62"/>
      <c r="D40" s="62"/>
      <c r="E40" s="44">
        <f>IFERROR(INDEX('3. Paquetes y Tareas'!$F$16:$F$65,MATCH(AJ40,'3. Paquetes y Tareas'!$E$16:$E$65,0)),0)</f>
        <v>0</v>
      </c>
      <c r="F40" s="54"/>
      <c r="G40" s="45" t="str">
        <f>IFERROR(INDEX('4. Presupuesto Total '!$G$20:$G$29,MATCH(F40,'4. Presupuesto Total '!$B$20:$B$29,0)),"")</f>
        <v/>
      </c>
      <c r="H40" s="46"/>
      <c r="I40" s="49"/>
      <c r="J40" s="57"/>
      <c r="K40" s="56"/>
      <c r="L40" s="55">
        <f t="shared" si="7"/>
        <v>0</v>
      </c>
      <c r="M40" s="50"/>
      <c r="N40" s="57"/>
      <c r="O40" s="56"/>
      <c r="P40" s="55">
        <f t="shared" si="8"/>
        <v>0</v>
      </c>
      <c r="Q40" s="55">
        <f t="shared" si="9"/>
        <v>0</v>
      </c>
      <c r="R40" s="55">
        <f t="shared" si="10"/>
        <v>0</v>
      </c>
      <c r="S40" s="55">
        <f t="shared" si="11"/>
        <v>0</v>
      </c>
      <c r="T40" s="50"/>
      <c r="U40" s="50"/>
      <c r="V40" s="55">
        <f t="shared" si="12"/>
        <v>0</v>
      </c>
      <c r="AD40" s="11"/>
      <c r="AE40" s="11"/>
      <c r="AJ40" s="96"/>
    </row>
    <row r="41" spans="2:36" x14ac:dyDescent="0.3">
      <c r="B41" s="61"/>
      <c r="C41" s="62"/>
      <c r="D41" s="62"/>
      <c r="E41" s="44">
        <f>IFERROR(INDEX('3. Paquetes y Tareas'!$F$16:$F$65,MATCH(AJ41,'3. Paquetes y Tareas'!$E$16:$E$65,0)),0)</f>
        <v>0</v>
      </c>
      <c r="F41" s="54"/>
      <c r="G41" s="45" t="str">
        <f>IFERROR(INDEX('4. Presupuesto Total '!$G$20:$G$29,MATCH(F41,'4. Presupuesto Total '!$B$20:$B$29,0)),"")</f>
        <v/>
      </c>
      <c r="H41" s="46"/>
      <c r="I41" s="49"/>
      <c r="J41" s="57"/>
      <c r="K41" s="56"/>
      <c r="L41" s="55">
        <f t="shared" si="7"/>
        <v>0</v>
      </c>
      <c r="M41" s="50"/>
      <c r="N41" s="57"/>
      <c r="O41" s="56"/>
      <c r="P41" s="55">
        <f t="shared" si="8"/>
        <v>0</v>
      </c>
      <c r="Q41" s="55">
        <f t="shared" si="9"/>
        <v>0</v>
      </c>
      <c r="R41" s="55">
        <f t="shared" si="10"/>
        <v>0</v>
      </c>
      <c r="S41" s="55">
        <f t="shared" si="11"/>
        <v>0</v>
      </c>
      <c r="T41" s="50"/>
      <c r="U41" s="50"/>
      <c r="V41" s="55">
        <f t="shared" si="12"/>
        <v>0</v>
      </c>
      <c r="AD41" s="11"/>
      <c r="AE41" s="11"/>
      <c r="AJ41" s="96"/>
    </row>
    <row r="42" spans="2:36" x14ac:dyDescent="0.3">
      <c r="B42" s="61"/>
      <c r="C42" s="62"/>
      <c r="D42" s="62"/>
      <c r="E42" s="44">
        <f>IFERROR(INDEX('3. Paquetes y Tareas'!$F$16:$F$65,MATCH(AJ42,'3. Paquetes y Tareas'!$E$16:$E$65,0)),0)</f>
        <v>0</v>
      </c>
      <c r="F42" s="54"/>
      <c r="G42" s="45" t="str">
        <f>IFERROR(INDEX('4. Presupuesto Total '!$G$20:$G$29,MATCH(F42,'4. Presupuesto Total '!$B$20:$B$29,0)),"")</f>
        <v/>
      </c>
      <c r="H42" s="46"/>
      <c r="I42" s="49"/>
      <c r="J42" s="57"/>
      <c r="K42" s="56"/>
      <c r="L42" s="55">
        <f t="shared" si="7"/>
        <v>0</v>
      </c>
      <c r="M42" s="50"/>
      <c r="N42" s="57"/>
      <c r="O42" s="56"/>
      <c r="P42" s="55">
        <f t="shared" si="8"/>
        <v>0</v>
      </c>
      <c r="Q42" s="55">
        <f t="shared" si="9"/>
        <v>0</v>
      </c>
      <c r="R42" s="55">
        <f t="shared" si="10"/>
        <v>0</v>
      </c>
      <c r="S42" s="55">
        <f t="shared" si="11"/>
        <v>0</v>
      </c>
      <c r="T42" s="50"/>
      <c r="U42" s="50"/>
      <c r="V42" s="55">
        <f t="shared" si="12"/>
        <v>0</v>
      </c>
      <c r="AD42" s="11"/>
      <c r="AE42" s="11"/>
      <c r="AJ42" s="96"/>
    </row>
    <row r="43" spans="2:36" x14ac:dyDescent="0.3">
      <c r="B43" s="61"/>
      <c r="C43" s="62"/>
      <c r="D43" s="62"/>
      <c r="E43" s="44">
        <f>IFERROR(INDEX('3. Paquetes y Tareas'!$F$16:$F$65,MATCH(AJ43,'3. Paquetes y Tareas'!$E$16:$E$65,0)),0)</f>
        <v>0</v>
      </c>
      <c r="F43" s="54"/>
      <c r="G43" s="45" t="str">
        <f>IFERROR(INDEX('4. Presupuesto Total '!$G$20:$G$29,MATCH(F43,'4. Presupuesto Total '!$B$20:$B$29,0)),"")</f>
        <v/>
      </c>
      <c r="H43" s="46"/>
      <c r="I43" s="49"/>
      <c r="J43" s="57"/>
      <c r="K43" s="56"/>
      <c r="L43" s="55">
        <f t="shared" si="7"/>
        <v>0</v>
      </c>
      <c r="M43" s="50"/>
      <c r="N43" s="57"/>
      <c r="O43" s="56"/>
      <c r="P43" s="55">
        <f t="shared" si="8"/>
        <v>0</v>
      </c>
      <c r="Q43" s="55">
        <f t="shared" si="9"/>
        <v>0</v>
      </c>
      <c r="R43" s="55">
        <f t="shared" si="10"/>
        <v>0</v>
      </c>
      <c r="S43" s="55">
        <f t="shared" si="11"/>
        <v>0</v>
      </c>
      <c r="T43" s="50"/>
      <c r="U43" s="50"/>
      <c r="V43" s="55">
        <f t="shared" si="12"/>
        <v>0</v>
      </c>
      <c r="AD43" s="11"/>
      <c r="AE43" s="11"/>
      <c r="AJ43" s="96"/>
    </row>
    <row r="44" spans="2:36" x14ac:dyDescent="0.3">
      <c r="B44" s="61"/>
      <c r="C44" s="62"/>
      <c r="D44" s="62"/>
      <c r="E44" s="44">
        <f>IFERROR(INDEX('3. Paquetes y Tareas'!$F$16:$F$65,MATCH(AJ44,'3. Paquetes y Tareas'!$E$16:$E$65,0)),0)</f>
        <v>0</v>
      </c>
      <c r="F44" s="54"/>
      <c r="G44" s="45" t="str">
        <f>IFERROR(INDEX('4. Presupuesto Total '!$G$20:$G$29,MATCH(F44,'4. Presupuesto Total '!$B$20:$B$29,0)),"")</f>
        <v/>
      </c>
      <c r="H44" s="46"/>
      <c r="I44" s="49"/>
      <c r="J44" s="57"/>
      <c r="K44" s="56"/>
      <c r="L44" s="55">
        <f t="shared" si="7"/>
        <v>0</v>
      </c>
      <c r="M44" s="50"/>
      <c r="N44" s="57"/>
      <c r="O44" s="56"/>
      <c r="P44" s="55">
        <f t="shared" si="8"/>
        <v>0</v>
      </c>
      <c r="Q44" s="55">
        <f t="shared" si="9"/>
        <v>0</v>
      </c>
      <c r="R44" s="55">
        <f t="shared" si="10"/>
        <v>0</v>
      </c>
      <c r="S44" s="55">
        <f t="shared" si="11"/>
        <v>0</v>
      </c>
      <c r="T44" s="50"/>
      <c r="U44" s="50"/>
      <c r="V44" s="55">
        <f t="shared" si="12"/>
        <v>0</v>
      </c>
      <c r="AD44" s="11"/>
      <c r="AE44" s="11"/>
      <c r="AJ44" s="96"/>
    </row>
    <row r="45" spans="2:36" x14ac:dyDescent="0.3">
      <c r="B45" s="61"/>
      <c r="C45" s="62"/>
      <c r="D45" s="62"/>
      <c r="E45" s="44">
        <f>IFERROR(INDEX('3. Paquetes y Tareas'!$F$16:$F$65,MATCH(AJ45,'3. Paquetes y Tareas'!$E$16:$E$65,0)),0)</f>
        <v>0</v>
      </c>
      <c r="F45" s="54"/>
      <c r="G45" s="45" t="str">
        <f>IFERROR(INDEX('4. Presupuesto Total '!$G$20:$G$29,MATCH(F45,'4. Presupuesto Total '!$B$20:$B$29,0)),"")</f>
        <v/>
      </c>
      <c r="H45" s="46"/>
      <c r="I45" s="49"/>
      <c r="J45" s="57"/>
      <c r="K45" s="56"/>
      <c r="L45" s="55">
        <f t="shared" si="7"/>
        <v>0</v>
      </c>
      <c r="M45" s="50"/>
      <c r="N45" s="57"/>
      <c r="O45" s="56"/>
      <c r="P45" s="55">
        <f t="shared" si="8"/>
        <v>0</v>
      </c>
      <c r="Q45" s="55">
        <f t="shared" si="9"/>
        <v>0</v>
      </c>
      <c r="R45" s="55">
        <f t="shared" si="10"/>
        <v>0</v>
      </c>
      <c r="S45" s="55">
        <f t="shared" si="11"/>
        <v>0</v>
      </c>
      <c r="T45" s="50"/>
      <c r="U45" s="50"/>
      <c r="V45" s="55">
        <f t="shared" si="12"/>
        <v>0</v>
      </c>
      <c r="AD45" s="11"/>
      <c r="AE45" s="11"/>
      <c r="AJ45" s="96"/>
    </row>
    <row r="46" spans="2:36" x14ac:dyDescent="0.3">
      <c r="B46" s="61"/>
      <c r="C46" s="62"/>
      <c r="D46" s="62"/>
      <c r="E46" s="44">
        <f>IFERROR(INDEX('3. Paquetes y Tareas'!$F$16:$F$65,MATCH(AJ46,'3. Paquetes y Tareas'!$E$16:$E$65,0)),0)</f>
        <v>0</v>
      </c>
      <c r="F46" s="54"/>
      <c r="G46" s="45" t="str">
        <f>IFERROR(INDEX('4. Presupuesto Total '!$G$20:$G$29,MATCH(F46,'4. Presupuesto Total '!$B$20:$B$29,0)),"")</f>
        <v/>
      </c>
      <c r="H46" s="46"/>
      <c r="I46" s="49"/>
      <c r="J46" s="57"/>
      <c r="K46" s="56"/>
      <c r="L46" s="55">
        <f t="shared" si="7"/>
        <v>0</v>
      </c>
      <c r="M46" s="50"/>
      <c r="N46" s="57"/>
      <c r="O46" s="56"/>
      <c r="P46" s="55">
        <f t="shared" si="8"/>
        <v>0</v>
      </c>
      <c r="Q46" s="55">
        <f t="shared" si="9"/>
        <v>0</v>
      </c>
      <c r="R46" s="55">
        <f t="shared" si="10"/>
        <v>0</v>
      </c>
      <c r="S46" s="55">
        <f t="shared" si="11"/>
        <v>0</v>
      </c>
      <c r="T46" s="50"/>
      <c r="U46" s="50"/>
      <c r="V46" s="55">
        <f t="shared" si="12"/>
        <v>0</v>
      </c>
      <c r="AD46" s="11"/>
      <c r="AE46" s="11"/>
      <c r="AJ46" s="96"/>
    </row>
    <row r="47" spans="2:36" x14ac:dyDescent="0.3">
      <c r="B47" s="61"/>
      <c r="C47" s="62"/>
      <c r="D47" s="62"/>
      <c r="E47" s="44">
        <f>IFERROR(INDEX('3. Paquetes y Tareas'!$F$16:$F$65,MATCH(AJ47,'3. Paquetes y Tareas'!$E$16:$E$65,0)),0)</f>
        <v>0</v>
      </c>
      <c r="F47" s="54"/>
      <c r="G47" s="45" t="str">
        <f>IFERROR(INDEX('4. Presupuesto Total '!$G$20:$G$29,MATCH(F47,'4. Presupuesto Total '!$B$20:$B$29,0)),"")</f>
        <v/>
      </c>
      <c r="H47" s="46"/>
      <c r="I47" s="49"/>
      <c r="J47" s="57"/>
      <c r="K47" s="56"/>
      <c r="L47" s="55">
        <f t="shared" si="7"/>
        <v>0</v>
      </c>
      <c r="M47" s="50"/>
      <c r="N47" s="57"/>
      <c r="O47" s="56"/>
      <c r="P47" s="55">
        <f t="shared" si="8"/>
        <v>0</v>
      </c>
      <c r="Q47" s="55">
        <f t="shared" si="9"/>
        <v>0</v>
      </c>
      <c r="R47" s="55">
        <f t="shared" si="10"/>
        <v>0</v>
      </c>
      <c r="S47" s="55">
        <f t="shared" si="11"/>
        <v>0</v>
      </c>
      <c r="T47" s="50"/>
      <c r="U47" s="50"/>
      <c r="V47" s="55">
        <f t="shared" si="12"/>
        <v>0</v>
      </c>
      <c r="AD47" s="11"/>
      <c r="AE47" s="11"/>
      <c r="AJ47" s="96"/>
    </row>
    <row r="48" spans="2:36" x14ac:dyDescent="0.3">
      <c r="B48" s="61"/>
      <c r="C48" s="62"/>
      <c r="D48" s="62"/>
      <c r="E48" s="44">
        <f>IFERROR(INDEX('3. Paquetes y Tareas'!$F$16:$F$65,MATCH(AJ48,'3. Paquetes y Tareas'!$E$16:$E$65,0)),0)</f>
        <v>0</v>
      </c>
      <c r="F48" s="54"/>
      <c r="G48" s="45" t="str">
        <f>IFERROR(INDEX('4. Presupuesto Total '!$G$20:$G$29,MATCH(F48,'4. Presupuesto Total '!$B$20:$B$29,0)),"")</f>
        <v/>
      </c>
      <c r="H48" s="46"/>
      <c r="I48" s="49"/>
      <c r="J48" s="57"/>
      <c r="K48" s="56"/>
      <c r="L48" s="55">
        <f t="shared" si="7"/>
        <v>0</v>
      </c>
      <c r="M48" s="50"/>
      <c r="N48" s="57"/>
      <c r="O48" s="56"/>
      <c r="P48" s="55">
        <f t="shared" si="8"/>
        <v>0</v>
      </c>
      <c r="Q48" s="55">
        <f t="shared" si="9"/>
        <v>0</v>
      </c>
      <c r="R48" s="55">
        <f t="shared" si="10"/>
        <v>0</v>
      </c>
      <c r="S48" s="55">
        <f t="shared" si="11"/>
        <v>0</v>
      </c>
      <c r="T48" s="50"/>
      <c r="U48" s="50"/>
      <c r="V48" s="55">
        <f t="shared" si="12"/>
        <v>0</v>
      </c>
      <c r="AD48" s="11"/>
      <c r="AE48" s="11"/>
      <c r="AJ48" s="96"/>
    </row>
    <row r="49" spans="2:36" x14ac:dyDescent="0.3">
      <c r="B49" s="61"/>
      <c r="C49" s="62"/>
      <c r="D49" s="62"/>
      <c r="E49" s="44">
        <f>IFERROR(INDEX('3. Paquetes y Tareas'!$F$16:$F$65,MATCH(AJ49,'3. Paquetes y Tareas'!$E$16:$E$65,0)),0)</f>
        <v>0</v>
      </c>
      <c r="F49" s="54"/>
      <c r="G49" s="45" t="str">
        <f>IFERROR(INDEX('4. Presupuesto Total '!$G$20:$G$29,MATCH(F49,'4. Presupuesto Total '!$B$20:$B$29,0)),"")</f>
        <v/>
      </c>
      <c r="H49" s="46"/>
      <c r="I49" s="49"/>
      <c r="J49" s="57"/>
      <c r="K49" s="56"/>
      <c r="L49" s="55">
        <f t="shared" si="7"/>
        <v>0</v>
      </c>
      <c r="M49" s="50"/>
      <c r="N49" s="57"/>
      <c r="O49" s="56"/>
      <c r="P49" s="55">
        <f t="shared" si="8"/>
        <v>0</v>
      </c>
      <c r="Q49" s="55">
        <f t="shared" si="9"/>
        <v>0</v>
      </c>
      <c r="R49" s="55">
        <f t="shared" si="10"/>
        <v>0</v>
      </c>
      <c r="S49" s="55">
        <f t="shared" si="11"/>
        <v>0</v>
      </c>
      <c r="T49" s="50"/>
      <c r="U49" s="50"/>
      <c r="V49" s="55">
        <f t="shared" si="12"/>
        <v>0</v>
      </c>
      <c r="AD49" s="11"/>
      <c r="AE49" s="11"/>
      <c r="AJ49" s="96"/>
    </row>
    <row r="50" spans="2:36" x14ac:dyDescent="0.3">
      <c r="B50" s="61"/>
      <c r="C50" s="62"/>
      <c r="D50" s="62"/>
      <c r="E50" s="44">
        <f>IFERROR(INDEX('3. Paquetes y Tareas'!$F$16:$F$65,MATCH(AJ50,'3. Paquetes y Tareas'!$E$16:$E$65,0)),0)</f>
        <v>0</v>
      </c>
      <c r="F50" s="54"/>
      <c r="G50" s="45" t="str">
        <f>IFERROR(INDEX('4. Presupuesto Total '!$G$20:$G$29,MATCH(F50,'4. Presupuesto Total '!$B$20:$B$29,0)),"")</f>
        <v/>
      </c>
      <c r="H50" s="46"/>
      <c r="I50" s="49"/>
      <c r="J50" s="57"/>
      <c r="K50" s="56"/>
      <c r="L50" s="55">
        <f t="shared" si="7"/>
        <v>0</v>
      </c>
      <c r="M50" s="50"/>
      <c r="N50" s="57"/>
      <c r="O50" s="56"/>
      <c r="P50" s="55">
        <f t="shared" si="8"/>
        <v>0</v>
      </c>
      <c r="Q50" s="55">
        <f t="shared" si="9"/>
        <v>0</v>
      </c>
      <c r="R50" s="55">
        <f t="shared" si="10"/>
        <v>0</v>
      </c>
      <c r="S50" s="55">
        <f t="shared" si="11"/>
        <v>0</v>
      </c>
      <c r="T50" s="50"/>
      <c r="U50" s="50"/>
      <c r="V50" s="55">
        <f t="shared" si="12"/>
        <v>0</v>
      </c>
      <c r="AD50" s="11"/>
      <c r="AE50" s="11"/>
      <c r="AJ50" s="96"/>
    </row>
    <row r="51" spans="2:36" x14ac:dyDescent="0.3">
      <c r="B51" s="61"/>
      <c r="C51" s="62"/>
      <c r="D51" s="62"/>
      <c r="E51" s="44">
        <f>IFERROR(INDEX('3. Paquetes y Tareas'!$F$16:$F$65,MATCH(AJ51,'3. Paquetes y Tareas'!$E$16:$E$65,0)),0)</f>
        <v>0</v>
      </c>
      <c r="F51" s="54"/>
      <c r="G51" s="45" t="str">
        <f>IFERROR(INDEX('4. Presupuesto Total '!$G$20:$G$29,MATCH(F51,'4. Presupuesto Total '!$B$20:$B$29,0)),"")</f>
        <v/>
      </c>
      <c r="H51" s="46"/>
      <c r="I51" s="49"/>
      <c r="J51" s="57"/>
      <c r="K51" s="56"/>
      <c r="L51" s="55">
        <f t="shared" si="7"/>
        <v>0</v>
      </c>
      <c r="M51" s="50"/>
      <c r="N51" s="57"/>
      <c r="O51" s="56"/>
      <c r="P51" s="55">
        <f t="shared" si="8"/>
        <v>0</v>
      </c>
      <c r="Q51" s="55">
        <f t="shared" si="9"/>
        <v>0</v>
      </c>
      <c r="R51" s="55">
        <f t="shared" si="10"/>
        <v>0</v>
      </c>
      <c r="S51" s="55">
        <f t="shared" si="11"/>
        <v>0</v>
      </c>
      <c r="T51" s="50"/>
      <c r="U51" s="50"/>
      <c r="V51" s="55">
        <f t="shared" si="12"/>
        <v>0</v>
      </c>
      <c r="AD51" s="11"/>
      <c r="AE51" s="11"/>
      <c r="AJ51" s="96"/>
    </row>
    <row r="52" spans="2:36" x14ac:dyDescent="0.3">
      <c r="B52" s="61"/>
      <c r="C52" s="62"/>
      <c r="D52" s="62"/>
      <c r="E52" s="44">
        <f>IFERROR(INDEX('3. Paquetes y Tareas'!$F$16:$F$65,MATCH(AJ52,'3. Paquetes y Tareas'!$E$16:$E$65,0)),0)</f>
        <v>0</v>
      </c>
      <c r="F52" s="54"/>
      <c r="G52" s="45" t="str">
        <f>IFERROR(INDEX('4. Presupuesto Total '!$G$20:$G$29,MATCH(F52,'4. Presupuesto Total '!$B$20:$B$29,0)),"")</f>
        <v/>
      </c>
      <c r="H52" s="46"/>
      <c r="I52" s="49"/>
      <c r="J52" s="57"/>
      <c r="K52" s="56"/>
      <c r="L52" s="55">
        <f t="shared" si="7"/>
        <v>0</v>
      </c>
      <c r="M52" s="50"/>
      <c r="N52" s="57"/>
      <c r="O52" s="56"/>
      <c r="P52" s="55">
        <f t="shared" si="8"/>
        <v>0</v>
      </c>
      <c r="Q52" s="55">
        <f t="shared" si="9"/>
        <v>0</v>
      </c>
      <c r="R52" s="55">
        <f t="shared" si="10"/>
        <v>0</v>
      </c>
      <c r="S52" s="55">
        <f t="shared" si="11"/>
        <v>0</v>
      </c>
      <c r="T52" s="50"/>
      <c r="U52" s="50"/>
      <c r="V52" s="55">
        <f t="shared" si="12"/>
        <v>0</v>
      </c>
      <c r="AD52" s="11"/>
      <c r="AE52" s="11"/>
      <c r="AJ52" s="96"/>
    </row>
    <row r="53" spans="2:36" x14ac:dyDescent="0.3">
      <c r="B53" s="61"/>
      <c r="C53" s="62"/>
      <c r="D53" s="62"/>
      <c r="E53" s="44">
        <f>IFERROR(INDEX('3. Paquetes y Tareas'!$F$16:$F$65,MATCH(AJ53,'3. Paquetes y Tareas'!$E$16:$E$65,0)),0)</f>
        <v>0</v>
      </c>
      <c r="F53" s="54"/>
      <c r="G53" s="45" t="str">
        <f>IFERROR(INDEX('4. Presupuesto Total '!$G$20:$G$29,MATCH(F53,'4. Presupuesto Total '!$B$20:$B$29,0)),"")</f>
        <v/>
      </c>
      <c r="H53" s="46"/>
      <c r="I53" s="49"/>
      <c r="J53" s="57"/>
      <c r="K53" s="56"/>
      <c r="L53" s="55">
        <f t="shared" si="7"/>
        <v>0</v>
      </c>
      <c r="M53" s="50"/>
      <c r="N53" s="57"/>
      <c r="O53" s="56"/>
      <c r="P53" s="55">
        <f t="shared" si="8"/>
        <v>0</v>
      </c>
      <c r="Q53" s="55">
        <f t="shared" si="9"/>
        <v>0</v>
      </c>
      <c r="R53" s="55">
        <f t="shared" si="10"/>
        <v>0</v>
      </c>
      <c r="S53" s="55">
        <f t="shared" si="11"/>
        <v>0</v>
      </c>
      <c r="T53" s="50"/>
      <c r="U53" s="50"/>
      <c r="V53" s="55">
        <f t="shared" si="12"/>
        <v>0</v>
      </c>
      <c r="AD53" s="11"/>
      <c r="AE53" s="11"/>
      <c r="AJ53" s="96"/>
    </row>
    <row r="54" spans="2:36" x14ac:dyDescent="0.3">
      <c r="B54" s="61"/>
      <c r="C54" s="62"/>
      <c r="D54" s="62"/>
      <c r="E54" s="44">
        <f>IFERROR(INDEX('3. Paquetes y Tareas'!$F$16:$F$65,MATCH(AJ54,'3. Paquetes y Tareas'!$E$16:$E$65,0)),0)</f>
        <v>0</v>
      </c>
      <c r="F54" s="54"/>
      <c r="G54" s="45" t="str">
        <f>IFERROR(INDEX('4. Presupuesto Total '!$G$20:$G$29,MATCH(F54,'4. Presupuesto Total '!$B$20:$B$29,0)),"")</f>
        <v/>
      </c>
      <c r="H54" s="46"/>
      <c r="I54" s="49"/>
      <c r="J54" s="57"/>
      <c r="K54" s="56"/>
      <c r="L54" s="55">
        <f t="shared" si="7"/>
        <v>0</v>
      </c>
      <c r="M54" s="50"/>
      <c r="N54" s="57"/>
      <c r="O54" s="56"/>
      <c r="P54" s="55">
        <f t="shared" si="8"/>
        <v>0</v>
      </c>
      <c r="Q54" s="55">
        <f t="shared" si="9"/>
        <v>0</v>
      </c>
      <c r="R54" s="55">
        <f t="shared" si="10"/>
        <v>0</v>
      </c>
      <c r="S54" s="55">
        <f t="shared" si="11"/>
        <v>0</v>
      </c>
      <c r="T54" s="50"/>
      <c r="U54" s="50"/>
      <c r="V54" s="55">
        <f t="shared" si="12"/>
        <v>0</v>
      </c>
      <c r="AD54" s="11"/>
      <c r="AE54" s="11"/>
      <c r="AJ54" s="96"/>
    </row>
    <row r="55" spans="2:36" x14ac:dyDescent="0.3">
      <c r="B55" s="61"/>
      <c r="C55" s="62"/>
      <c r="D55" s="62"/>
      <c r="E55" s="44">
        <f>IFERROR(INDEX('3. Paquetes y Tareas'!$F$16:$F$65,MATCH(AJ55,'3. Paquetes y Tareas'!$E$16:$E$65,0)),0)</f>
        <v>0</v>
      </c>
      <c r="F55" s="54"/>
      <c r="G55" s="45" t="str">
        <f>IFERROR(INDEX('4. Presupuesto Total '!$G$20:$G$29,MATCH(F55,'4. Presupuesto Total '!$B$20:$B$29,0)),"")</f>
        <v/>
      </c>
      <c r="H55" s="46"/>
      <c r="I55" s="49"/>
      <c r="J55" s="57"/>
      <c r="K55" s="56"/>
      <c r="L55" s="55">
        <f t="shared" si="7"/>
        <v>0</v>
      </c>
      <c r="M55" s="50"/>
      <c r="N55" s="57"/>
      <c r="O55" s="56"/>
      <c r="P55" s="55">
        <f t="shared" si="8"/>
        <v>0</v>
      </c>
      <c r="Q55" s="55">
        <f t="shared" si="9"/>
        <v>0</v>
      </c>
      <c r="R55" s="55">
        <f t="shared" si="10"/>
        <v>0</v>
      </c>
      <c r="S55" s="55">
        <f t="shared" si="11"/>
        <v>0</v>
      </c>
      <c r="T55" s="50"/>
      <c r="U55" s="50"/>
      <c r="V55" s="55">
        <f t="shared" si="12"/>
        <v>0</v>
      </c>
      <c r="AD55" s="11"/>
      <c r="AE55" s="11"/>
      <c r="AJ55" s="96"/>
    </row>
    <row r="56" spans="2:36" x14ac:dyDescent="0.3">
      <c r="B56" s="61"/>
      <c r="C56" s="62"/>
      <c r="D56" s="62"/>
      <c r="E56" s="44">
        <f>IFERROR(INDEX('3. Paquetes y Tareas'!$F$16:$F$65,MATCH(AJ56,'3. Paquetes y Tareas'!$E$16:$E$65,0)),0)</f>
        <v>0</v>
      </c>
      <c r="F56" s="54"/>
      <c r="G56" s="45" t="str">
        <f>IFERROR(INDEX('4. Presupuesto Total '!$G$20:$G$29,MATCH(F56,'4. Presupuesto Total '!$B$20:$B$29,0)),"")</f>
        <v/>
      </c>
      <c r="H56" s="46"/>
      <c r="I56" s="49"/>
      <c r="J56" s="57"/>
      <c r="K56" s="56"/>
      <c r="L56" s="55">
        <f t="shared" si="7"/>
        <v>0</v>
      </c>
      <c r="M56" s="50"/>
      <c r="N56" s="57"/>
      <c r="O56" s="56"/>
      <c r="P56" s="55">
        <f t="shared" si="8"/>
        <v>0</v>
      </c>
      <c r="Q56" s="55">
        <f t="shared" si="9"/>
        <v>0</v>
      </c>
      <c r="R56" s="55">
        <f t="shared" si="10"/>
        <v>0</v>
      </c>
      <c r="S56" s="55">
        <f t="shared" si="11"/>
        <v>0</v>
      </c>
      <c r="T56" s="50"/>
      <c r="U56" s="50"/>
      <c r="V56" s="55">
        <f t="shared" si="12"/>
        <v>0</v>
      </c>
      <c r="AD56" s="11"/>
      <c r="AE56" s="11"/>
      <c r="AJ56" s="96"/>
    </row>
    <row r="57" spans="2:36" x14ac:dyDescent="0.3">
      <c r="B57" s="61"/>
      <c r="C57" s="62"/>
      <c r="D57" s="62"/>
      <c r="E57" s="44">
        <f>IFERROR(INDEX('3. Paquetes y Tareas'!$F$16:$F$65,MATCH(AJ57,'3. Paquetes y Tareas'!$E$16:$E$65,0)),0)</f>
        <v>0</v>
      </c>
      <c r="F57" s="54"/>
      <c r="G57" s="45" t="str">
        <f>IFERROR(INDEX('4. Presupuesto Total '!$G$20:$G$29,MATCH(F57,'4. Presupuesto Total '!$B$20:$B$29,0)),"")</f>
        <v/>
      </c>
      <c r="H57" s="46"/>
      <c r="I57" s="49"/>
      <c r="J57" s="57"/>
      <c r="K57" s="56"/>
      <c r="L57" s="55">
        <f t="shared" si="7"/>
        <v>0</v>
      </c>
      <c r="M57" s="50"/>
      <c r="N57" s="57"/>
      <c r="O57" s="56"/>
      <c r="P57" s="55">
        <f t="shared" si="8"/>
        <v>0</v>
      </c>
      <c r="Q57" s="55">
        <f t="shared" si="9"/>
        <v>0</v>
      </c>
      <c r="R57" s="55">
        <f t="shared" si="10"/>
        <v>0</v>
      </c>
      <c r="S57" s="55">
        <f t="shared" si="11"/>
        <v>0</v>
      </c>
      <c r="T57" s="50"/>
      <c r="U57" s="50"/>
      <c r="V57" s="55">
        <f t="shared" si="12"/>
        <v>0</v>
      </c>
      <c r="AD57" s="11"/>
      <c r="AE57" s="11"/>
      <c r="AJ57" s="96"/>
    </row>
    <row r="58" spans="2:36" x14ac:dyDescent="0.3">
      <c r="B58" s="61"/>
      <c r="C58" s="62"/>
      <c r="D58" s="62"/>
      <c r="E58" s="44">
        <f>IFERROR(INDEX('3. Paquetes y Tareas'!$F$16:$F$65,MATCH(AJ58,'3. Paquetes y Tareas'!$E$16:$E$65,0)),0)</f>
        <v>0</v>
      </c>
      <c r="F58" s="54"/>
      <c r="G58" s="45" t="str">
        <f>IFERROR(INDEX('4. Presupuesto Total '!$G$20:$G$29,MATCH(F58,'4. Presupuesto Total '!$B$20:$B$29,0)),"")</f>
        <v/>
      </c>
      <c r="H58" s="46"/>
      <c r="I58" s="49"/>
      <c r="J58" s="57"/>
      <c r="K58" s="56"/>
      <c r="L58" s="55">
        <f t="shared" si="7"/>
        <v>0</v>
      </c>
      <c r="M58" s="50"/>
      <c r="N58" s="57"/>
      <c r="O58" s="56"/>
      <c r="P58" s="55">
        <f t="shared" si="8"/>
        <v>0</v>
      </c>
      <c r="Q58" s="55">
        <f t="shared" si="9"/>
        <v>0</v>
      </c>
      <c r="R58" s="55">
        <f t="shared" si="10"/>
        <v>0</v>
      </c>
      <c r="S58" s="55">
        <f t="shared" si="11"/>
        <v>0</v>
      </c>
      <c r="T58" s="50"/>
      <c r="U58" s="50"/>
      <c r="V58" s="55">
        <f t="shared" si="12"/>
        <v>0</v>
      </c>
      <c r="AD58" s="11"/>
      <c r="AE58" s="11"/>
      <c r="AJ58" s="96"/>
    </row>
    <row r="59" spans="2:36" x14ac:dyDescent="0.3">
      <c r="B59" s="61"/>
      <c r="C59" s="62"/>
      <c r="D59" s="62"/>
      <c r="E59" s="44">
        <f>IFERROR(INDEX('3. Paquetes y Tareas'!$F$16:$F$65,MATCH(AJ59,'3. Paquetes y Tareas'!$E$16:$E$65,0)),0)</f>
        <v>0</v>
      </c>
      <c r="F59" s="54"/>
      <c r="G59" s="45" t="str">
        <f>IFERROR(INDEX('4. Presupuesto Total '!$G$20:$G$29,MATCH(F59,'4. Presupuesto Total '!$B$20:$B$29,0)),"")</f>
        <v/>
      </c>
      <c r="H59" s="46"/>
      <c r="I59" s="49"/>
      <c r="J59" s="57"/>
      <c r="K59" s="56"/>
      <c r="L59" s="55">
        <f t="shared" si="7"/>
        <v>0</v>
      </c>
      <c r="M59" s="50"/>
      <c r="N59" s="57"/>
      <c r="O59" s="56"/>
      <c r="P59" s="55">
        <f t="shared" si="8"/>
        <v>0</v>
      </c>
      <c r="Q59" s="55">
        <f t="shared" si="9"/>
        <v>0</v>
      </c>
      <c r="R59" s="55">
        <f t="shared" si="10"/>
        <v>0</v>
      </c>
      <c r="S59" s="55">
        <f t="shared" si="11"/>
        <v>0</v>
      </c>
      <c r="T59" s="50"/>
      <c r="U59" s="50"/>
      <c r="V59" s="55">
        <f t="shared" si="12"/>
        <v>0</v>
      </c>
      <c r="AD59" s="11"/>
      <c r="AE59" s="11"/>
      <c r="AJ59" s="96"/>
    </row>
    <row r="60" spans="2:36" x14ac:dyDescent="0.3">
      <c r="B60" s="61"/>
      <c r="C60" s="62"/>
      <c r="D60" s="62"/>
      <c r="E60" s="44">
        <f>IFERROR(INDEX('3. Paquetes y Tareas'!$F$16:$F$65,MATCH(AJ60,'3. Paquetes y Tareas'!$E$16:$E$65,0)),0)</f>
        <v>0</v>
      </c>
      <c r="F60" s="54"/>
      <c r="G60" s="45" t="str">
        <f>IFERROR(INDEX('4. Presupuesto Total '!$G$20:$G$29,MATCH(F60,'4. Presupuesto Total '!$B$20:$B$29,0)),"")</f>
        <v/>
      </c>
      <c r="H60" s="46"/>
      <c r="I60" s="49"/>
      <c r="J60" s="57"/>
      <c r="K60" s="56"/>
      <c r="L60" s="55">
        <f t="shared" si="7"/>
        <v>0</v>
      </c>
      <c r="M60" s="50"/>
      <c r="N60" s="57"/>
      <c r="O60" s="56"/>
      <c r="P60" s="55">
        <f t="shared" si="8"/>
        <v>0</v>
      </c>
      <c r="Q60" s="55">
        <f t="shared" si="9"/>
        <v>0</v>
      </c>
      <c r="R60" s="55">
        <f t="shared" si="10"/>
        <v>0</v>
      </c>
      <c r="S60" s="55">
        <f t="shared" si="11"/>
        <v>0</v>
      </c>
      <c r="T60" s="50"/>
      <c r="U60" s="50"/>
      <c r="V60" s="55">
        <f t="shared" si="12"/>
        <v>0</v>
      </c>
      <c r="AD60" s="11"/>
      <c r="AE60" s="11"/>
      <c r="AJ60" s="96"/>
    </row>
    <row r="61" spans="2:36" x14ac:dyDescent="0.3">
      <c r="B61" s="61"/>
      <c r="C61" s="62"/>
      <c r="D61" s="62"/>
      <c r="E61" s="44">
        <f>IFERROR(INDEX('3. Paquetes y Tareas'!$F$16:$F$65,MATCH(AJ61,'3. Paquetes y Tareas'!$E$16:$E$65,0)),0)</f>
        <v>0</v>
      </c>
      <c r="F61" s="54"/>
      <c r="G61" s="45" t="str">
        <f>IFERROR(INDEX('4. Presupuesto Total '!$G$20:$G$29,MATCH(F61,'4. Presupuesto Total '!$B$20:$B$29,0)),"")</f>
        <v/>
      </c>
      <c r="H61" s="46"/>
      <c r="I61" s="49"/>
      <c r="J61" s="57"/>
      <c r="K61" s="56"/>
      <c r="L61" s="55">
        <f t="shared" si="7"/>
        <v>0</v>
      </c>
      <c r="M61" s="50"/>
      <c r="N61" s="57"/>
      <c r="O61" s="56"/>
      <c r="P61" s="55">
        <f t="shared" si="8"/>
        <v>0</v>
      </c>
      <c r="Q61" s="55">
        <f t="shared" si="9"/>
        <v>0</v>
      </c>
      <c r="R61" s="55">
        <f t="shared" si="10"/>
        <v>0</v>
      </c>
      <c r="S61" s="55">
        <f t="shared" si="11"/>
        <v>0</v>
      </c>
      <c r="T61" s="50"/>
      <c r="U61" s="50"/>
      <c r="V61" s="55">
        <f t="shared" si="12"/>
        <v>0</v>
      </c>
      <c r="AD61" s="11"/>
      <c r="AE61" s="11"/>
      <c r="AJ61" s="96"/>
    </row>
    <row r="62" spans="2:36" x14ac:dyDescent="0.3">
      <c r="B62" s="61"/>
      <c r="C62" s="62"/>
      <c r="D62" s="62"/>
      <c r="E62" s="44">
        <f>IFERROR(INDEX('3. Paquetes y Tareas'!$F$16:$F$65,MATCH(AJ62,'3. Paquetes y Tareas'!$E$16:$E$65,0)),0)</f>
        <v>0</v>
      </c>
      <c r="F62" s="54"/>
      <c r="G62" s="45" t="str">
        <f>IFERROR(INDEX('4. Presupuesto Total '!$G$20:$G$29,MATCH(F62,'4. Presupuesto Total '!$B$20:$B$29,0)),"")</f>
        <v/>
      </c>
      <c r="H62" s="46"/>
      <c r="I62" s="49"/>
      <c r="J62" s="57"/>
      <c r="K62" s="56"/>
      <c r="L62" s="55">
        <f t="shared" si="7"/>
        <v>0</v>
      </c>
      <c r="M62" s="50"/>
      <c r="N62" s="57"/>
      <c r="O62" s="56"/>
      <c r="P62" s="55">
        <f t="shared" si="8"/>
        <v>0</v>
      </c>
      <c r="Q62" s="55">
        <f t="shared" si="9"/>
        <v>0</v>
      </c>
      <c r="R62" s="55">
        <f t="shared" si="10"/>
        <v>0</v>
      </c>
      <c r="S62" s="55">
        <f t="shared" si="11"/>
        <v>0</v>
      </c>
      <c r="T62" s="50"/>
      <c r="U62" s="50"/>
      <c r="V62" s="55">
        <f t="shared" si="12"/>
        <v>0</v>
      </c>
      <c r="AD62" s="11"/>
      <c r="AE62" s="11"/>
      <c r="AJ62" s="96"/>
    </row>
    <row r="63" spans="2:36" x14ac:dyDescent="0.3">
      <c r="B63" s="61"/>
      <c r="C63" s="62"/>
      <c r="D63" s="62"/>
      <c r="E63" s="44">
        <f>IFERROR(INDEX('3. Paquetes y Tareas'!$F$16:$F$65,MATCH(AJ63,'3. Paquetes y Tareas'!$E$16:$E$65,0)),0)</f>
        <v>0</v>
      </c>
      <c r="F63" s="54"/>
      <c r="G63" s="45" t="str">
        <f>IFERROR(INDEX('4. Presupuesto Total '!$G$20:$G$29,MATCH(F63,'4. Presupuesto Total '!$B$20:$B$29,0)),"")</f>
        <v/>
      </c>
      <c r="H63" s="46"/>
      <c r="I63" s="49"/>
      <c r="J63" s="57"/>
      <c r="K63" s="56"/>
      <c r="L63" s="55">
        <f t="shared" si="7"/>
        <v>0</v>
      </c>
      <c r="M63" s="50"/>
      <c r="N63" s="57"/>
      <c r="O63" s="56"/>
      <c r="P63" s="55">
        <f t="shared" si="8"/>
        <v>0</v>
      </c>
      <c r="Q63" s="55">
        <f t="shared" si="9"/>
        <v>0</v>
      </c>
      <c r="R63" s="55">
        <f t="shared" si="10"/>
        <v>0</v>
      </c>
      <c r="S63" s="55">
        <f t="shared" si="11"/>
        <v>0</v>
      </c>
      <c r="T63" s="50"/>
      <c r="U63" s="50"/>
      <c r="V63" s="55">
        <f t="shared" si="12"/>
        <v>0</v>
      </c>
      <c r="AD63" s="11"/>
      <c r="AE63" s="11"/>
      <c r="AJ63" s="96"/>
    </row>
    <row r="64" spans="2:36" x14ac:dyDescent="0.3">
      <c r="B64" s="61"/>
      <c r="C64" s="62"/>
      <c r="D64" s="62"/>
      <c r="E64" s="44">
        <f>IFERROR(INDEX('3. Paquetes y Tareas'!$F$16:$F$65,MATCH(AJ64,'3. Paquetes y Tareas'!$E$16:$E$65,0)),0)</f>
        <v>0</v>
      </c>
      <c r="F64" s="54"/>
      <c r="G64" s="45" t="str">
        <f>IFERROR(INDEX('4. Presupuesto Total '!$G$20:$G$29,MATCH(F64,'4. Presupuesto Total '!$B$20:$B$29,0)),"")</f>
        <v/>
      </c>
      <c r="H64" s="46"/>
      <c r="I64" s="49"/>
      <c r="J64" s="57"/>
      <c r="K64" s="56"/>
      <c r="L64" s="55">
        <f t="shared" si="7"/>
        <v>0</v>
      </c>
      <c r="M64" s="50"/>
      <c r="N64" s="57"/>
      <c r="O64" s="56"/>
      <c r="P64" s="55">
        <f t="shared" si="8"/>
        <v>0</v>
      </c>
      <c r="Q64" s="55">
        <f t="shared" si="9"/>
        <v>0</v>
      </c>
      <c r="R64" s="55">
        <f t="shared" si="10"/>
        <v>0</v>
      </c>
      <c r="S64" s="55">
        <f t="shared" si="11"/>
        <v>0</v>
      </c>
      <c r="T64" s="50"/>
      <c r="U64" s="50"/>
      <c r="V64" s="55">
        <f t="shared" si="12"/>
        <v>0</v>
      </c>
      <c r="AD64" s="11"/>
      <c r="AE64" s="11"/>
      <c r="AJ64" s="96"/>
    </row>
    <row r="65" spans="2:36" x14ac:dyDescent="0.3">
      <c r="B65" s="61"/>
      <c r="C65" s="62"/>
      <c r="D65" s="62"/>
      <c r="E65" s="44">
        <f>IFERROR(INDEX('3. Paquetes y Tareas'!$F$16:$F$65,MATCH(AJ65,'3. Paquetes y Tareas'!$E$16:$E$65,0)),0)</f>
        <v>0</v>
      </c>
      <c r="F65" s="54"/>
      <c r="G65" s="45" t="str">
        <f>IFERROR(INDEX('4. Presupuesto Total '!$G$20:$G$29,MATCH(F65,'4. Presupuesto Total '!$B$20:$B$29,0)),"")</f>
        <v/>
      </c>
      <c r="H65" s="46"/>
      <c r="I65" s="49"/>
      <c r="J65" s="57"/>
      <c r="K65" s="56"/>
      <c r="L65" s="55">
        <f t="shared" si="7"/>
        <v>0</v>
      </c>
      <c r="M65" s="50"/>
      <c r="N65" s="57"/>
      <c r="O65" s="56"/>
      <c r="P65" s="55">
        <f t="shared" si="8"/>
        <v>0</v>
      </c>
      <c r="Q65" s="55">
        <f t="shared" si="9"/>
        <v>0</v>
      </c>
      <c r="R65" s="55">
        <f t="shared" si="10"/>
        <v>0</v>
      </c>
      <c r="S65" s="55">
        <f t="shared" si="11"/>
        <v>0</v>
      </c>
      <c r="T65" s="50"/>
      <c r="U65" s="50"/>
      <c r="V65" s="55">
        <f t="shared" si="12"/>
        <v>0</v>
      </c>
      <c r="AD65" s="11"/>
      <c r="AE65" s="11"/>
      <c r="AJ65" s="96"/>
    </row>
    <row r="66" spans="2:36" x14ac:dyDescent="0.3">
      <c r="B66" s="61"/>
      <c r="C66" s="62"/>
      <c r="D66" s="62"/>
      <c r="E66" s="44">
        <f>IFERROR(INDEX('3. Paquetes y Tareas'!$F$16:$F$65,MATCH(AJ66,'3. Paquetes y Tareas'!$E$16:$E$65,0)),0)</f>
        <v>0</v>
      </c>
      <c r="F66" s="54"/>
      <c r="G66" s="45" t="str">
        <f>IFERROR(INDEX('4. Presupuesto Total '!$G$20:$G$29,MATCH(F66,'4. Presupuesto Total '!$B$20:$B$29,0)),"")</f>
        <v/>
      </c>
      <c r="H66" s="46"/>
      <c r="I66" s="49"/>
      <c r="J66" s="57"/>
      <c r="K66" s="56"/>
      <c r="L66" s="55">
        <f t="shared" si="7"/>
        <v>0</v>
      </c>
      <c r="M66" s="50"/>
      <c r="N66" s="57"/>
      <c r="O66" s="56"/>
      <c r="P66" s="55">
        <f t="shared" si="8"/>
        <v>0</v>
      </c>
      <c r="Q66" s="55">
        <f t="shared" si="9"/>
        <v>0</v>
      </c>
      <c r="R66" s="55">
        <f t="shared" si="10"/>
        <v>0</v>
      </c>
      <c r="S66" s="55">
        <f t="shared" si="11"/>
        <v>0</v>
      </c>
      <c r="T66" s="50"/>
      <c r="U66" s="50"/>
      <c r="V66" s="55">
        <f t="shared" si="12"/>
        <v>0</v>
      </c>
      <c r="AD66" s="11"/>
      <c r="AE66" s="11"/>
      <c r="AJ66" s="96"/>
    </row>
    <row r="67" spans="2:36" x14ac:dyDescent="0.3">
      <c r="B67" s="61"/>
      <c r="C67" s="62"/>
      <c r="D67" s="62"/>
      <c r="E67" s="44">
        <f>IFERROR(INDEX('3. Paquetes y Tareas'!$F$16:$F$65,MATCH(AJ67,'3. Paquetes y Tareas'!$E$16:$E$65,0)),0)</f>
        <v>0</v>
      </c>
      <c r="F67" s="54"/>
      <c r="G67" s="45" t="str">
        <f>IFERROR(INDEX('4. Presupuesto Total '!$G$20:$G$29,MATCH(F67,'4. Presupuesto Total '!$B$20:$B$29,0)),"")</f>
        <v/>
      </c>
      <c r="H67" s="46"/>
      <c r="I67" s="49"/>
      <c r="J67" s="57"/>
      <c r="K67" s="56"/>
      <c r="L67" s="55">
        <f t="shared" si="7"/>
        <v>0</v>
      </c>
      <c r="M67" s="50"/>
      <c r="N67" s="57"/>
      <c r="O67" s="56"/>
      <c r="P67" s="55">
        <f t="shared" si="8"/>
        <v>0</v>
      </c>
      <c r="Q67" s="55">
        <f t="shared" si="9"/>
        <v>0</v>
      </c>
      <c r="R67" s="55">
        <f t="shared" si="10"/>
        <v>0</v>
      </c>
      <c r="S67" s="55">
        <f t="shared" si="11"/>
        <v>0</v>
      </c>
      <c r="T67" s="50"/>
      <c r="U67" s="50"/>
      <c r="V67" s="55">
        <f t="shared" si="12"/>
        <v>0</v>
      </c>
      <c r="AD67" s="11"/>
      <c r="AE67" s="11"/>
      <c r="AJ67" s="96"/>
    </row>
    <row r="68" spans="2:36" x14ac:dyDescent="0.3">
      <c r="B68" s="61"/>
      <c r="C68" s="62"/>
      <c r="D68" s="62"/>
      <c r="E68" s="44">
        <f>IFERROR(INDEX('3. Paquetes y Tareas'!$F$16:$F$65,MATCH(AJ68,'3. Paquetes y Tareas'!$E$16:$E$65,0)),0)</f>
        <v>0</v>
      </c>
      <c r="F68" s="54"/>
      <c r="G68" s="45" t="str">
        <f>IFERROR(INDEX('4. Presupuesto Total '!$G$20:$G$29,MATCH(F68,'4. Presupuesto Total '!$B$20:$B$29,0)),"")</f>
        <v/>
      </c>
      <c r="H68" s="46"/>
      <c r="I68" s="49"/>
      <c r="J68" s="57"/>
      <c r="K68" s="56"/>
      <c r="L68" s="55">
        <f t="shared" si="7"/>
        <v>0</v>
      </c>
      <c r="M68" s="50"/>
      <c r="N68" s="57"/>
      <c r="O68" s="56"/>
      <c r="P68" s="55">
        <f t="shared" si="8"/>
        <v>0</v>
      </c>
      <c r="Q68" s="55">
        <f t="shared" si="9"/>
        <v>0</v>
      </c>
      <c r="R68" s="55">
        <f t="shared" si="10"/>
        <v>0</v>
      </c>
      <c r="S68" s="55">
        <f t="shared" si="11"/>
        <v>0</v>
      </c>
      <c r="T68" s="50"/>
      <c r="U68" s="50"/>
      <c r="V68" s="55">
        <f t="shared" si="12"/>
        <v>0</v>
      </c>
      <c r="AD68" s="11"/>
      <c r="AE68" s="11"/>
      <c r="AJ68" s="96"/>
    </row>
    <row r="69" spans="2:36" x14ac:dyDescent="0.3">
      <c r="B69" s="61"/>
      <c r="C69" s="62"/>
      <c r="D69" s="62"/>
      <c r="E69" s="44">
        <f>IFERROR(INDEX('3. Paquetes y Tareas'!$F$16:$F$65,MATCH(AJ69,'3. Paquetes y Tareas'!$E$16:$E$65,0)),0)</f>
        <v>0</v>
      </c>
      <c r="F69" s="54"/>
      <c r="G69" s="45" t="str">
        <f>IFERROR(INDEX('4. Presupuesto Total '!$G$20:$G$29,MATCH(F69,'4. Presupuesto Total '!$B$20:$B$29,0)),"")</f>
        <v/>
      </c>
      <c r="H69" s="46"/>
      <c r="I69" s="49"/>
      <c r="J69" s="57"/>
      <c r="K69" s="56"/>
      <c r="L69" s="55">
        <f t="shared" si="7"/>
        <v>0</v>
      </c>
      <c r="M69" s="50"/>
      <c r="N69" s="57"/>
      <c r="O69" s="56"/>
      <c r="P69" s="55">
        <f t="shared" si="8"/>
        <v>0</v>
      </c>
      <c r="Q69" s="55">
        <f t="shared" si="9"/>
        <v>0</v>
      </c>
      <c r="R69" s="55">
        <f t="shared" si="10"/>
        <v>0</v>
      </c>
      <c r="S69" s="55">
        <f t="shared" si="11"/>
        <v>0</v>
      </c>
      <c r="T69" s="50"/>
      <c r="U69" s="50"/>
      <c r="V69" s="55">
        <f t="shared" si="12"/>
        <v>0</v>
      </c>
      <c r="AD69" s="11"/>
      <c r="AE69" s="11"/>
      <c r="AJ69" s="96"/>
    </row>
    <row r="70" spans="2:36" x14ac:dyDescent="0.3">
      <c r="B70" s="61"/>
      <c r="C70" s="62"/>
      <c r="D70" s="62"/>
      <c r="E70" s="44">
        <f>IFERROR(INDEX('3. Paquetes y Tareas'!$F$16:$F$65,MATCH(AJ70,'3. Paquetes y Tareas'!$E$16:$E$65,0)),0)</f>
        <v>0</v>
      </c>
      <c r="F70" s="54"/>
      <c r="G70" s="45" t="str">
        <f>IFERROR(INDEX('4. Presupuesto Total '!$G$20:$G$29,MATCH(F70,'4. Presupuesto Total '!$B$20:$B$29,0)),"")</f>
        <v/>
      </c>
      <c r="H70" s="46"/>
      <c r="I70" s="49"/>
      <c r="J70" s="57"/>
      <c r="K70" s="56"/>
      <c r="L70" s="55">
        <f t="shared" si="7"/>
        <v>0</v>
      </c>
      <c r="M70" s="50"/>
      <c r="N70" s="57"/>
      <c r="O70" s="56"/>
      <c r="P70" s="55">
        <f t="shared" si="8"/>
        <v>0</v>
      </c>
      <c r="Q70" s="55">
        <f t="shared" si="9"/>
        <v>0</v>
      </c>
      <c r="R70" s="55">
        <f t="shared" si="10"/>
        <v>0</v>
      </c>
      <c r="S70" s="55">
        <f t="shared" si="11"/>
        <v>0</v>
      </c>
      <c r="T70" s="50"/>
      <c r="U70" s="50"/>
      <c r="V70" s="55">
        <f t="shared" si="12"/>
        <v>0</v>
      </c>
      <c r="AD70" s="11"/>
      <c r="AE70" s="11"/>
      <c r="AJ70" s="96"/>
    </row>
    <row r="71" spans="2:36" x14ac:dyDescent="0.3">
      <c r="B71" s="61"/>
      <c r="C71" s="62"/>
      <c r="D71" s="62"/>
      <c r="E71" s="44">
        <f>IFERROR(INDEX('3. Paquetes y Tareas'!$F$16:$F$65,MATCH(AJ71,'3. Paquetes y Tareas'!$E$16:$E$65,0)),0)</f>
        <v>0</v>
      </c>
      <c r="F71" s="54"/>
      <c r="G71" s="45" t="str">
        <f>IFERROR(INDEX('4. Presupuesto Total '!$G$20:$G$29,MATCH(F71,'4. Presupuesto Total '!$B$20:$B$29,0)),"")</f>
        <v/>
      </c>
      <c r="H71" s="46"/>
      <c r="I71" s="49"/>
      <c r="J71" s="57"/>
      <c r="K71" s="56"/>
      <c r="L71" s="55">
        <f t="shared" si="7"/>
        <v>0</v>
      </c>
      <c r="M71" s="50"/>
      <c r="N71" s="57"/>
      <c r="O71" s="56"/>
      <c r="P71" s="55">
        <f t="shared" si="8"/>
        <v>0</v>
      </c>
      <c r="Q71" s="55">
        <f t="shared" si="9"/>
        <v>0</v>
      </c>
      <c r="R71" s="55">
        <f t="shared" si="10"/>
        <v>0</v>
      </c>
      <c r="S71" s="55">
        <f t="shared" si="11"/>
        <v>0</v>
      </c>
      <c r="T71" s="50"/>
      <c r="U71" s="50"/>
      <c r="V71" s="55">
        <f t="shared" si="12"/>
        <v>0</v>
      </c>
      <c r="AD71" s="11"/>
      <c r="AE71" s="11"/>
      <c r="AJ71" s="96"/>
    </row>
    <row r="72" spans="2:36" x14ac:dyDescent="0.3">
      <c r="B72" s="61"/>
      <c r="C72" s="62"/>
      <c r="D72" s="62"/>
      <c r="E72" s="44">
        <f>IFERROR(INDEX('3. Paquetes y Tareas'!$F$16:$F$65,MATCH(AJ72,'3. Paquetes y Tareas'!$E$16:$E$65,0)),0)</f>
        <v>0</v>
      </c>
      <c r="F72" s="54"/>
      <c r="G72" s="45" t="str">
        <f>IFERROR(INDEX('4. Presupuesto Total '!$G$20:$G$29,MATCH(F72,'4. Presupuesto Total '!$B$20:$B$29,0)),"")</f>
        <v/>
      </c>
      <c r="H72" s="46"/>
      <c r="I72" s="49"/>
      <c r="J72" s="57"/>
      <c r="K72" s="56"/>
      <c r="L72" s="55">
        <f t="shared" si="7"/>
        <v>0</v>
      </c>
      <c r="M72" s="50"/>
      <c r="N72" s="57"/>
      <c r="O72" s="56"/>
      <c r="P72" s="55">
        <f t="shared" si="8"/>
        <v>0</v>
      </c>
      <c r="Q72" s="55">
        <f t="shared" si="9"/>
        <v>0</v>
      </c>
      <c r="R72" s="55">
        <f t="shared" si="10"/>
        <v>0</v>
      </c>
      <c r="S72" s="55">
        <f t="shared" si="11"/>
        <v>0</v>
      </c>
      <c r="T72" s="50"/>
      <c r="U72" s="50"/>
      <c r="V72" s="55">
        <f t="shared" si="12"/>
        <v>0</v>
      </c>
      <c r="AD72" s="11"/>
      <c r="AE72" s="11"/>
      <c r="AJ72" s="96"/>
    </row>
    <row r="73" spans="2:36" x14ac:dyDescent="0.3">
      <c r="B73" s="61"/>
      <c r="C73" s="62"/>
      <c r="D73" s="62"/>
      <c r="E73" s="44">
        <f>IFERROR(INDEX('3. Paquetes y Tareas'!$F$16:$F$65,MATCH(AJ73,'3. Paquetes y Tareas'!$E$16:$E$65,0)),0)</f>
        <v>0</v>
      </c>
      <c r="F73" s="54"/>
      <c r="G73" s="45" t="str">
        <f>IFERROR(INDEX('4. Presupuesto Total '!$G$20:$G$29,MATCH(F73,'4. Presupuesto Total '!$B$20:$B$29,0)),"")</f>
        <v/>
      </c>
      <c r="H73" s="46"/>
      <c r="I73" s="49"/>
      <c r="J73" s="57"/>
      <c r="K73" s="56"/>
      <c r="L73" s="55">
        <f t="shared" si="7"/>
        <v>0</v>
      </c>
      <c r="M73" s="50"/>
      <c r="N73" s="57"/>
      <c r="O73" s="56"/>
      <c r="P73" s="55">
        <f t="shared" si="8"/>
        <v>0</v>
      </c>
      <c r="Q73" s="55">
        <f t="shared" si="9"/>
        <v>0</v>
      </c>
      <c r="R73" s="55">
        <f t="shared" si="10"/>
        <v>0</v>
      </c>
      <c r="S73" s="55">
        <f t="shared" si="11"/>
        <v>0</v>
      </c>
      <c r="T73" s="50"/>
      <c r="U73" s="50"/>
      <c r="V73" s="55">
        <f t="shared" si="12"/>
        <v>0</v>
      </c>
      <c r="AD73" s="11"/>
      <c r="AE73" s="11"/>
      <c r="AJ73" s="96"/>
    </row>
    <row r="74" spans="2:36" x14ac:dyDescent="0.3">
      <c r="B74" s="61"/>
      <c r="C74" s="62"/>
      <c r="D74" s="62"/>
      <c r="E74" s="44">
        <f>IFERROR(INDEX('3. Paquetes y Tareas'!$F$16:$F$65,MATCH(AJ74,'3. Paquetes y Tareas'!$E$16:$E$65,0)),0)</f>
        <v>0</v>
      </c>
      <c r="F74" s="54"/>
      <c r="G74" s="45" t="str">
        <f>IFERROR(INDEX('4. Presupuesto Total '!$G$20:$G$29,MATCH(F74,'4. Presupuesto Total '!$B$20:$B$29,0)),"")</f>
        <v/>
      </c>
      <c r="H74" s="46"/>
      <c r="I74" s="49"/>
      <c r="J74" s="57"/>
      <c r="K74" s="56"/>
      <c r="L74" s="55">
        <f t="shared" si="7"/>
        <v>0</v>
      </c>
      <c r="M74" s="50"/>
      <c r="N74" s="57"/>
      <c r="O74" s="56"/>
      <c r="P74" s="55">
        <f t="shared" si="8"/>
        <v>0</v>
      </c>
      <c r="Q74" s="55">
        <f t="shared" si="9"/>
        <v>0</v>
      </c>
      <c r="R74" s="55">
        <f t="shared" si="10"/>
        <v>0</v>
      </c>
      <c r="S74" s="55">
        <f t="shared" si="11"/>
        <v>0</v>
      </c>
      <c r="T74" s="50"/>
      <c r="U74" s="50"/>
      <c r="V74" s="55">
        <f t="shared" si="12"/>
        <v>0</v>
      </c>
      <c r="AD74" s="11"/>
      <c r="AE74" s="11"/>
      <c r="AJ74" s="96"/>
    </row>
    <row r="75" spans="2:36" x14ac:dyDescent="0.3">
      <c r="B75" s="61"/>
      <c r="C75" s="62"/>
      <c r="D75" s="62"/>
      <c r="E75" s="44">
        <f>IFERROR(INDEX('3. Paquetes y Tareas'!$F$16:$F$65,MATCH(AJ75,'3. Paquetes y Tareas'!$E$16:$E$65,0)),0)</f>
        <v>0</v>
      </c>
      <c r="F75" s="54"/>
      <c r="G75" s="45" t="str">
        <f>IFERROR(INDEX('4. Presupuesto Total '!$G$20:$G$29,MATCH(F75,'4. Presupuesto Total '!$B$20:$B$29,0)),"")</f>
        <v/>
      </c>
      <c r="H75" s="46"/>
      <c r="I75" s="49"/>
      <c r="J75" s="57"/>
      <c r="K75" s="56"/>
      <c r="L75" s="55">
        <f t="shared" si="7"/>
        <v>0</v>
      </c>
      <c r="M75" s="50"/>
      <c r="N75" s="57"/>
      <c r="O75" s="56"/>
      <c r="P75" s="55">
        <f t="shared" si="8"/>
        <v>0</v>
      </c>
      <c r="Q75" s="55">
        <f t="shared" si="9"/>
        <v>0</v>
      </c>
      <c r="R75" s="55">
        <f t="shared" si="10"/>
        <v>0</v>
      </c>
      <c r="S75" s="55">
        <f t="shared" si="11"/>
        <v>0</v>
      </c>
      <c r="T75" s="50"/>
      <c r="U75" s="50"/>
      <c r="V75" s="55">
        <f t="shared" si="12"/>
        <v>0</v>
      </c>
      <c r="AD75" s="11"/>
      <c r="AE75" s="11"/>
      <c r="AJ75" s="96"/>
    </row>
    <row r="76" spans="2:36" x14ac:dyDescent="0.3">
      <c r="B76" s="61"/>
      <c r="C76" s="62"/>
      <c r="D76" s="62"/>
      <c r="E76" s="44">
        <f>IFERROR(INDEX('3. Paquetes y Tareas'!$F$16:$F$65,MATCH(AJ76,'3. Paquetes y Tareas'!$E$16:$E$65,0)),0)</f>
        <v>0</v>
      </c>
      <c r="F76" s="54"/>
      <c r="G76" s="45" t="str">
        <f>IFERROR(INDEX('4. Presupuesto Total '!$G$20:$G$29,MATCH(F76,'4. Presupuesto Total '!$B$20:$B$29,0)),"")</f>
        <v/>
      </c>
      <c r="H76" s="46"/>
      <c r="I76" s="49"/>
      <c r="J76" s="57"/>
      <c r="K76" s="56"/>
      <c r="L76" s="55">
        <f t="shared" si="7"/>
        <v>0</v>
      </c>
      <c r="M76" s="50"/>
      <c r="N76" s="57"/>
      <c r="O76" s="56"/>
      <c r="P76" s="55">
        <f t="shared" si="8"/>
        <v>0</v>
      </c>
      <c r="Q76" s="55">
        <f t="shared" si="9"/>
        <v>0</v>
      </c>
      <c r="R76" s="55">
        <f t="shared" si="10"/>
        <v>0</v>
      </c>
      <c r="S76" s="55">
        <f t="shared" si="11"/>
        <v>0</v>
      </c>
      <c r="T76" s="50"/>
      <c r="U76" s="50"/>
      <c r="V76" s="55">
        <f t="shared" si="12"/>
        <v>0</v>
      </c>
      <c r="AD76" s="11"/>
      <c r="AE76" s="11"/>
      <c r="AJ76" s="96"/>
    </row>
    <row r="77" spans="2:36" x14ac:dyDescent="0.3">
      <c r="B77" s="61"/>
      <c r="C77" s="62"/>
      <c r="D77" s="62"/>
      <c r="E77" s="44">
        <f>IFERROR(INDEX('3. Paquetes y Tareas'!$F$16:$F$65,MATCH(AJ77,'3. Paquetes y Tareas'!$E$16:$E$65,0)),0)</f>
        <v>0</v>
      </c>
      <c r="F77" s="54"/>
      <c r="G77" s="45" t="str">
        <f>IFERROR(INDEX('4. Presupuesto Total '!$G$20:$G$29,MATCH(F77,'4. Presupuesto Total '!$B$20:$B$29,0)),"")</f>
        <v/>
      </c>
      <c r="H77" s="46"/>
      <c r="I77" s="49"/>
      <c r="J77" s="57"/>
      <c r="K77" s="56"/>
      <c r="L77" s="55">
        <f t="shared" si="7"/>
        <v>0</v>
      </c>
      <c r="M77" s="50"/>
      <c r="N77" s="57"/>
      <c r="O77" s="56"/>
      <c r="P77" s="55">
        <f t="shared" si="8"/>
        <v>0</v>
      </c>
      <c r="Q77" s="55">
        <f t="shared" si="9"/>
        <v>0</v>
      </c>
      <c r="R77" s="55">
        <f t="shared" si="10"/>
        <v>0</v>
      </c>
      <c r="S77" s="55">
        <f t="shared" si="11"/>
        <v>0</v>
      </c>
      <c r="T77" s="50"/>
      <c r="U77" s="50"/>
      <c r="V77" s="55">
        <f t="shared" si="12"/>
        <v>0</v>
      </c>
      <c r="AD77" s="11"/>
      <c r="AE77" s="11"/>
      <c r="AJ77" s="96"/>
    </row>
    <row r="78" spans="2:36" x14ac:dyDescent="0.3">
      <c r="B78" s="61"/>
      <c r="C78" s="62"/>
      <c r="D78" s="62"/>
      <c r="E78" s="44">
        <f>IFERROR(INDEX('3. Paquetes y Tareas'!$F$16:$F$65,MATCH(AJ78,'3. Paquetes y Tareas'!$E$16:$E$65,0)),0)</f>
        <v>0</v>
      </c>
      <c r="F78" s="54"/>
      <c r="G78" s="45" t="str">
        <f>IFERROR(INDEX('4. Presupuesto Total '!$G$20:$G$29,MATCH(F78,'4. Presupuesto Total '!$B$20:$B$29,0)),"")</f>
        <v/>
      </c>
      <c r="H78" s="46"/>
      <c r="I78" s="49"/>
      <c r="J78" s="57"/>
      <c r="K78" s="56"/>
      <c r="L78" s="55">
        <f t="shared" si="7"/>
        <v>0</v>
      </c>
      <c r="M78" s="50"/>
      <c r="N78" s="57"/>
      <c r="O78" s="56"/>
      <c r="P78" s="55">
        <f t="shared" si="8"/>
        <v>0</v>
      </c>
      <c r="Q78" s="55">
        <f t="shared" si="9"/>
        <v>0</v>
      </c>
      <c r="R78" s="55">
        <f t="shared" si="10"/>
        <v>0</v>
      </c>
      <c r="S78" s="55">
        <f t="shared" si="11"/>
        <v>0</v>
      </c>
      <c r="T78" s="50"/>
      <c r="U78" s="50"/>
      <c r="V78" s="55">
        <f t="shared" si="12"/>
        <v>0</v>
      </c>
      <c r="AD78" s="11"/>
      <c r="AE78" s="11"/>
      <c r="AJ78" s="96"/>
    </row>
    <row r="79" spans="2:36" x14ac:dyDescent="0.3">
      <c r="B79" s="61"/>
      <c r="C79" s="62"/>
      <c r="D79" s="62"/>
      <c r="E79" s="44">
        <f>IFERROR(INDEX('3. Paquetes y Tareas'!$F$16:$F$65,MATCH(AJ79,'3. Paquetes y Tareas'!$E$16:$E$65,0)),0)</f>
        <v>0</v>
      </c>
      <c r="F79" s="54"/>
      <c r="G79" s="45" t="str">
        <f>IFERROR(INDEX('4. Presupuesto Total '!$G$20:$G$29,MATCH(F79,'4. Presupuesto Total '!$B$20:$B$29,0)),"")</f>
        <v/>
      </c>
      <c r="H79" s="46"/>
      <c r="I79" s="49"/>
      <c r="J79" s="57"/>
      <c r="K79" s="56"/>
      <c r="L79" s="55">
        <f t="shared" si="7"/>
        <v>0</v>
      </c>
      <c r="M79" s="50"/>
      <c r="N79" s="57"/>
      <c r="O79" s="56"/>
      <c r="P79" s="55">
        <f t="shared" si="8"/>
        <v>0</v>
      </c>
      <c r="Q79" s="55">
        <f t="shared" si="9"/>
        <v>0</v>
      </c>
      <c r="R79" s="55">
        <f t="shared" si="10"/>
        <v>0</v>
      </c>
      <c r="S79" s="55">
        <f t="shared" si="11"/>
        <v>0</v>
      </c>
      <c r="T79" s="50"/>
      <c r="U79" s="50"/>
      <c r="V79" s="55">
        <f t="shared" si="12"/>
        <v>0</v>
      </c>
      <c r="AD79" s="11"/>
      <c r="AE79" s="11"/>
      <c r="AJ79" s="96"/>
    </row>
    <row r="80" spans="2:36" x14ac:dyDescent="0.3">
      <c r="B80" s="61"/>
      <c r="C80" s="62"/>
      <c r="D80" s="62"/>
      <c r="E80" s="44">
        <f>IFERROR(INDEX('3. Paquetes y Tareas'!$F$16:$F$65,MATCH(AJ80,'3. Paquetes y Tareas'!$E$16:$E$65,0)),0)</f>
        <v>0</v>
      </c>
      <c r="F80" s="54"/>
      <c r="G80" s="45" t="str">
        <f>IFERROR(INDEX('4. Presupuesto Total '!$G$20:$G$29,MATCH(F80,'4. Presupuesto Total '!$B$20:$B$29,0)),"")</f>
        <v/>
      </c>
      <c r="H80" s="46"/>
      <c r="I80" s="49"/>
      <c r="J80" s="57"/>
      <c r="K80" s="56"/>
      <c r="L80" s="55">
        <f t="shared" si="7"/>
        <v>0</v>
      </c>
      <c r="M80" s="50"/>
      <c r="N80" s="57"/>
      <c r="O80" s="56"/>
      <c r="P80" s="55">
        <f t="shared" si="8"/>
        <v>0</v>
      </c>
      <c r="Q80" s="55">
        <f t="shared" si="9"/>
        <v>0</v>
      </c>
      <c r="R80" s="55">
        <f t="shared" si="10"/>
        <v>0</v>
      </c>
      <c r="S80" s="55">
        <f t="shared" si="11"/>
        <v>0</v>
      </c>
      <c r="T80" s="50"/>
      <c r="U80" s="50"/>
      <c r="V80" s="55">
        <f t="shared" si="12"/>
        <v>0</v>
      </c>
      <c r="AD80" s="11"/>
      <c r="AE80" s="11"/>
      <c r="AJ80" s="96"/>
    </row>
    <row r="81" spans="2:36" x14ac:dyDescent="0.3">
      <c r="B81" s="61"/>
      <c r="C81" s="62"/>
      <c r="D81" s="62"/>
      <c r="E81" s="44">
        <f>IFERROR(INDEX('3. Paquetes y Tareas'!$F$16:$F$65,MATCH(AJ81,'3. Paquetes y Tareas'!$E$16:$E$65,0)),0)</f>
        <v>0</v>
      </c>
      <c r="F81" s="54"/>
      <c r="G81" s="45" t="str">
        <f>IFERROR(INDEX('4. Presupuesto Total '!$G$20:$G$29,MATCH(F81,'4. Presupuesto Total '!$B$20:$B$29,0)),"")</f>
        <v/>
      </c>
      <c r="H81" s="46"/>
      <c r="I81" s="49"/>
      <c r="J81" s="57"/>
      <c r="K81" s="56"/>
      <c r="L81" s="55">
        <f t="shared" si="7"/>
        <v>0</v>
      </c>
      <c r="M81" s="50"/>
      <c r="N81" s="57"/>
      <c r="O81" s="56"/>
      <c r="P81" s="55">
        <f t="shared" si="8"/>
        <v>0</v>
      </c>
      <c r="Q81" s="55">
        <f t="shared" si="9"/>
        <v>0</v>
      </c>
      <c r="R81" s="55">
        <f t="shared" si="10"/>
        <v>0</v>
      </c>
      <c r="S81" s="55">
        <f t="shared" si="11"/>
        <v>0</v>
      </c>
      <c r="T81" s="50"/>
      <c r="U81" s="50"/>
      <c r="V81" s="55">
        <f t="shared" si="12"/>
        <v>0</v>
      </c>
      <c r="AD81" s="11"/>
      <c r="AE81" s="11"/>
      <c r="AJ81" s="96"/>
    </row>
    <row r="82" spans="2:36" x14ac:dyDescent="0.3">
      <c r="B82" s="61"/>
      <c r="C82" s="62"/>
      <c r="D82" s="62"/>
      <c r="E82" s="44">
        <f>IFERROR(INDEX('3. Paquetes y Tareas'!$F$16:$F$65,MATCH(AJ82,'3. Paquetes y Tareas'!$E$16:$E$65,0)),0)</f>
        <v>0</v>
      </c>
      <c r="F82" s="54"/>
      <c r="G82" s="45" t="str">
        <f>IFERROR(INDEX('4. Presupuesto Total '!$G$20:$G$29,MATCH(F82,'4. Presupuesto Total '!$B$20:$B$29,0)),"")</f>
        <v/>
      </c>
      <c r="H82" s="46"/>
      <c r="I82" s="49"/>
      <c r="J82" s="57"/>
      <c r="K82" s="56"/>
      <c r="L82" s="55">
        <f t="shared" si="7"/>
        <v>0</v>
      </c>
      <c r="M82" s="50"/>
      <c r="N82" s="57"/>
      <c r="O82" s="56"/>
      <c r="P82" s="55">
        <f t="shared" si="8"/>
        <v>0</v>
      </c>
      <c r="Q82" s="55">
        <f t="shared" si="9"/>
        <v>0</v>
      </c>
      <c r="R82" s="55">
        <f t="shared" si="10"/>
        <v>0</v>
      </c>
      <c r="S82" s="55">
        <f t="shared" si="11"/>
        <v>0</v>
      </c>
      <c r="T82" s="50"/>
      <c r="U82" s="50"/>
      <c r="V82" s="55">
        <f t="shared" si="12"/>
        <v>0</v>
      </c>
      <c r="AD82" s="11"/>
      <c r="AE82" s="11"/>
      <c r="AJ82" s="96"/>
    </row>
    <row r="83" spans="2:36" x14ac:dyDescent="0.3">
      <c r="B83" s="61"/>
      <c r="C83" s="62"/>
      <c r="D83" s="62"/>
      <c r="E83" s="44">
        <f>IFERROR(INDEX('3. Paquetes y Tareas'!$F$16:$F$65,MATCH(AJ83,'3. Paquetes y Tareas'!$E$16:$E$65,0)),0)</f>
        <v>0</v>
      </c>
      <c r="F83" s="54"/>
      <c r="G83" s="45" t="str">
        <f>IFERROR(INDEX('4. Presupuesto Total '!$G$20:$G$29,MATCH(F83,'4. Presupuesto Total '!$B$20:$B$29,0)),"")</f>
        <v/>
      </c>
      <c r="H83" s="46"/>
      <c r="I83" s="49"/>
      <c r="J83" s="57"/>
      <c r="K83" s="56"/>
      <c r="L83" s="55">
        <f t="shared" si="7"/>
        <v>0</v>
      </c>
      <c r="M83" s="50"/>
      <c r="N83" s="57"/>
      <c r="O83" s="56"/>
      <c r="P83" s="55">
        <f t="shared" si="8"/>
        <v>0</v>
      </c>
      <c r="Q83" s="55">
        <f t="shared" si="9"/>
        <v>0</v>
      </c>
      <c r="R83" s="55">
        <f t="shared" si="10"/>
        <v>0</v>
      </c>
      <c r="S83" s="55">
        <f t="shared" si="11"/>
        <v>0</v>
      </c>
      <c r="T83" s="50"/>
      <c r="U83" s="50"/>
      <c r="V83" s="55">
        <f t="shared" si="12"/>
        <v>0</v>
      </c>
      <c r="AD83" s="11"/>
      <c r="AE83" s="11"/>
      <c r="AJ83" s="96"/>
    </row>
    <row r="84" spans="2:36" x14ac:dyDescent="0.3">
      <c r="B84" s="61"/>
      <c r="C84" s="62"/>
      <c r="D84" s="62"/>
      <c r="E84" s="44">
        <f>IFERROR(INDEX('3. Paquetes y Tareas'!$F$16:$F$65,MATCH(AJ84,'3. Paquetes y Tareas'!$E$16:$E$65,0)),0)</f>
        <v>0</v>
      </c>
      <c r="F84" s="54"/>
      <c r="G84" s="45" t="str">
        <f>IFERROR(INDEX('4. Presupuesto Total '!$G$20:$G$29,MATCH(F84,'4. Presupuesto Total '!$B$20:$B$29,0)),"")</f>
        <v/>
      </c>
      <c r="H84" s="46"/>
      <c r="I84" s="49"/>
      <c r="J84" s="57"/>
      <c r="K84" s="56"/>
      <c r="L84" s="55">
        <f t="shared" si="7"/>
        <v>0</v>
      </c>
      <c r="M84" s="50"/>
      <c r="N84" s="57"/>
      <c r="O84" s="56"/>
      <c r="P84" s="55">
        <f t="shared" si="8"/>
        <v>0</v>
      </c>
      <c r="Q84" s="55">
        <f t="shared" si="9"/>
        <v>0</v>
      </c>
      <c r="R84" s="55">
        <f t="shared" si="10"/>
        <v>0</v>
      </c>
      <c r="S84" s="55">
        <f t="shared" si="11"/>
        <v>0</v>
      </c>
      <c r="T84" s="50"/>
      <c r="U84" s="50"/>
      <c r="V84" s="55">
        <f t="shared" si="12"/>
        <v>0</v>
      </c>
      <c r="AD84" s="11"/>
      <c r="AE84" s="11"/>
      <c r="AJ84" s="96"/>
    </row>
    <row r="85" spans="2:36" x14ac:dyDescent="0.3">
      <c r="B85" s="61"/>
      <c r="C85" s="62"/>
      <c r="D85" s="62"/>
      <c r="E85" s="44">
        <f>IFERROR(INDEX('3. Paquetes y Tareas'!$F$16:$F$65,MATCH(AJ85,'3. Paquetes y Tareas'!$E$16:$E$65,0)),0)</f>
        <v>0</v>
      </c>
      <c r="F85" s="54"/>
      <c r="G85" s="45" t="str">
        <f>IFERROR(INDEX('4. Presupuesto Total '!$G$20:$G$29,MATCH(F85,'4. Presupuesto Total '!$B$20:$B$29,0)),"")</f>
        <v/>
      </c>
      <c r="H85" s="46"/>
      <c r="I85" s="49"/>
      <c r="J85" s="57"/>
      <c r="K85" s="56"/>
      <c r="L85" s="55">
        <f t="shared" si="7"/>
        <v>0</v>
      </c>
      <c r="M85" s="50"/>
      <c r="N85" s="57"/>
      <c r="O85" s="56"/>
      <c r="P85" s="55">
        <f t="shared" si="8"/>
        <v>0</v>
      </c>
      <c r="Q85" s="55">
        <f t="shared" si="9"/>
        <v>0</v>
      </c>
      <c r="R85" s="55">
        <f t="shared" si="10"/>
        <v>0</v>
      </c>
      <c r="S85" s="55">
        <f t="shared" si="11"/>
        <v>0</v>
      </c>
      <c r="T85" s="50"/>
      <c r="U85" s="50"/>
      <c r="V85" s="55">
        <f t="shared" si="12"/>
        <v>0</v>
      </c>
      <c r="AD85" s="11"/>
      <c r="AE85" s="11"/>
      <c r="AJ85" s="96"/>
    </row>
    <row r="86" spans="2:36" x14ac:dyDescent="0.3">
      <c r="B86" s="61"/>
      <c r="C86" s="62"/>
      <c r="D86" s="62"/>
      <c r="E86" s="44">
        <f>IFERROR(INDEX('3. Paquetes y Tareas'!$F$16:$F$65,MATCH(AJ86,'3. Paquetes y Tareas'!$E$16:$E$65,0)),0)</f>
        <v>0</v>
      </c>
      <c r="F86" s="54"/>
      <c r="G86" s="45" t="str">
        <f>IFERROR(INDEX('4. Presupuesto Total '!$G$20:$G$29,MATCH(F86,'4. Presupuesto Total '!$B$20:$B$29,0)),"")</f>
        <v/>
      </c>
      <c r="H86" s="46"/>
      <c r="I86" s="49"/>
      <c r="J86" s="57"/>
      <c r="K86" s="56"/>
      <c r="L86" s="55">
        <f t="shared" si="7"/>
        <v>0</v>
      </c>
      <c r="M86" s="50"/>
      <c r="N86" s="57"/>
      <c r="O86" s="56"/>
      <c r="P86" s="55">
        <f t="shared" si="8"/>
        <v>0</v>
      </c>
      <c r="Q86" s="55">
        <f t="shared" si="9"/>
        <v>0</v>
      </c>
      <c r="R86" s="55">
        <f t="shared" si="10"/>
        <v>0</v>
      </c>
      <c r="S86" s="55">
        <f t="shared" si="11"/>
        <v>0</v>
      </c>
      <c r="T86" s="50"/>
      <c r="U86" s="50"/>
      <c r="V86" s="55">
        <f t="shared" si="12"/>
        <v>0</v>
      </c>
      <c r="AD86" s="11"/>
      <c r="AE86" s="11"/>
      <c r="AJ86" s="96"/>
    </row>
    <row r="87" spans="2:36" x14ac:dyDescent="0.3">
      <c r="B87" s="61"/>
      <c r="C87" s="62"/>
      <c r="D87" s="62"/>
      <c r="E87" s="44">
        <f>IFERROR(INDEX('3. Paquetes y Tareas'!$F$16:$F$65,MATCH(AJ87,'3. Paquetes y Tareas'!$E$16:$E$65,0)),0)</f>
        <v>0</v>
      </c>
      <c r="F87" s="54"/>
      <c r="G87" s="45" t="str">
        <f>IFERROR(INDEX('4. Presupuesto Total '!$G$20:$G$29,MATCH(F87,'4. Presupuesto Total '!$B$20:$B$29,0)),"")</f>
        <v/>
      </c>
      <c r="H87" s="46"/>
      <c r="I87" s="49"/>
      <c r="J87" s="57"/>
      <c r="K87" s="56"/>
      <c r="L87" s="55">
        <f t="shared" si="7"/>
        <v>0</v>
      </c>
      <c r="M87" s="50"/>
      <c r="N87" s="57"/>
      <c r="O87" s="56"/>
      <c r="P87" s="55">
        <f t="shared" si="8"/>
        <v>0</v>
      </c>
      <c r="Q87" s="55">
        <f t="shared" si="9"/>
        <v>0</v>
      </c>
      <c r="R87" s="55">
        <f t="shared" si="10"/>
        <v>0</v>
      </c>
      <c r="S87" s="55">
        <f t="shared" si="11"/>
        <v>0</v>
      </c>
      <c r="T87" s="50"/>
      <c r="U87" s="50"/>
      <c r="V87" s="55">
        <f t="shared" si="12"/>
        <v>0</v>
      </c>
      <c r="AD87" s="11"/>
      <c r="AE87" s="11"/>
      <c r="AJ87" s="96"/>
    </row>
    <row r="88" spans="2:36" x14ac:dyDescent="0.3">
      <c r="B88" s="61"/>
      <c r="C88" s="62"/>
      <c r="D88" s="62"/>
      <c r="E88" s="44">
        <f>IFERROR(INDEX('3. Paquetes y Tareas'!$F$16:$F$65,MATCH(AJ88,'3. Paquetes y Tareas'!$E$16:$E$65,0)),0)</f>
        <v>0</v>
      </c>
      <c r="F88" s="54"/>
      <c r="G88" s="45" t="str">
        <f>IFERROR(INDEX('4. Presupuesto Total '!$G$20:$G$29,MATCH(F88,'4. Presupuesto Total '!$B$20:$B$29,0)),"")</f>
        <v/>
      </c>
      <c r="H88" s="46"/>
      <c r="I88" s="49"/>
      <c r="J88" s="57"/>
      <c r="K88" s="56"/>
      <c r="L88" s="55">
        <f t="shared" si="7"/>
        <v>0</v>
      </c>
      <c r="M88" s="50"/>
      <c r="N88" s="57"/>
      <c r="O88" s="56"/>
      <c r="P88" s="55">
        <f t="shared" si="8"/>
        <v>0</v>
      </c>
      <c r="Q88" s="55">
        <f t="shared" si="9"/>
        <v>0</v>
      </c>
      <c r="R88" s="55">
        <f t="shared" si="10"/>
        <v>0</v>
      </c>
      <c r="S88" s="55">
        <f t="shared" si="11"/>
        <v>0</v>
      </c>
      <c r="T88" s="50"/>
      <c r="U88" s="50"/>
      <c r="V88" s="55">
        <f t="shared" si="12"/>
        <v>0</v>
      </c>
      <c r="AD88" s="11"/>
      <c r="AE88" s="11"/>
      <c r="AJ88" s="96"/>
    </row>
    <row r="89" spans="2:36" x14ac:dyDescent="0.3">
      <c r="B89" s="61"/>
      <c r="C89" s="62"/>
      <c r="D89" s="62"/>
      <c r="E89" s="44">
        <f>IFERROR(INDEX('3. Paquetes y Tareas'!$F$16:$F$65,MATCH(AJ89,'3. Paquetes y Tareas'!$E$16:$E$65,0)),0)</f>
        <v>0</v>
      </c>
      <c r="F89" s="54"/>
      <c r="G89" s="45" t="str">
        <f>IFERROR(INDEX('4. Presupuesto Total '!$G$20:$G$29,MATCH(F89,'4. Presupuesto Total '!$B$20:$B$29,0)),"")</f>
        <v/>
      </c>
      <c r="H89" s="46"/>
      <c r="I89" s="49"/>
      <c r="J89" s="57"/>
      <c r="K89" s="56"/>
      <c r="L89" s="55">
        <f t="shared" si="7"/>
        <v>0</v>
      </c>
      <c r="M89" s="50"/>
      <c r="N89" s="57"/>
      <c r="O89" s="56"/>
      <c r="P89" s="55">
        <f t="shared" si="8"/>
        <v>0</v>
      </c>
      <c r="Q89" s="55">
        <f t="shared" si="9"/>
        <v>0</v>
      </c>
      <c r="R89" s="55">
        <f t="shared" si="10"/>
        <v>0</v>
      </c>
      <c r="S89" s="55">
        <f t="shared" si="11"/>
        <v>0</v>
      </c>
      <c r="T89" s="50"/>
      <c r="U89" s="50"/>
      <c r="V89" s="55">
        <f t="shared" si="12"/>
        <v>0</v>
      </c>
      <c r="AD89" s="11"/>
      <c r="AE89" s="11"/>
      <c r="AJ89" s="96"/>
    </row>
    <row r="90" spans="2:36" x14ac:dyDescent="0.3">
      <c r="B90" s="61"/>
      <c r="C90" s="62"/>
      <c r="D90" s="62"/>
      <c r="E90" s="44">
        <f>IFERROR(INDEX('3. Paquetes y Tareas'!$F$16:$F$65,MATCH(AJ90,'3. Paquetes y Tareas'!$E$16:$E$65,0)),0)</f>
        <v>0</v>
      </c>
      <c r="F90" s="54"/>
      <c r="G90" s="45" t="str">
        <f>IFERROR(INDEX('4. Presupuesto Total '!$G$20:$G$29,MATCH(F90,'4. Presupuesto Total '!$B$20:$B$29,0)),"")</f>
        <v/>
      </c>
      <c r="H90" s="46"/>
      <c r="I90" s="49"/>
      <c r="J90" s="57"/>
      <c r="K90" s="56"/>
      <c r="L90" s="55">
        <f t="shared" si="7"/>
        <v>0</v>
      </c>
      <c r="M90" s="50"/>
      <c r="N90" s="57"/>
      <c r="O90" s="56"/>
      <c r="P90" s="55">
        <f t="shared" si="8"/>
        <v>0</v>
      </c>
      <c r="Q90" s="55">
        <f t="shared" si="9"/>
        <v>0</v>
      </c>
      <c r="R90" s="55">
        <f t="shared" si="10"/>
        <v>0</v>
      </c>
      <c r="S90" s="55">
        <f t="shared" si="11"/>
        <v>0</v>
      </c>
      <c r="T90" s="50"/>
      <c r="U90" s="50"/>
      <c r="V90" s="55">
        <f t="shared" si="12"/>
        <v>0</v>
      </c>
      <c r="AD90" s="11"/>
      <c r="AE90" s="11"/>
      <c r="AJ90" s="96"/>
    </row>
    <row r="91" spans="2:36" x14ac:dyDescent="0.3">
      <c r="B91" s="61"/>
      <c r="C91" s="62"/>
      <c r="D91" s="62"/>
      <c r="E91" s="44">
        <f>IFERROR(INDEX('3. Paquetes y Tareas'!$F$16:$F$65,MATCH(AJ91,'3. Paquetes y Tareas'!$E$16:$E$65,0)),0)</f>
        <v>0</v>
      </c>
      <c r="F91" s="54"/>
      <c r="G91" s="45" t="str">
        <f>IFERROR(INDEX('4. Presupuesto Total '!$G$20:$G$29,MATCH(F91,'4. Presupuesto Total '!$B$20:$B$29,0)),"")</f>
        <v/>
      </c>
      <c r="H91" s="46"/>
      <c r="I91" s="49"/>
      <c r="J91" s="57"/>
      <c r="K91" s="56"/>
      <c r="L91" s="55">
        <f t="shared" si="7"/>
        <v>0</v>
      </c>
      <c r="M91" s="50"/>
      <c r="N91" s="57"/>
      <c r="O91" s="56"/>
      <c r="P91" s="55">
        <f t="shared" si="8"/>
        <v>0</v>
      </c>
      <c r="Q91" s="55">
        <f t="shared" si="9"/>
        <v>0</v>
      </c>
      <c r="R91" s="55">
        <f t="shared" si="10"/>
        <v>0</v>
      </c>
      <c r="S91" s="55">
        <f t="shared" si="11"/>
        <v>0</v>
      </c>
      <c r="T91" s="50"/>
      <c r="U91" s="50"/>
      <c r="V91" s="55">
        <f t="shared" si="12"/>
        <v>0</v>
      </c>
      <c r="AD91" s="11"/>
      <c r="AE91" s="11"/>
      <c r="AJ91" s="96"/>
    </row>
    <row r="92" spans="2:36" x14ac:dyDescent="0.3">
      <c r="B92" s="61"/>
      <c r="C92" s="62"/>
      <c r="D92" s="62"/>
      <c r="E92" s="44">
        <f>IFERROR(INDEX('3. Paquetes y Tareas'!$F$16:$F$65,MATCH(AJ92,'3. Paquetes y Tareas'!$E$16:$E$65,0)),0)</f>
        <v>0</v>
      </c>
      <c r="F92" s="54"/>
      <c r="G92" s="45" t="str">
        <f>IFERROR(INDEX('4. Presupuesto Total '!$G$20:$G$29,MATCH(F92,'4. Presupuesto Total '!$B$20:$B$29,0)),"")</f>
        <v/>
      </c>
      <c r="H92" s="46"/>
      <c r="I92" s="49"/>
      <c r="J92" s="57"/>
      <c r="K92" s="56"/>
      <c r="L92" s="55">
        <f t="shared" si="7"/>
        <v>0</v>
      </c>
      <c r="M92" s="50"/>
      <c r="N92" s="57"/>
      <c r="O92" s="56"/>
      <c r="P92" s="55">
        <f t="shared" si="8"/>
        <v>0</v>
      </c>
      <c r="Q92" s="55">
        <f t="shared" si="9"/>
        <v>0</v>
      </c>
      <c r="R92" s="55">
        <f t="shared" si="10"/>
        <v>0</v>
      </c>
      <c r="S92" s="55">
        <f t="shared" si="11"/>
        <v>0</v>
      </c>
      <c r="T92" s="50"/>
      <c r="U92" s="50"/>
      <c r="V92" s="55">
        <f t="shared" si="12"/>
        <v>0</v>
      </c>
      <c r="AD92" s="11"/>
      <c r="AE92" s="11"/>
      <c r="AJ92" s="96"/>
    </row>
    <row r="93" spans="2:36" x14ac:dyDescent="0.3">
      <c r="B93" s="61"/>
      <c r="C93" s="62"/>
      <c r="D93" s="62"/>
      <c r="E93" s="44">
        <f>IFERROR(INDEX('3. Paquetes y Tareas'!$F$16:$F$65,MATCH(AJ93,'3. Paquetes y Tareas'!$E$16:$E$65,0)),0)</f>
        <v>0</v>
      </c>
      <c r="F93" s="54"/>
      <c r="G93" s="45" t="str">
        <f>IFERROR(INDEX('4. Presupuesto Total '!$G$20:$G$29,MATCH(F93,'4. Presupuesto Total '!$B$20:$B$29,0)),"")</f>
        <v/>
      </c>
      <c r="H93" s="46"/>
      <c r="I93" s="49"/>
      <c r="J93" s="57"/>
      <c r="K93" s="56"/>
      <c r="L93" s="55">
        <f t="shared" si="7"/>
        <v>0</v>
      </c>
      <c r="M93" s="50"/>
      <c r="N93" s="57"/>
      <c r="O93" s="56"/>
      <c r="P93" s="55">
        <f t="shared" si="8"/>
        <v>0</v>
      </c>
      <c r="Q93" s="55">
        <f t="shared" si="9"/>
        <v>0</v>
      </c>
      <c r="R93" s="55">
        <f t="shared" si="10"/>
        <v>0</v>
      </c>
      <c r="S93" s="55">
        <f t="shared" si="11"/>
        <v>0</v>
      </c>
      <c r="T93" s="50"/>
      <c r="U93" s="50"/>
      <c r="V93" s="55">
        <f t="shared" si="12"/>
        <v>0</v>
      </c>
      <c r="AD93" s="11"/>
      <c r="AE93" s="11"/>
      <c r="AJ93" s="96"/>
    </row>
    <row r="94" spans="2:36" x14ac:dyDescent="0.3">
      <c r="B94" s="61"/>
      <c r="C94" s="62"/>
      <c r="D94" s="62"/>
      <c r="E94" s="44">
        <f>IFERROR(INDEX('3. Paquetes y Tareas'!$F$16:$F$65,MATCH(AJ94,'3. Paquetes y Tareas'!$E$16:$E$65,0)),0)</f>
        <v>0</v>
      </c>
      <c r="F94" s="54"/>
      <c r="G94" s="45" t="str">
        <f>IFERROR(INDEX('4. Presupuesto Total '!$G$20:$G$29,MATCH(F94,'4. Presupuesto Total '!$B$20:$B$29,0)),"")</f>
        <v/>
      </c>
      <c r="H94" s="46"/>
      <c r="I94" s="49"/>
      <c r="J94" s="57"/>
      <c r="K94" s="56"/>
      <c r="L94" s="55">
        <f t="shared" si="7"/>
        <v>0</v>
      </c>
      <c r="M94" s="50"/>
      <c r="N94" s="57"/>
      <c r="O94" s="56"/>
      <c r="P94" s="55">
        <f t="shared" si="8"/>
        <v>0</v>
      </c>
      <c r="Q94" s="55">
        <f t="shared" si="9"/>
        <v>0</v>
      </c>
      <c r="R94" s="55">
        <f t="shared" si="10"/>
        <v>0</v>
      </c>
      <c r="S94" s="55">
        <f t="shared" si="11"/>
        <v>0</v>
      </c>
      <c r="T94" s="50"/>
      <c r="U94" s="50"/>
      <c r="V94" s="55">
        <f t="shared" si="12"/>
        <v>0</v>
      </c>
      <c r="AD94" s="11"/>
      <c r="AE94" s="11"/>
      <c r="AJ94" s="96"/>
    </row>
    <row r="95" spans="2:36" x14ac:dyDescent="0.3">
      <c r="B95" s="61"/>
      <c r="C95" s="62"/>
      <c r="D95" s="62"/>
      <c r="E95" s="44">
        <f>IFERROR(INDEX('3. Paquetes y Tareas'!$F$16:$F$65,MATCH(AJ95,'3. Paquetes y Tareas'!$E$16:$E$65,0)),0)</f>
        <v>0</v>
      </c>
      <c r="F95" s="54"/>
      <c r="G95" s="45" t="str">
        <f>IFERROR(INDEX('4. Presupuesto Total '!$G$20:$G$29,MATCH(F95,'4. Presupuesto Total '!$B$20:$B$29,0)),"")</f>
        <v/>
      </c>
      <c r="H95" s="46"/>
      <c r="I95" s="49"/>
      <c r="J95" s="57"/>
      <c r="K95" s="56"/>
      <c r="L95" s="55">
        <f t="shared" si="7"/>
        <v>0</v>
      </c>
      <c r="M95" s="50"/>
      <c r="N95" s="57"/>
      <c r="O95" s="56"/>
      <c r="P95" s="55">
        <f t="shared" si="8"/>
        <v>0</v>
      </c>
      <c r="Q95" s="55">
        <f t="shared" si="9"/>
        <v>0</v>
      </c>
      <c r="R95" s="55">
        <f t="shared" si="10"/>
        <v>0</v>
      </c>
      <c r="S95" s="55">
        <f t="shared" si="11"/>
        <v>0</v>
      </c>
      <c r="T95" s="50"/>
      <c r="U95" s="50"/>
      <c r="V95" s="55">
        <f t="shared" si="12"/>
        <v>0</v>
      </c>
      <c r="AD95" s="11"/>
      <c r="AE95" s="11"/>
      <c r="AJ95" s="96"/>
    </row>
    <row r="96" spans="2:36" x14ac:dyDescent="0.3">
      <c r="B96" s="61"/>
      <c r="C96" s="62"/>
      <c r="D96" s="62"/>
      <c r="E96" s="44">
        <f>IFERROR(INDEX('3. Paquetes y Tareas'!$F$16:$F$65,MATCH(AJ96,'3. Paquetes y Tareas'!$E$16:$E$65,0)),0)</f>
        <v>0</v>
      </c>
      <c r="F96" s="54"/>
      <c r="G96" s="45" t="str">
        <f>IFERROR(INDEX('4. Presupuesto Total '!$G$20:$G$29,MATCH(F96,'4. Presupuesto Total '!$B$20:$B$29,0)),"")</f>
        <v/>
      </c>
      <c r="H96" s="46"/>
      <c r="I96" s="49"/>
      <c r="J96" s="57"/>
      <c r="K96" s="56"/>
      <c r="L96" s="55">
        <f t="shared" si="7"/>
        <v>0</v>
      </c>
      <c r="M96" s="50"/>
      <c r="N96" s="57"/>
      <c r="O96" s="56"/>
      <c r="P96" s="55">
        <f t="shared" si="8"/>
        <v>0</v>
      </c>
      <c r="Q96" s="55">
        <f t="shared" si="9"/>
        <v>0</v>
      </c>
      <c r="R96" s="55">
        <f t="shared" si="10"/>
        <v>0</v>
      </c>
      <c r="S96" s="55">
        <f t="shared" si="11"/>
        <v>0</v>
      </c>
      <c r="T96" s="50"/>
      <c r="U96" s="50"/>
      <c r="V96" s="55">
        <f t="shared" si="12"/>
        <v>0</v>
      </c>
      <c r="AD96" s="11"/>
      <c r="AE96" s="11"/>
      <c r="AJ96" s="96"/>
    </row>
    <row r="97" spans="2:36" x14ac:dyDescent="0.3">
      <c r="B97" s="61"/>
      <c r="C97" s="62"/>
      <c r="D97" s="62"/>
      <c r="E97" s="44">
        <f>IFERROR(INDEX('3. Paquetes y Tareas'!$F$16:$F$65,MATCH(AJ97,'3. Paquetes y Tareas'!$E$16:$E$65,0)),0)</f>
        <v>0</v>
      </c>
      <c r="F97" s="54"/>
      <c r="G97" s="45" t="str">
        <f>IFERROR(INDEX('4. Presupuesto Total '!$G$20:$G$29,MATCH(F97,'4. Presupuesto Total '!$B$20:$B$29,0)),"")</f>
        <v/>
      </c>
      <c r="H97" s="46"/>
      <c r="I97" s="49"/>
      <c r="J97" s="57"/>
      <c r="K97" s="56"/>
      <c r="L97" s="55">
        <f t="shared" si="7"/>
        <v>0</v>
      </c>
      <c r="M97" s="50"/>
      <c r="N97" s="57"/>
      <c r="O97" s="56"/>
      <c r="P97" s="55">
        <f t="shared" si="8"/>
        <v>0</v>
      </c>
      <c r="Q97" s="55">
        <f t="shared" si="9"/>
        <v>0</v>
      </c>
      <c r="R97" s="55">
        <f t="shared" si="10"/>
        <v>0</v>
      </c>
      <c r="S97" s="55">
        <f t="shared" si="11"/>
        <v>0</v>
      </c>
      <c r="T97" s="50"/>
      <c r="U97" s="50"/>
      <c r="V97" s="55">
        <f t="shared" si="12"/>
        <v>0</v>
      </c>
      <c r="AD97" s="11"/>
      <c r="AE97" s="11"/>
      <c r="AJ97" s="96"/>
    </row>
    <row r="98" spans="2:36" x14ac:dyDescent="0.3">
      <c r="B98" s="61"/>
      <c r="C98" s="62"/>
      <c r="D98" s="62"/>
      <c r="E98" s="44">
        <f>IFERROR(INDEX('3. Paquetes y Tareas'!$F$16:$F$65,MATCH(AJ98,'3. Paquetes y Tareas'!$E$16:$E$65,0)),0)</f>
        <v>0</v>
      </c>
      <c r="F98" s="54"/>
      <c r="G98" s="45" t="str">
        <f>IFERROR(INDEX('4. Presupuesto Total '!$G$20:$G$29,MATCH(F98,'4. Presupuesto Total '!$B$20:$B$29,0)),"")</f>
        <v/>
      </c>
      <c r="H98" s="46"/>
      <c r="I98" s="49"/>
      <c r="J98" s="57"/>
      <c r="K98" s="56"/>
      <c r="L98" s="55">
        <f t="shared" si="7"/>
        <v>0</v>
      </c>
      <c r="M98" s="50"/>
      <c r="N98" s="57"/>
      <c r="O98" s="56"/>
      <c r="P98" s="55">
        <f t="shared" si="8"/>
        <v>0</v>
      </c>
      <c r="Q98" s="55">
        <f t="shared" si="9"/>
        <v>0</v>
      </c>
      <c r="R98" s="55">
        <f t="shared" si="10"/>
        <v>0</v>
      </c>
      <c r="S98" s="55">
        <f t="shared" si="11"/>
        <v>0</v>
      </c>
      <c r="T98" s="50"/>
      <c r="U98" s="50"/>
      <c r="V98" s="55">
        <f t="shared" si="12"/>
        <v>0</v>
      </c>
      <c r="AD98" s="11"/>
      <c r="AE98" s="11"/>
      <c r="AJ98" s="96"/>
    </row>
    <row r="99" spans="2:36" x14ac:dyDescent="0.3">
      <c r="B99" s="61"/>
      <c r="C99" s="62"/>
      <c r="D99" s="62"/>
      <c r="E99" s="44">
        <f>IFERROR(INDEX('3. Paquetes y Tareas'!$F$16:$F$65,MATCH(AJ99,'3. Paquetes y Tareas'!$E$16:$E$65,0)),0)</f>
        <v>0</v>
      </c>
      <c r="F99" s="54"/>
      <c r="G99" s="45" t="str">
        <f>IFERROR(INDEX('4. Presupuesto Total '!$G$20:$G$29,MATCH(F99,'4. Presupuesto Total '!$B$20:$B$29,0)),"")</f>
        <v/>
      </c>
      <c r="H99" s="46"/>
      <c r="I99" s="49"/>
      <c r="J99" s="57"/>
      <c r="K99" s="56"/>
      <c r="L99" s="55">
        <f t="shared" si="7"/>
        <v>0</v>
      </c>
      <c r="M99" s="50"/>
      <c r="N99" s="57"/>
      <c r="O99" s="56"/>
      <c r="P99" s="55">
        <f t="shared" si="8"/>
        <v>0</v>
      </c>
      <c r="Q99" s="55">
        <f t="shared" si="9"/>
        <v>0</v>
      </c>
      <c r="R99" s="55">
        <f t="shared" si="10"/>
        <v>0</v>
      </c>
      <c r="S99" s="55">
        <f t="shared" si="11"/>
        <v>0</v>
      </c>
      <c r="T99" s="50"/>
      <c r="U99" s="50"/>
      <c r="V99" s="55">
        <f t="shared" si="12"/>
        <v>0</v>
      </c>
      <c r="AD99" s="11"/>
      <c r="AE99" s="11"/>
      <c r="AJ99" s="96"/>
    </row>
    <row r="100" spans="2:36" x14ac:dyDescent="0.3">
      <c r="B100" s="61"/>
      <c r="C100" s="62"/>
      <c r="D100" s="62"/>
      <c r="E100" s="44">
        <f>IFERROR(INDEX('3. Paquetes y Tareas'!$F$16:$F$65,MATCH(AJ100,'3. Paquetes y Tareas'!$E$16:$E$65,0)),0)</f>
        <v>0</v>
      </c>
      <c r="F100" s="54"/>
      <c r="G100" s="45" t="str">
        <f>IFERROR(INDEX('4. Presupuesto Total '!$G$20:$G$29,MATCH(F100,'4. Presupuesto Total '!$B$20:$B$29,0)),"")</f>
        <v/>
      </c>
      <c r="H100" s="46"/>
      <c r="I100" s="49"/>
      <c r="J100" s="57"/>
      <c r="K100" s="56"/>
      <c r="L100" s="55">
        <f t="shared" ref="L100:L163" si="13">IFERROR(K100*$G100,0)</f>
        <v>0</v>
      </c>
      <c r="M100" s="50"/>
      <c r="N100" s="57"/>
      <c r="O100" s="56"/>
      <c r="P100" s="55">
        <f t="shared" ref="P100:P163" si="14">IFERROR(O100*$G100,0)</f>
        <v>0</v>
      </c>
      <c r="Q100" s="55">
        <f t="shared" ref="Q100:Q163" si="15">+J100+N100</f>
        <v>0</v>
      </c>
      <c r="R100" s="55">
        <f t="shared" ref="R100:R163" si="16">+K100+O100</f>
        <v>0</v>
      </c>
      <c r="S100" s="55">
        <f t="shared" ref="S100:S163" si="17">IFERROR(R100*G100,0)</f>
        <v>0</v>
      </c>
      <c r="T100" s="50"/>
      <c r="U100" s="50"/>
      <c r="V100" s="55">
        <f t="shared" ref="V100:V163" si="18">IFERROR(U100*$G100,0)</f>
        <v>0</v>
      </c>
      <c r="AD100" s="11"/>
      <c r="AE100" s="11"/>
      <c r="AJ100" s="96"/>
    </row>
    <row r="101" spans="2:36" hidden="1" outlineLevel="1" x14ac:dyDescent="0.3">
      <c r="B101" s="61"/>
      <c r="C101" s="62"/>
      <c r="D101" s="62"/>
      <c r="E101" s="44">
        <f>IFERROR(INDEX('3. Paquetes y Tareas'!$F$16:$F$65,MATCH(AJ101,'3. Paquetes y Tareas'!$E$16:$E$65,0)),0)</f>
        <v>0</v>
      </c>
      <c r="F101" s="54"/>
      <c r="G101" s="45" t="str">
        <f>IFERROR(INDEX('4. Presupuesto Total '!$G$20:$G$29,MATCH(F101,'4. Presupuesto Total '!$B$20:$B$29,0)),"")</f>
        <v/>
      </c>
      <c r="H101" s="46"/>
      <c r="I101" s="49"/>
      <c r="J101" s="57"/>
      <c r="K101" s="56"/>
      <c r="L101" s="55">
        <f t="shared" si="13"/>
        <v>0</v>
      </c>
      <c r="M101" s="50"/>
      <c r="N101" s="57"/>
      <c r="O101" s="56"/>
      <c r="P101" s="55">
        <f t="shared" si="14"/>
        <v>0</v>
      </c>
      <c r="Q101" s="55">
        <f t="shared" si="15"/>
        <v>0</v>
      </c>
      <c r="R101" s="55">
        <f t="shared" si="16"/>
        <v>0</v>
      </c>
      <c r="S101" s="55">
        <f t="shared" si="17"/>
        <v>0</v>
      </c>
      <c r="T101" s="50"/>
      <c r="U101" s="50"/>
      <c r="V101" s="55">
        <f t="shared" si="18"/>
        <v>0</v>
      </c>
      <c r="AD101" s="11"/>
      <c r="AE101" s="11"/>
      <c r="AJ101" s="96"/>
    </row>
    <row r="102" spans="2:36" hidden="1" outlineLevel="1" x14ac:dyDescent="0.3">
      <c r="B102" s="61"/>
      <c r="C102" s="62"/>
      <c r="D102" s="62"/>
      <c r="E102" s="44">
        <f>IFERROR(INDEX('3. Paquetes y Tareas'!$F$16:$F$65,MATCH(AJ102,'3. Paquetes y Tareas'!$E$16:$E$65,0)),0)</f>
        <v>0</v>
      </c>
      <c r="F102" s="54"/>
      <c r="G102" s="45" t="str">
        <f>IFERROR(INDEX('4. Presupuesto Total '!$G$20:$G$29,MATCH(F102,'4. Presupuesto Total '!$B$20:$B$29,0)),"")</f>
        <v/>
      </c>
      <c r="H102" s="46"/>
      <c r="I102" s="49"/>
      <c r="J102" s="57"/>
      <c r="K102" s="56"/>
      <c r="L102" s="55">
        <f t="shared" si="13"/>
        <v>0</v>
      </c>
      <c r="M102" s="50"/>
      <c r="N102" s="57"/>
      <c r="O102" s="56"/>
      <c r="P102" s="55">
        <f t="shared" si="14"/>
        <v>0</v>
      </c>
      <c r="Q102" s="55">
        <f t="shared" si="15"/>
        <v>0</v>
      </c>
      <c r="R102" s="55">
        <f t="shared" si="16"/>
        <v>0</v>
      </c>
      <c r="S102" s="55">
        <f t="shared" si="17"/>
        <v>0</v>
      </c>
      <c r="T102" s="50"/>
      <c r="U102" s="50"/>
      <c r="V102" s="55">
        <f t="shared" si="18"/>
        <v>0</v>
      </c>
      <c r="AD102" s="11"/>
      <c r="AE102" s="11"/>
      <c r="AJ102" s="96"/>
    </row>
    <row r="103" spans="2:36" hidden="1" outlineLevel="1" x14ac:dyDescent="0.3">
      <c r="B103" s="61"/>
      <c r="C103" s="62"/>
      <c r="D103" s="62"/>
      <c r="E103" s="44">
        <f>IFERROR(INDEX('3. Paquetes y Tareas'!$F$16:$F$65,MATCH(AJ103,'3. Paquetes y Tareas'!$E$16:$E$65,0)),0)</f>
        <v>0</v>
      </c>
      <c r="F103" s="54"/>
      <c r="G103" s="45" t="str">
        <f>IFERROR(INDEX('4. Presupuesto Total '!$G$20:$G$29,MATCH(F103,'4. Presupuesto Total '!$B$20:$B$29,0)),"")</f>
        <v/>
      </c>
      <c r="H103" s="46"/>
      <c r="I103" s="49"/>
      <c r="J103" s="57"/>
      <c r="K103" s="56"/>
      <c r="L103" s="55">
        <f t="shared" si="13"/>
        <v>0</v>
      </c>
      <c r="M103" s="50"/>
      <c r="N103" s="57"/>
      <c r="O103" s="56"/>
      <c r="P103" s="55">
        <f t="shared" si="14"/>
        <v>0</v>
      </c>
      <c r="Q103" s="55">
        <f t="shared" si="15"/>
        <v>0</v>
      </c>
      <c r="R103" s="55">
        <f t="shared" si="16"/>
        <v>0</v>
      </c>
      <c r="S103" s="55">
        <f t="shared" si="17"/>
        <v>0</v>
      </c>
      <c r="T103" s="50"/>
      <c r="U103" s="50"/>
      <c r="V103" s="55">
        <f t="shared" si="18"/>
        <v>0</v>
      </c>
      <c r="AD103" s="11"/>
      <c r="AE103" s="11"/>
      <c r="AJ103" s="96"/>
    </row>
    <row r="104" spans="2:36" hidden="1" outlineLevel="1" x14ac:dyDescent="0.3">
      <c r="B104" s="61"/>
      <c r="C104" s="62"/>
      <c r="D104" s="62"/>
      <c r="E104" s="44">
        <f>IFERROR(INDEX('3. Paquetes y Tareas'!$F$16:$F$65,MATCH(AJ104,'3. Paquetes y Tareas'!$E$16:$E$65,0)),0)</f>
        <v>0</v>
      </c>
      <c r="F104" s="54"/>
      <c r="G104" s="45" t="str">
        <f>IFERROR(INDEX('4. Presupuesto Total '!$G$20:$G$29,MATCH(F104,'4. Presupuesto Total '!$B$20:$B$29,0)),"")</f>
        <v/>
      </c>
      <c r="H104" s="46"/>
      <c r="I104" s="49"/>
      <c r="J104" s="57"/>
      <c r="K104" s="56"/>
      <c r="L104" s="55">
        <f t="shared" si="13"/>
        <v>0</v>
      </c>
      <c r="M104" s="50"/>
      <c r="N104" s="57"/>
      <c r="O104" s="56"/>
      <c r="P104" s="55">
        <f t="shared" si="14"/>
        <v>0</v>
      </c>
      <c r="Q104" s="55">
        <f t="shared" si="15"/>
        <v>0</v>
      </c>
      <c r="R104" s="55">
        <f t="shared" si="16"/>
        <v>0</v>
      </c>
      <c r="S104" s="55">
        <f t="shared" si="17"/>
        <v>0</v>
      </c>
      <c r="T104" s="50"/>
      <c r="U104" s="50"/>
      <c r="V104" s="55">
        <f t="shared" si="18"/>
        <v>0</v>
      </c>
      <c r="AD104" s="11"/>
      <c r="AE104" s="11"/>
      <c r="AJ104" s="96"/>
    </row>
    <row r="105" spans="2:36" hidden="1" outlineLevel="1" x14ac:dyDescent="0.3">
      <c r="B105" s="61"/>
      <c r="C105" s="62"/>
      <c r="D105" s="62"/>
      <c r="E105" s="44">
        <f>IFERROR(INDEX('3. Paquetes y Tareas'!$F$16:$F$65,MATCH(AJ105,'3. Paquetes y Tareas'!$E$16:$E$65,0)),0)</f>
        <v>0</v>
      </c>
      <c r="F105" s="54"/>
      <c r="G105" s="45" t="str">
        <f>IFERROR(INDEX('4. Presupuesto Total '!$G$20:$G$29,MATCH(F105,'4. Presupuesto Total '!$B$20:$B$29,0)),"")</f>
        <v/>
      </c>
      <c r="H105" s="46"/>
      <c r="I105" s="49"/>
      <c r="J105" s="57"/>
      <c r="K105" s="56"/>
      <c r="L105" s="55">
        <f t="shared" si="13"/>
        <v>0</v>
      </c>
      <c r="M105" s="50"/>
      <c r="N105" s="57"/>
      <c r="O105" s="56"/>
      <c r="P105" s="55">
        <f t="shared" si="14"/>
        <v>0</v>
      </c>
      <c r="Q105" s="55">
        <f t="shared" si="15"/>
        <v>0</v>
      </c>
      <c r="R105" s="55">
        <f t="shared" si="16"/>
        <v>0</v>
      </c>
      <c r="S105" s="55">
        <f t="shared" si="17"/>
        <v>0</v>
      </c>
      <c r="T105" s="50"/>
      <c r="U105" s="50"/>
      <c r="V105" s="55">
        <f t="shared" si="18"/>
        <v>0</v>
      </c>
      <c r="AD105" s="11"/>
      <c r="AE105" s="11"/>
      <c r="AJ105" s="96"/>
    </row>
    <row r="106" spans="2:36" hidden="1" outlineLevel="1" x14ac:dyDescent="0.3">
      <c r="B106" s="61"/>
      <c r="C106" s="62"/>
      <c r="D106" s="62"/>
      <c r="E106" s="44">
        <f>IFERROR(INDEX('3. Paquetes y Tareas'!$F$16:$F$65,MATCH(AJ106,'3. Paquetes y Tareas'!$E$16:$E$65,0)),0)</f>
        <v>0</v>
      </c>
      <c r="F106" s="54"/>
      <c r="G106" s="45" t="str">
        <f>IFERROR(INDEX('4. Presupuesto Total '!$G$20:$G$29,MATCH(F106,'4. Presupuesto Total '!$B$20:$B$29,0)),"")</f>
        <v/>
      </c>
      <c r="H106" s="46"/>
      <c r="I106" s="49"/>
      <c r="J106" s="57"/>
      <c r="K106" s="56"/>
      <c r="L106" s="55">
        <f t="shared" si="13"/>
        <v>0</v>
      </c>
      <c r="M106" s="50"/>
      <c r="N106" s="57"/>
      <c r="O106" s="56"/>
      <c r="P106" s="55">
        <f t="shared" si="14"/>
        <v>0</v>
      </c>
      <c r="Q106" s="55">
        <f t="shared" si="15"/>
        <v>0</v>
      </c>
      <c r="R106" s="55">
        <f t="shared" si="16"/>
        <v>0</v>
      </c>
      <c r="S106" s="55">
        <f t="shared" si="17"/>
        <v>0</v>
      </c>
      <c r="T106" s="50"/>
      <c r="U106" s="50"/>
      <c r="V106" s="55">
        <f t="shared" si="18"/>
        <v>0</v>
      </c>
      <c r="AD106" s="11"/>
      <c r="AE106" s="11"/>
      <c r="AJ106" s="96"/>
    </row>
    <row r="107" spans="2:36" hidden="1" outlineLevel="1" x14ac:dyDescent="0.3">
      <c r="B107" s="61"/>
      <c r="C107" s="62"/>
      <c r="D107" s="62"/>
      <c r="E107" s="44">
        <f>IFERROR(INDEX('3. Paquetes y Tareas'!$F$16:$F$65,MATCH(AJ107,'3. Paquetes y Tareas'!$E$16:$E$65,0)),0)</f>
        <v>0</v>
      </c>
      <c r="F107" s="54"/>
      <c r="G107" s="45" t="str">
        <f>IFERROR(INDEX('4. Presupuesto Total '!$G$20:$G$29,MATCH(F107,'4. Presupuesto Total '!$B$20:$B$29,0)),"")</f>
        <v/>
      </c>
      <c r="H107" s="46"/>
      <c r="I107" s="49"/>
      <c r="J107" s="57"/>
      <c r="K107" s="56"/>
      <c r="L107" s="55">
        <f t="shared" si="13"/>
        <v>0</v>
      </c>
      <c r="M107" s="50"/>
      <c r="N107" s="57"/>
      <c r="O107" s="56"/>
      <c r="P107" s="55">
        <f t="shared" si="14"/>
        <v>0</v>
      </c>
      <c r="Q107" s="55">
        <f t="shared" si="15"/>
        <v>0</v>
      </c>
      <c r="R107" s="55">
        <f t="shared" si="16"/>
        <v>0</v>
      </c>
      <c r="S107" s="55">
        <f t="shared" si="17"/>
        <v>0</v>
      </c>
      <c r="T107" s="50"/>
      <c r="U107" s="50"/>
      <c r="V107" s="55">
        <f t="shared" si="18"/>
        <v>0</v>
      </c>
      <c r="AD107" s="11"/>
      <c r="AE107" s="11"/>
      <c r="AJ107" s="96"/>
    </row>
    <row r="108" spans="2:36" hidden="1" outlineLevel="1" x14ac:dyDescent="0.3">
      <c r="B108" s="61"/>
      <c r="C108" s="62"/>
      <c r="D108" s="62"/>
      <c r="E108" s="44">
        <f>IFERROR(INDEX('3. Paquetes y Tareas'!$F$16:$F$65,MATCH(AJ108,'3. Paquetes y Tareas'!$E$16:$E$65,0)),0)</f>
        <v>0</v>
      </c>
      <c r="F108" s="54"/>
      <c r="G108" s="45" t="str">
        <f>IFERROR(INDEX('4. Presupuesto Total '!$G$20:$G$29,MATCH(F108,'4. Presupuesto Total '!$B$20:$B$29,0)),"")</f>
        <v/>
      </c>
      <c r="H108" s="46"/>
      <c r="I108" s="49"/>
      <c r="J108" s="57"/>
      <c r="K108" s="56"/>
      <c r="L108" s="55">
        <f t="shared" si="13"/>
        <v>0</v>
      </c>
      <c r="M108" s="50"/>
      <c r="N108" s="57"/>
      <c r="O108" s="56"/>
      <c r="P108" s="55">
        <f t="shared" si="14"/>
        <v>0</v>
      </c>
      <c r="Q108" s="55">
        <f t="shared" si="15"/>
        <v>0</v>
      </c>
      <c r="R108" s="55">
        <f t="shared" si="16"/>
        <v>0</v>
      </c>
      <c r="S108" s="55">
        <f t="shared" si="17"/>
        <v>0</v>
      </c>
      <c r="T108" s="50"/>
      <c r="U108" s="50"/>
      <c r="V108" s="55">
        <f t="shared" si="18"/>
        <v>0</v>
      </c>
      <c r="AD108" s="11"/>
      <c r="AE108" s="11"/>
      <c r="AJ108" s="96"/>
    </row>
    <row r="109" spans="2:36" hidden="1" outlineLevel="1" x14ac:dyDescent="0.3">
      <c r="B109" s="61"/>
      <c r="C109" s="62"/>
      <c r="D109" s="62"/>
      <c r="E109" s="44">
        <f>IFERROR(INDEX('3. Paquetes y Tareas'!$F$16:$F$65,MATCH(AJ109,'3. Paquetes y Tareas'!$E$16:$E$65,0)),0)</f>
        <v>0</v>
      </c>
      <c r="F109" s="54"/>
      <c r="G109" s="45" t="str">
        <f>IFERROR(INDEX('4. Presupuesto Total '!$G$20:$G$29,MATCH(F109,'4. Presupuesto Total '!$B$20:$B$29,0)),"")</f>
        <v/>
      </c>
      <c r="H109" s="46"/>
      <c r="I109" s="49"/>
      <c r="J109" s="57"/>
      <c r="K109" s="56"/>
      <c r="L109" s="55">
        <f t="shared" si="13"/>
        <v>0</v>
      </c>
      <c r="M109" s="50"/>
      <c r="N109" s="57"/>
      <c r="O109" s="56"/>
      <c r="P109" s="55">
        <f t="shared" si="14"/>
        <v>0</v>
      </c>
      <c r="Q109" s="55">
        <f t="shared" si="15"/>
        <v>0</v>
      </c>
      <c r="R109" s="55">
        <f t="shared" si="16"/>
        <v>0</v>
      </c>
      <c r="S109" s="55">
        <f t="shared" si="17"/>
        <v>0</v>
      </c>
      <c r="T109" s="50"/>
      <c r="U109" s="50"/>
      <c r="V109" s="55">
        <f t="shared" si="18"/>
        <v>0</v>
      </c>
      <c r="AD109" s="11"/>
      <c r="AE109" s="11"/>
      <c r="AJ109" s="96"/>
    </row>
    <row r="110" spans="2:36" hidden="1" outlineLevel="1" x14ac:dyDescent="0.3">
      <c r="B110" s="61"/>
      <c r="C110" s="62"/>
      <c r="D110" s="62"/>
      <c r="E110" s="44">
        <f>IFERROR(INDEX('3. Paquetes y Tareas'!$F$16:$F$65,MATCH(AJ110,'3. Paquetes y Tareas'!$E$16:$E$65,0)),0)</f>
        <v>0</v>
      </c>
      <c r="F110" s="54"/>
      <c r="G110" s="45" t="str">
        <f>IFERROR(INDEX('4. Presupuesto Total '!$G$20:$G$29,MATCH(F110,'4. Presupuesto Total '!$B$20:$B$29,0)),"")</f>
        <v/>
      </c>
      <c r="H110" s="46"/>
      <c r="I110" s="49"/>
      <c r="J110" s="57"/>
      <c r="K110" s="56"/>
      <c r="L110" s="55">
        <f t="shared" si="13"/>
        <v>0</v>
      </c>
      <c r="M110" s="50"/>
      <c r="N110" s="57"/>
      <c r="O110" s="56"/>
      <c r="P110" s="55">
        <f t="shared" si="14"/>
        <v>0</v>
      </c>
      <c r="Q110" s="55">
        <f t="shared" si="15"/>
        <v>0</v>
      </c>
      <c r="R110" s="55">
        <f t="shared" si="16"/>
        <v>0</v>
      </c>
      <c r="S110" s="55">
        <f t="shared" si="17"/>
        <v>0</v>
      </c>
      <c r="T110" s="50"/>
      <c r="U110" s="50"/>
      <c r="V110" s="55">
        <f t="shared" si="18"/>
        <v>0</v>
      </c>
      <c r="AD110" s="11"/>
      <c r="AE110" s="11"/>
      <c r="AJ110" s="96"/>
    </row>
    <row r="111" spans="2:36" hidden="1" outlineLevel="1" x14ac:dyDescent="0.3">
      <c r="B111" s="61"/>
      <c r="C111" s="62"/>
      <c r="D111" s="62"/>
      <c r="E111" s="44">
        <f>IFERROR(INDEX('3. Paquetes y Tareas'!$F$16:$F$65,MATCH(AJ111,'3. Paquetes y Tareas'!$E$16:$E$65,0)),0)</f>
        <v>0</v>
      </c>
      <c r="F111" s="54"/>
      <c r="G111" s="45" t="str">
        <f>IFERROR(INDEX('4. Presupuesto Total '!$G$20:$G$29,MATCH(F111,'4. Presupuesto Total '!$B$20:$B$29,0)),"")</f>
        <v/>
      </c>
      <c r="H111" s="46"/>
      <c r="I111" s="49"/>
      <c r="J111" s="57"/>
      <c r="K111" s="56"/>
      <c r="L111" s="55">
        <f t="shared" si="13"/>
        <v>0</v>
      </c>
      <c r="M111" s="50"/>
      <c r="N111" s="57"/>
      <c r="O111" s="56"/>
      <c r="P111" s="55">
        <f t="shared" si="14"/>
        <v>0</v>
      </c>
      <c r="Q111" s="55">
        <f t="shared" si="15"/>
        <v>0</v>
      </c>
      <c r="R111" s="55">
        <f t="shared" si="16"/>
        <v>0</v>
      </c>
      <c r="S111" s="55">
        <f t="shared" si="17"/>
        <v>0</v>
      </c>
      <c r="T111" s="50"/>
      <c r="U111" s="50"/>
      <c r="V111" s="55">
        <f t="shared" si="18"/>
        <v>0</v>
      </c>
      <c r="AD111" s="11"/>
      <c r="AE111" s="11"/>
      <c r="AJ111" s="96"/>
    </row>
    <row r="112" spans="2:36" hidden="1" outlineLevel="1" x14ac:dyDescent="0.3">
      <c r="B112" s="61"/>
      <c r="C112" s="62"/>
      <c r="D112" s="62"/>
      <c r="E112" s="44">
        <f>IFERROR(INDEX('3. Paquetes y Tareas'!$F$16:$F$65,MATCH(AJ112,'3. Paquetes y Tareas'!$E$16:$E$65,0)),0)</f>
        <v>0</v>
      </c>
      <c r="F112" s="54"/>
      <c r="G112" s="45" t="str">
        <f>IFERROR(INDEX('4. Presupuesto Total '!$G$20:$G$29,MATCH(F112,'4. Presupuesto Total '!$B$20:$B$29,0)),"")</f>
        <v/>
      </c>
      <c r="H112" s="46"/>
      <c r="I112" s="49"/>
      <c r="J112" s="57"/>
      <c r="K112" s="56"/>
      <c r="L112" s="55">
        <f t="shared" si="13"/>
        <v>0</v>
      </c>
      <c r="M112" s="50"/>
      <c r="N112" s="57"/>
      <c r="O112" s="56"/>
      <c r="P112" s="55">
        <f t="shared" si="14"/>
        <v>0</v>
      </c>
      <c r="Q112" s="55">
        <f t="shared" si="15"/>
        <v>0</v>
      </c>
      <c r="R112" s="55">
        <f t="shared" si="16"/>
        <v>0</v>
      </c>
      <c r="S112" s="55">
        <f t="shared" si="17"/>
        <v>0</v>
      </c>
      <c r="T112" s="50"/>
      <c r="U112" s="50"/>
      <c r="V112" s="55">
        <f t="shared" si="18"/>
        <v>0</v>
      </c>
      <c r="AD112" s="11"/>
      <c r="AE112" s="11"/>
      <c r="AJ112" s="96"/>
    </row>
    <row r="113" spans="2:36" hidden="1" outlineLevel="1" x14ac:dyDescent="0.3">
      <c r="B113" s="61"/>
      <c r="C113" s="62"/>
      <c r="D113" s="62"/>
      <c r="E113" s="44">
        <f>IFERROR(INDEX('3. Paquetes y Tareas'!$F$16:$F$65,MATCH(AJ113,'3. Paquetes y Tareas'!$E$16:$E$65,0)),0)</f>
        <v>0</v>
      </c>
      <c r="F113" s="54"/>
      <c r="G113" s="45" t="str">
        <f>IFERROR(INDEX('4. Presupuesto Total '!$G$20:$G$29,MATCH(F113,'4. Presupuesto Total '!$B$20:$B$29,0)),"")</f>
        <v/>
      </c>
      <c r="H113" s="46"/>
      <c r="I113" s="49"/>
      <c r="J113" s="57"/>
      <c r="K113" s="56"/>
      <c r="L113" s="55">
        <f t="shared" si="13"/>
        <v>0</v>
      </c>
      <c r="M113" s="50"/>
      <c r="N113" s="57"/>
      <c r="O113" s="56"/>
      <c r="P113" s="55">
        <f t="shared" si="14"/>
        <v>0</v>
      </c>
      <c r="Q113" s="55">
        <f t="shared" si="15"/>
        <v>0</v>
      </c>
      <c r="R113" s="55">
        <f t="shared" si="16"/>
        <v>0</v>
      </c>
      <c r="S113" s="55">
        <f t="shared" si="17"/>
        <v>0</v>
      </c>
      <c r="T113" s="50"/>
      <c r="U113" s="50"/>
      <c r="V113" s="55">
        <f t="shared" si="18"/>
        <v>0</v>
      </c>
      <c r="AD113" s="11"/>
      <c r="AE113" s="11"/>
      <c r="AJ113" s="96"/>
    </row>
    <row r="114" spans="2:36" hidden="1" outlineLevel="1" x14ac:dyDescent="0.3">
      <c r="B114" s="61"/>
      <c r="C114" s="62"/>
      <c r="D114" s="62"/>
      <c r="E114" s="44">
        <f>IFERROR(INDEX('3. Paquetes y Tareas'!$F$16:$F$65,MATCH(AJ114,'3. Paquetes y Tareas'!$E$16:$E$65,0)),0)</f>
        <v>0</v>
      </c>
      <c r="F114" s="54"/>
      <c r="G114" s="45" t="str">
        <f>IFERROR(INDEX('4. Presupuesto Total '!$G$20:$G$29,MATCH(F114,'4. Presupuesto Total '!$B$20:$B$29,0)),"")</f>
        <v/>
      </c>
      <c r="H114" s="46"/>
      <c r="I114" s="49"/>
      <c r="J114" s="57"/>
      <c r="K114" s="56"/>
      <c r="L114" s="55">
        <f t="shared" si="13"/>
        <v>0</v>
      </c>
      <c r="M114" s="50"/>
      <c r="N114" s="57"/>
      <c r="O114" s="56"/>
      <c r="P114" s="55">
        <f t="shared" si="14"/>
        <v>0</v>
      </c>
      <c r="Q114" s="55">
        <f t="shared" si="15"/>
        <v>0</v>
      </c>
      <c r="R114" s="55">
        <f t="shared" si="16"/>
        <v>0</v>
      </c>
      <c r="S114" s="55">
        <f t="shared" si="17"/>
        <v>0</v>
      </c>
      <c r="T114" s="50"/>
      <c r="U114" s="50"/>
      <c r="V114" s="55">
        <f t="shared" si="18"/>
        <v>0</v>
      </c>
      <c r="AD114" s="11"/>
      <c r="AE114" s="11"/>
      <c r="AJ114" s="96"/>
    </row>
    <row r="115" spans="2:36" hidden="1" outlineLevel="1" x14ac:dyDescent="0.3">
      <c r="B115" s="61"/>
      <c r="C115" s="62"/>
      <c r="D115" s="62"/>
      <c r="E115" s="44">
        <f>IFERROR(INDEX('3. Paquetes y Tareas'!$F$16:$F$65,MATCH(AJ115,'3. Paquetes y Tareas'!$E$16:$E$65,0)),0)</f>
        <v>0</v>
      </c>
      <c r="F115" s="54"/>
      <c r="G115" s="45" t="str">
        <f>IFERROR(INDEX('4. Presupuesto Total '!$G$20:$G$29,MATCH(F115,'4. Presupuesto Total '!$B$20:$B$29,0)),"")</f>
        <v/>
      </c>
      <c r="H115" s="46"/>
      <c r="I115" s="49"/>
      <c r="J115" s="57"/>
      <c r="K115" s="56"/>
      <c r="L115" s="55">
        <f t="shared" si="13"/>
        <v>0</v>
      </c>
      <c r="M115" s="50"/>
      <c r="N115" s="57"/>
      <c r="O115" s="56"/>
      <c r="P115" s="55">
        <f t="shared" si="14"/>
        <v>0</v>
      </c>
      <c r="Q115" s="55">
        <f t="shared" si="15"/>
        <v>0</v>
      </c>
      <c r="R115" s="55">
        <f t="shared" si="16"/>
        <v>0</v>
      </c>
      <c r="S115" s="55">
        <f t="shared" si="17"/>
        <v>0</v>
      </c>
      <c r="T115" s="50"/>
      <c r="U115" s="50"/>
      <c r="V115" s="55">
        <f t="shared" si="18"/>
        <v>0</v>
      </c>
      <c r="AD115" s="11"/>
      <c r="AE115" s="11"/>
      <c r="AJ115" s="96"/>
    </row>
    <row r="116" spans="2:36" hidden="1" outlineLevel="1" x14ac:dyDescent="0.3">
      <c r="B116" s="61"/>
      <c r="C116" s="62"/>
      <c r="D116" s="62"/>
      <c r="E116" s="44">
        <f>IFERROR(INDEX('3. Paquetes y Tareas'!$F$16:$F$65,MATCH(AJ116,'3. Paquetes y Tareas'!$E$16:$E$65,0)),0)</f>
        <v>0</v>
      </c>
      <c r="F116" s="54"/>
      <c r="G116" s="45" t="str">
        <f>IFERROR(INDEX('4. Presupuesto Total '!$G$20:$G$29,MATCH(F116,'4. Presupuesto Total '!$B$20:$B$29,0)),"")</f>
        <v/>
      </c>
      <c r="H116" s="46"/>
      <c r="I116" s="49"/>
      <c r="J116" s="57"/>
      <c r="K116" s="56"/>
      <c r="L116" s="55">
        <f t="shared" si="13"/>
        <v>0</v>
      </c>
      <c r="M116" s="50"/>
      <c r="N116" s="57"/>
      <c r="O116" s="56"/>
      <c r="P116" s="55">
        <f t="shared" si="14"/>
        <v>0</v>
      </c>
      <c r="Q116" s="55">
        <f t="shared" si="15"/>
        <v>0</v>
      </c>
      <c r="R116" s="55">
        <f t="shared" si="16"/>
        <v>0</v>
      </c>
      <c r="S116" s="55">
        <f t="shared" si="17"/>
        <v>0</v>
      </c>
      <c r="T116" s="50"/>
      <c r="U116" s="50"/>
      <c r="V116" s="55">
        <f t="shared" si="18"/>
        <v>0</v>
      </c>
      <c r="AD116" s="11"/>
      <c r="AE116" s="11"/>
      <c r="AJ116" s="96"/>
    </row>
    <row r="117" spans="2:36" hidden="1" outlineLevel="1" x14ac:dyDescent="0.3">
      <c r="B117" s="61"/>
      <c r="C117" s="62"/>
      <c r="D117" s="62"/>
      <c r="E117" s="44">
        <f>IFERROR(INDEX('3. Paquetes y Tareas'!$F$16:$F$65,MATCH(AJ117,'3. Paquetes y Tareas'!$E$16:$E$65,0)),0)</f>
        <v>0</v>
      </c>
      <c r="F117" s="54"/>
      <c r="G117" s="45" t="str">
        <f>IFERROR(INDEX('4. Presupuesto Total '!$G$20:$G$29,MATCH(F117,'4. Presupuesto Total '!$B$20:$B$29,0)),"")</f>
        <v/>
      </c>
      <c r="H117" s="46"/>
      <c r="I117" s="49"/>
      <c r="J117" s="57"/>
      <c r="K117" s="56"/>
      <c r="L117" s="55">
        <f t="shared" si="13"/>
        <v>0</v>
      </c>
      <c r="M117" s="50"/>
      <c r="N117" s="57"/>
      <c r="O117" s="56"/>
      <c r="P117" s="55">
        <f t="shared" si="14"/>
        <v>0</v>
      </c>
      <c r="Q117" s="55">
        <f t="shared" si="15"/>
        <v>0</v>
      </c>
      <c r="R117" s="55">
        <f t="shared" si="16"/>
        <v>0</v>
      </c>
      <c r="S117" s="55">
        <f t="shared" si="17"/>
        <v>0</v>
      </c>
      <c r="T117" s="50"/>
      <c r="U117" s="50"/>
      <c r="V117" s="55">
        <f t="shared" si="18"/>
        <v>0</v>
      </c>
      <c r="AD117" s="11"/>
      <c r="AE117" s="11"/>
      <c r="AJ117" s="96"/>
    </row>
    <row r="118" spans="2:36" hidden="1" outlineLevel="1" x14ac:dyDescent="0.3">
      <c r="B118" s="61"/>
      <c r="C118" s="62"/>
      <c r="D118" s="62"/>
      <c r="E118" s="44">
        <f>IFERROR(INDEX('3. Paquetes y Tareas'!$F$16:$F$65,MATCH(AJ118,'3. Paquetes y Tareas'!$E$16:$E$65,0)),0)</f>
        <v>0</v>
      </c>
      <c r="F118" s="54"/>
      <c r="G118" s="45" t="str">
        <f>IFERROR(INDEX('4. Presupuesto Total '!$G$20:$G$29,MATCH(F118,'4. Presupuesto Total '!$B$20:$B$29,0)),"")</f>
        <v/>
      </c>
      <c r="H118" s="46"/>
      <c r="I118" s="49"/>
      <c r="J118" s="57"/>
      <c r="K118" s="56"/>
      <c r="L118" s="55">
        <f t="shared" si="13"/>
        <v>0</v>
      </c>
      <c r="M118" s="50"/>
      <c r="N118" s="57"/>
      <c r="O118" s="56"/>
      <c r="P118" s="55">
        <f t="shared" si="14"/>
        <v>0</v>
      </c>
      <c r="Q118" s="55">
        <f t="shared" si="15"/>
        <v>0</v>
      </c>
      <c r="R118" s="55">
        <f t="shared" si="16"/>
        <v>0</v>
      </c>
      <c r="S118" s="55">
        <f t="shared" si="17"/>
        <v>0</v>
      </c>
      <c r="T118" s="50"/>
      <c r="U118" s="50"/>
      <c r="V118" s="55">
        <f t="shared" si="18"/>
        <v>0</v>
      </c>
      <c r="AD118" s="11"/>
      <c r="AE118" s="11"/>
      <c r="AJ118" s="96"/>
    </row>
    <row r="119" spans="2:36" hidden="1" outlineLevel="1" x14ac:dyDescent="0.3">
      <c r="B119" s="61"/>
      <c r="C119" s="62"/>
      <c r="D119" s="62"/>
      <c r="E119" s="44">
        <f>IFERROR(INDEX('3. Paquetes y Tareas'!$F$16:$F$65,MATCH(AJ119,'3. Paquetes y Tareas'!$E$16:$E$65,0)),0)</f>
        <v>0</v>
      </c>
      <c r="F119" s="54"/>
      <c r="G119" s="45" t="str">
        <f>IFERROR(INDEX('4. Presupuesto Total '!$G$20:$G$29,MATCH(F119,'4. Presupuesto Total '!$B$20:$B$29,0)),"")</f>
        <v/>
      </c>
      <c r="H119" s="46"/>
      <c r="I119" s="49"/>
      <c r="J119" s="57"/>
      <c r="K119" s="56"/>
      <c r="L119" s="55">
        <f t="shared" si="13"/>
        <v>0</v>
      </c>
      <c r="M119" s="50"/>
      <c r="N119" s="57"/>
      <c r="O119" s="56"/>
      <c r="P119" s="55">
        <f t="shared" si="14"/>
        <v>0</v>
      </c>
      <c r="Q119" s="55">
        <f t="shared" si="15"/>
        <v>0</v>
      </c>
      <c r="R119" s="55">
        <f t="shared" si="16"/>
        <v>0</v>
      </c>
      <c r="S119" s="55">
        <f t="shared" si="17"/>
        <v>0</v>
      </c>
      <c r="T119" s="50"/>
      <c r="U119" s="50"/>
      <c r="V119" s="55">
        <f t="shared" si="18"/>
        <v>0</v>
      </c>
      <c r="AD119" s="11"/>
      <c r="AE119" s="11"/>
      <c r="AJ119" s="96"/>
    </row>
    <row r="120" spans="2:36" hidden="1" outlineLevel="1" x14ac:dyDescent="0.3">
      <c r="B120" s="61"/>
      <c r="C120" s="62"/>
      <c r="D120" s="62"/>
      <c r="E120" s="44">
        <f>IFERROR(INDEX('3. Paquetes y Tareas'!$F$16:$F$65,MATCH(AJ120,'3. Paquetes y Tareas'!$E$16:$E$65,0)),0)</f>
        <v>0</v>
      </c>
      <c r="F120" s="54"/>
      <c r="G120" s="45" t="str">
        <f>IFERROR(INDEX('4. Presupuesto Total '!$G$20:$G$29,MATCH(F120,'4. Presupuesto Total '!$B$20:$B$29,0)),"")</f>
        <v/>
      </c>
      <c r="H120" s="46"/>
      <c r="I120" s="49"/>
      <c r="J120" s="57"/>
      <c r="K120" s="56"/>
      <c r="L120" s="55">
        <f t="shared" si="13"/>
        <v>0</v>
      </c>
      <c r="M120" s="50"/>
      <c r="N120" s="57"/>
      <c r="O120" s="56"/>
      <c r="P120" s="55">
        <f t="shared" si="14"/>
        <v>0</v>
      </c>
      <c r="Q120" s="55">
        <f t="shared" si="15"/>
        <v>0</v>
      </c>
      <c r="R120" s="55">
        <f t="shared" si="16"/>
        <v>0</v>
      </c>
      <c r="S120" s="55">
        <f t="shared" si="17"/>
        <v>0</v>
      </c>
      <c r="T120" s="50"/>
      <c r="U120" s="50"/>
      <c r="V120" s="55">
        <f t="shared" si="18"/>
        <v>0</v>
      </c>
      <c r="AD120" s="11"/>
      <c r="AE120" s="11"/>
      <c r="AJ120" s="96"/>
    </row>
    <row r="121" spans="2:36" hidden="1" outlineLevel="1" x14ac:dyDescent="0.3">
      <c r="B121" s="61"/>
      <c r="C121" s="62"/>
      <c r="D121" s="62"/>
      <c r="E121" s="44">
        <f>IFERROR(INDEX('3. Paquetes y Tareas'!$F$16:$F$65,MATCH(AJ121,'3. Paquetes y Tareas'!$E$16:$E$65,0)),0)</f>
        <v>0</v>
      </c>
      <c r="F121" s="54"/>
      <c r="G121" s="45" t="str">
        <f>IFERROR(INDEX('4. Presupuesto Total '!$G$20:$G$29,MATCH(F121,'4. Presupuesto Total '!$B$20:$B$29,0)),"")</f>
        <v/>
      </c>
      <c r="H121" s="46"/>
      <c r="I121" s="49"/>
      <c r="J121" s="57"/>
      <c r="K121" s="56"/>
      <c r="L121" s="55">
        <f t="shared" si="13"/>
        <v>0</v>
      </c>
      <c r="M121" s="50"/>
      <c r="N121" s="57"/>
      <c r="O121" s="56"/>
      <c r="P121" s="55">
        <f t="shared" si="14"/>
        <v>0</v>
      </c>
      <c r="Q121" s="55">
        <f t="shared" si="15"/>
        <v>0</v>
      </c>
      <c r="R121" s="55">
        <f t="shared" si="16"/>
        <v>0</v>
      </c>
      <c r="S121" s="55">
        <f t="shared" si="17"/>
        <v>0</v>
      </c>
      <c r="T121" s="50"/>
      <c r="U121" s="50"/>
      <c r="V121" s="55">
        <f t="shared" si="18"/>
        <v>0</v>
      </c>
      <c r="AD121" s="11"/>
      <c r="AE121" s="11"/>
      <c r="AJ121" s="96"/>
    </row>
    <row r="122" spans="2:36" hidden="1" outlineLevel="1" x14ac:dyDescent="0.3">
      <c r="B122" s="61"/>
      <c r="C122" s="62"/>
      <c r="D122" s="62"/>
      <c r="E122" s="44">
        <f>IFERROR(INDEX('3. Paquetes y Tareas'!$F$16:$F$65,MATCH(AJ122,'3. Paquetes y Tareas'!$E$16:$E$65,0)),0)</f>
        <v>0</v>
      </c>
      <c r="F122" s="54"/>
      <c r="G122" s="45" t="str">
        <f>IFERROR(INDEX('4. Presupuesto Total '!$G$20:$G$29,MATCH(F122,'4. Presupuesto Total '!$B$20:$B$29,0)),"")</f>
        <v/>
      </c>
      <c r="H122" s="46"/>
      <c r="I122" s="49"/>
      <c r="J122" s="57"/>
      <c r="K122" s="56"/>
      <c r="L122" s="55">
        <f t="shared" si="13"/>
        <v>0</v>
      </c>
      <c r="M122" s="50"/>
      <c r="N122" s="57"/>
      <c r="O122" s="56"/>
      <c r="P122" s="55">
        <f t="shared" si="14"/>
        <v>0</v>
      </c>
      <c r="Q122" s="55">
        <f t="shared" si="15"/>
        <v>0</v>
      </c>
      <c r="R122" s="55">
        <f t="shared" si="16"/>
        <v>0</v>
      </c>
      <c r="S122" s="55">
        <f t="shared" si="17"/>
        <v>0</v>
      </c>
      <c r="T122" s="50"/>
      <c r="U122" s="50"/>
      <c r="V122" s="55">
        <f t="shared" si="18"/>
        <v>0</v>
      </c>
      <c r="AD122" s="11"/>
      <c r="AE122" s="11"/>
      <c r="AJ122" s="96"/>
    </row>
    <row r="123" spans="2:36" hidden="1" outlineLevel="1" x14ac:dyDescent="0.3">
      <c r="B123" s="61"/>
      <c r="C123" s="62"/>
      <c r="D123" s="62"/>
      <c r="E123" s="44">
        <f>IFERROR(INDEX('3. Paquetes y Tareas'!$F$16:$F$65,MATCH(AJ123,'3. Paquetes y Tareas'!$E$16:$E$65,0)),0)</f>
        <v>0</v>
      </c>
      <c r="F123" s="54"/>
      <c r="G123" s="45" t="str">
        <f>IFERROR(INDEX('4. Presupuesto Total '!$G$20:$G$29,MATCH(F123,'4. Presupuesto Total '!$B$20:$B$29,0)),"")</f>
        <v/>
      </c>
      <c r="H123" s="46"/>
      <c r="I123" s="49"/>
      <c r="J123" s="57"/>
      <c r="K123" s="56"/>
      <c r="L123" s="55">
        <f t="shared" si="13"/>
        <v>0</v>
      </c>
      <c r="M123" s="50"/>
      <c r="N123" s="57"/>
      <c r="O123" s="56"/>
      <c r="P123" s="55">
        <f t="shared" si="14"/>
        <v>0</v>
      </c>
      <c r="Q123" s="55">
        <f t="shared" si="15"/>
        <v>0</v>
      </c>
      <c r="R123" s="55">
        <f t="shared" si="16"/>
        <v>0</v>
      </c>
      <c r="S123" s="55">
        <f t="shared" si="17"/>
        <v>0</v>
      </c>
      <c r="T123" s="50"/>
      <c r="U123" s="50"/>
      <c r="V123" s="55">
        <f t="shared" si="18"/>
        <v>0</v>
      </c>
      <c r="AD123" s="11"/>
      <c r="AE123" s="11"/>
      <c r="AJ123" s="96"/>
    </row>
    <row r="124" spans="2:36" hidden="1" outlineLevel="1" x14ac:dyDescent="0.3">
      <c r="B124" s="61"/>
      <c r="C124" s="62"/>
      <c r="D124" s="62"/>
      <c r="E124" s="44">
        <f>IFERROR(INDEX('3. Paquetes y Tareas'!$F$16:$F$65,MATCH(AJ124,'3. Paquetes y Tareas'!$E$16:$E$65,0)),0)</f>
        <v>0</v>
      </c>
      <c r="F124" s="54"/>
      <c r="G124" s="45" t="str">
        <f>IFERROR(INDEX('4. Presupuesto Total '!$G$20:$G$29,MATCH(F124,'4. Presupuesto Total '!$B$20:$B$29,0)),"")</f>
        <v/>
      </c>
      <c r="H124" s="46"/>
      <c r="I124" s="49"/>
      <c r="J124" s="57"/>
      <c r="K124" s="56"/>
      <c r="L124" s="55">
        <f t="shared" si="13"/>
        <v>0</v>
      </c>
      <c r="M124" s="50"/>
      <c r="N124" s="57"/>
      <c r="O124" s="56"/>
      <c r="P124" s="55">
        <f t="shared" si="14"/>
        <v>0</v>
      </c>
      <c r="Q124" s="55">
        <f t="shared" si="15"/>
        <v>0</v>
      </c>
      <c r="R124" s="55">
        <f t="shared" si="16"/>
        <v>0</v>
      </c>
      <c r="S124" s="55">
        <f t="shared" si="17"/>
        <v>0</v>
      </c>
      <c r="T124" s="50"/>
      <c r="U124" s="50"/>
      <c r="V124" s="55">
        <f t="shared" si="18"/>
        <v>0</v>
      </c>
      <c r="AD124" s="11"/>
      <c r="AE124" s="11"/>
      <c r="AJ124" s="96"/>
    </row>
    <row r="125" spans="2:36" hidden="1" outlineLevel="1" x14ac:dyDescent="0.3">
      <c r="B125" s="61"/>
      <c r="C125" s="62"/>
      <c r="D125" s="62"/>
      <c r="E125" s="44">
        <f>IFERROR(INDEX('3. Paquetes y Tareas'!$F$16:$F$65,MATCH(AJ125,'3. Paquetes y Tareas'!$E$16:$E$65,0)),0)</f>
        <v>0</v>
      </c>
      <c r="F125" s="54"/>
      <c r="G125" s="45" t="str">
        <f>IFERROR(INDEX('4. Presupuesto Total '!$G$20:$G$29,MATCH(F125,'4. Presupuesto Total '!$B$20:$B$29,0)),"")</f>
        <v/>
      </c>
      <c r="H125" s="46"/>
      <c r="I125" s="49"/>
      <c r="J125" s="57"/>
      <c r="K125" s="56"/>
      <c r="L125" s="55">
        <f t="shared" si="13"/>
        <v>0</v>
      </c>
      <c r="M125" s="50"/>
      <c r="N125" s="57"/>
      <c r="O125" s="56"/>
      <c r="P125" s="55">
        <f t="shared" si="14"/>
        <v>0</v>
      </c>
      <c r="Q125" s="55">
        <f t="shared" si="15"/>
        <v>0</v>
      </c>
      <c r="R125" s="55">
        <f t="shared" si="16"/>
        <v>0</v>
      </c>
      <c r="S125" s="55">
        <f t="shared" si="17"/>
        <v>0</v>
      </c>
      <c r="T125" s="50"/>
      <c r="U125" s="50"/>
      <c r="V125" s="55">
        <f t="shared" si="18"/>
        <v>0</v>
      </c>
      <c r="AD125" s="11"/>
      <c r="AE125" s="11"/>
      <c r="AJ125" s="96"/>
    </row>
    <row r="126" spans="2:36" hidden="1" outlineLevel="1" x14ac:dyDescent="0.3">
      <c r="B126" s="61"/>
      <c r="C126" s="62"/>
      <c r="D126" s="62"/>
      <c r="E126" s="44">
        <f>IFERROR(INDEX('3. Paquetes y Tareas'!$F$16:$F$65,MATCH(AJ126,'3. Paquetes y Tareas'!$E$16:$E$65,0)),0)</f>
        <v>0</v>
      </c>
      <c r="F126" s="54"/>
      <c r="G126" s="45" t="str">
        <f>IFERROR(INDEX('4. Presupuesto Total '!$G$20:$G$29,MATCH(F126,'4. Presupuesto Total '!$B$20:$B$29,0)),"")</f>
        <v/>
      </c>
      <c r="H126" s="46"/>
      <c r="I126" s="49"/>
      <c r="J126" s="57"/>
      <c r="K126" s="56"/>
      <c r="L126" s="55">
        <f t="shared" si="13"/>
        <v>0</v>
      </c>
      <c r="M126" s="50"/>
      <c r="N126" s="57"/>
      <c r="O126" s="56"/>
      <c r="P126" s="55">
        <f t="shared" si="14"/>
        <v>0</v>
      </c>
      <c r="Q126" s="55">
        <f t="shared" si="15"/>
        <v>0</v>
      </c>
      <c r="R126" s="55">
        <f t="shared" si="16"/>
        <v>0</v>
      </c>
      <c r="S126" s="55">
        <f t="shared" si="17"/>
        <v>0</v>
      </c>
      <c r="T126" s="50"/>
      <c r="U126" s="50"/>
      <c r="V126" s="55">
        <f t="shared" si="18"/>
        <v>0</v>
      </c>
      <c r="AD126" s="11"/>
      <c r="AE126" s="11"/>
      <c r="AJ126" s="96"/>
    </row>
    <row r="127" spans="2:36" hidden="1" outlineLevel="1" x14ac:dyDescent="0.3">
      <c r="B127" s="61"/>
      <c r="C127" s="62"/>
      <c r="D127" s="62"/>
      <c r="E127" s="44">
        <f>IFERROR(INDEX('3. Paquetes y Tareas'!$F$16:$F$65,MATCH(AJ127,'3. Paquetes y Tareas'!$E$16:$E$65,0)),0)</f>
        <v>0</v>
      </c>
      <c r="F127" s="54"/>
      <c r="G127" s="45" t="str">
        <f>IFERROR(INDEX('4. Presupuesto Total '!$G$20:$G$29,MATCH(F127,'4. Presupuesto Total '!$B$20:$B$29,0)),"")</f>
        <v/>
      </c>
      <c r="H127" s="46"/>
      <c r="I127" s="49"/>
      <c r="J127" s="57"/>
      <c r="K127" s="56"/>
      <c r="L127" s="55">
        <f t="shared" si="13"/>
        <v>0</v>
      </c>
      <c r="M127" s="50"/>
      <c r="N127" s="57"/>
      <c r="O127" s="56"/>
      <c r="P127" s="55">
        <f t="shared" si="14"/>
        <v>0</v>
      </c>
      <c r="Q127" s="55">
        <f t="shared" si="15"/>
        <v>0</v>
      </c>
      <c r="R127" s="55">
        <f t="shared" si="16"/>
        <v>0</v>
      </c>
      <c r="S127" s="55">
        <f t="shared" si="17"/>
        <v>0</v>
      </c>
      <c r="T127" s="50"/>
      <c r="U127" s="50"/>
      <c r="V127" s="55">
        <f t="shared" si="18"/>
        <v>0</v>
      </c>
      <c r="AD127" s="11"/>
      <c r="AE127" s="11"/>
      <c r="AJ127" s="96"/>
    </row>
    <row r="128" spans="2:36" hidden="1" outlineLevel="1" x14ac:dyDescent="0.3">
      <c r="B128" s="61"/>
      <c r="C128" s="62"/>
      <c r="D128" s="62"/>
      <c r="E128" s="44">
        <f>IFERROR(INDEX('3. Paquetes y Tareas'!$F$16:$F$65,MATCH(AJ128,'3. Paquetes y Tareas'!$E$16:$E$65,0)),0)</f>
        <v>0</v>
      </c>
      <c r="F128" s="54"/>
      <c r="G128" s="45" t="str">
        <f>IFERROR(INDEX('4. Presupuesto Total '!$G$20:$G$29,MATCH(F128,'4. Presupuesto Total '!$B$20:$B$29,0)),"")</f>
        <v/>
      </c>
      <c r="H128" s="46"/>
      <c r="I128" s="49"/>
      <c r="J128" s="57"/>
      <c r="K128" s="56"/>
      <c r="L128" s="55">
        <f t="shared" si="13"/>
        <v>0</v>
      </c>
      <c r="M128" s="50"/>
      <c r="N128" s="57"/>
      <c r="O128" s="56"/>
      <c r="P128" s="55">
        <f t="shared" si="14"/>
        <v>0</v>
      </c>
      <c r="Q128" s="55">
        <f t="shared" si="15"/>
        <v>0</v>
      </c>
      <c r="R128" s="55">
        <f t="shared" si="16"/>
        <v>0</v>
      </c>
      <c r="S128" s="55">
        <f t="shared" si="17"/>
        <v>0</v>
      </c>
      <c r="T128" s="50"/>
      <c r="U128" s="50"/>
      <c r="V128" s="55">
        <f t="shared" si="18"/>
        <v>0</v>
      </c>
      <c r="AD128" s="11"/>
      <c r="AE128" s="11"/>
      <c r="AJ128" s="96"/>
    </row>
    <row r="129" spans="2:36" hidden="1" outlineLevel="1" x14ac:dyDescent="0.3">
      <c r="B129" s="61"/>
      <c r="C129" s="62"/>
      <c r="D129" s="62"/>
      <c r="E129" s="44">
        <f>IFERROR(INDEX('3. Paquetes y Tareas'!$F$16:$F$65,MATCH(AJ129,'3. Paquetes y Tareas'!$E$16:$E$65,0)),0)</f>
        <v>0</v>
      </c>
      <c r="F129" s="54"/>
      <c r="G129" s="45" t="str">
        <f>IFERROR(INDEX('4. Presupuesto Total '!$G$20:$G$29,MATCH(F129,'4. Presupuesto Total '!$B$20:$B$29,0)),"")</f>
        <v/>
      </c>
      <c r="H129" s="46"/>
      <c r="I129" s="49"/>
      <c r="J129" s="57"/>
      <c r="K129" s="56"/>
      <c r="L129" s="55">
        <f t="shared" si="13"/>
        <v>0</v>
      </c>
      <c r="M129" s="50"/>
      <c r="N129" s="57"/>
      <c r="O129" s="56"/>
      <c r="P129" s="55">
        <f t="shared" si="14"/>
        <v>0</v>
      </c>
      <c r="Q129" s="55">
        <f t="shared" si="15"/>
        <v>0</v>
      </c>
      <c r="R129" s="55">
        <f t="shared" si="16"/>
        <v>0</v>
      </c>
      <c r="S129" s="55">
        <f t="shared" si="17"/>
        <v>0</v>
      </c>
      <c r="T129" s="50"/>
      <c r="U129" s="50"/>
      <c r="V129" s="55">
        <f t="shared" si="18"/>
        <v>0</v>
      </c>
      <c r="AD129" s="11"/>
      <c r="AE129" s="11"/>
      <c r="AJ129" s="96"/>
    </row>
    <row r="130" spans="2:36" hidden="1" outlineLevel="1" x14ac:dyDescent="0.3">
      <c r="B130" s="61"/>
      <c r="C130" s="62"/>
      <c r="D130" s="62"/>
      <c r="E130" s="44">
        <f>IFERROR(INDEX('3. Paquetes y Tareas'!$F$16:$F$65,MATCH(AJ130,'3. Paquetes y Tareas'!$E$16:$E$65,0)),0)</f>
        <v>0</v>
      </c>
      <c r="F130" s="54"/>
      <c r="G130" s="45" t="str">
        <f>IFERROR(INDEX('4. Presupuesto Total '!$G$20:$G$29,MATCH(F130,'4. Presupuesto Total '!$B$20:$B$29,0)),"")</f>
        <v/>
      </c>
      <c r="H130" s="46"/>
      <c r="I130" s="49"/>
      <c r="J130" s="57"/>
      <c r="K130" s="56"/>
      <c r="L130" s="55">
        <f t="shared" si="13"/>
        <v>0</v>
      </c>
      <c r="M130" s="50"/>
      <c r="N130" s="57"/>
      <c r="O130" s="56"/>
      <c r="P130" s="55">
        <f t="shared" si="14"/>
        <v>0</v>
      </c>
      <c r="Q130" s="55">
        <f t="shared" si="15"/>
        <v>0</v>
      </c>
      <c r="R130" s="55">
        <f t="shared" si="16"/>
        <v>0</v>
      </c>
      <c r="S130" s="55">
        <f t="shared" si="17"/>
        <v>0</v>
      </c>
      <c r="T130" s="50"/>
      <c r="U130" s="50"/>
      <c r="V130" s="55">
        <f t="shared" si="18"/>
        <v>0</v>
      </c>
      <c r="AD130" s="11"/>
      <c r="AE130" s="11"/>
      <c r="AJ130" s="96"/>
    </row>
    <row r="131" spans="2:36" hidden="1" outlineLevel="1" x14ac:dyDescent="0.3">
      <c r="B131" s="61"/>
      <c r="C131" s="62"/>
      <c r="D131" s="62"/>
      <c r="E131" s="44">
        <f>IFERROR(INDEX('3. Paquetes y Tareas'!$F$16:$F$65,MATCH(AJ131,'3. Paquetes y Tareas'!$E$16:$E$65,0)),0)</f>
        <v>0</v>
      </c>
      <c r="F131" s="54"/>
      <c r="G131" s="45" t="str">
        <f>IFERROR(INDEX('4. Presupuesto Total '!$G$20:$G$29,MATCH(F131,'4. Presupuesto Total '!$B$20:$B$29,0)),"")</f>
        <v/>
      </c>
      <c r="H131" s="46"/>
      <c r="I131" s="49"/>
      <c r="J131" s="57"/>
      <c r="K131" s="56"/>
      <c r="L131" s="55">
        <f t="shared" si="13"/>
        <v>0</v>
      </c>
      <c r="M131" s="50"/>
      <c r="N131" s="57"/>
      <c r="O131" s="56"/>
      <c r="P131" s="55">
        <f t="shared" si="14"/>
        <v>0</v>
      </c>
      <c r="Q131" s="55">
        <f t="shared" si="15"/>
        <v>0</v>
      </c>
      <c r="R131" s="55">
        <f t="shared" si="16"/>
        <v>0</v>
      </c>
      <c r="S131" s="55">
        <f t="shared" si="17"/>
        <v>0</v>
      </c>
      <c r="T131" s="50"/>
      <c r="U131" s="50"/>
      <c r="V131" s="55">
        <f t="shared" si="18"/>
        <v>0</v>
      </c>
      <c r="AD131" s="11"/>
      <c r="AE131" s="11"/>
      <c r="AJ131" s="96"/>
    </row>
    <row r="132" spans="2:36" hidden="1" outlineLevel="1" x14ac:dyDescent="0.3">
      <c r="B132" s="61"/>
      <c r="C132" s="62"/>
      <c r="D132" s="62"/>
      <c r="E132" s="44">
        <f>IFERROR(INDEX('3. Paquetes y Tareas'!$F$16:$F$65,MATCH(AJ132,'3. Paquetes y Tareas'!$E$16:$E$65,0)),0)</f>
        <v>0</v>
      </c>
      <c r="F132" s="54"/>
      <c r="G132" s="45" t="str">
        <f>IFERROR(INDEX('4. Presupuesto Total '!$G$20:$G$29,MATCH(F132,'4. Presupuesto Total '!$B$20:$B$29,0)),"")</f>
        <v/>
      </c>
      <c r="H132" s="46"/>
      <c r="I132" s="49"/>
      <c r="J132" s="57"/>
      <c r="K132" s="56"/>
      <c r="L132" s="55">
        <f t="shared" si="13"/>
        <v>0</v>
      </c>
      <c r="M132" s="50"/>
      <c r="N132" s="57"/>
      <c r="O132" s="56"/>
      <c r="P132" s="55">
        <f t="shared" si="14"/>
        <v>0</v>
      </c>
      <c r="Q132" s="55">
        <f t="shared" si="15"/>
        <v>0</v>
      </c>
      <c r="R132" s="55">
        <f t="shared" si="16"/>
        <v>0</v>
      </c>
      <c r="S132" s="55">
        <f t="shared" si="17"/>
        <v>0</v>
      </c>
      <c r="T132" s="50"/>
      <c r="U132" s="50"/>
      <c r="V132" s="55">
        <f t="shared" si="18"/>
        <v>0</v>
      </c>
      <c r="AD132" s="11"/>
      <c r="AE132" s="11"/>
      <c r="AJ132" s="96"/>
    </row>
    <row r="133" spans="2:36" hidden="1" outlineLevel="1" x14ac:dyDescent="0.3">
      <c r="B133" s="61"/>
      <c r="C133" s="62"/>
      <c r="D133" s="62"/>
      <c r="E133" s="44">
        <f>IFERROR(INDEX('3. Paquetes y Tareas'!$F$16:$F$65,MATCH(AJ133,'3. Paquetes y Tareas'!$E$16:$E$65,0)),0)</f>
        <v>0</v>
      </c>
      <c r="F133" s="54"/>
      <c r="G133" s="45" t="str">
        <f>IFERROR(INDEX('4. Presupuesto Total '!$G$20:$G$29,MATCH(F133,'4. Presupuesto Total '!$B$20:$B$29,0)),"")</f>
        <v/>
      </c>
      <c r="H133" s="46"/>
      <c r="I133" s="49"/>
      <c r="J133" s="57"/>
      <c r="K133" s="56"/>
      <c r="L133" s="55">
        <f t="shared" si="13"/>
        <v>0</v>
      </c>
      <c r="M133" s="50"/>
      <c r="N133" s="57"/>
      <c r="O133" s="56"/>
      <c r="P133" s="55">
        <f t="shared" si="14"/>
        <v>0</v>
      </c>
      <c r="Q133" s="55">
        <f t="shared" si="15"/>
        <v>0</v>
      </c>
      <c r="R133" s="55">
        <f t="shared" si="16"/>
        <v>0</v>
      </c>
      <c r="S133" s="55">
        <f t="shared" si="17"/>
        <v>0</v>
      </c>
      <c r="T133" s="50"/>
      <c r="U133" s="50"/>
      <c r="V133" s="55">
        <f t="shared" si="18"/>
        <v>0</v>
      </c>
      <c r="AD133" s="11"/>
      <c r="AE133" s="11"/>
      <c r="AJ133" s="96"/>
    </row>
    <row r="134" spans="2:36" hidden="1" outlineLevel="1" x14ac:dyDescent="0.3">
      <c r="B134" s="61"/>
      <c r="C134" s="62"/>
      <c r="D134" s="62"/>
      <c r="E134" s="44">
        <f>IFERROR(INDEX('3. Paquetes y Tareas'!$F$16:$F$65,MATCH(AJ134,'3. Paquetes y Tareas'!$E$16:$E$65,0)),0)</f>
        <v>0</v>
      </c>
      <c r="F134" s="54"/>
      <c r="G134" s="45" t="str">
        <f>IFERROR(INDEX('4. Presupuesto Total '!$G$20:$G$29,MATCH(F134,'4. Presupuesto Total '!$B$20:$B$29,0)),"")</f>
        <v/>
      </c>
      <c r="H134" s="46"/>
      <c r="I134" s="49"/>
      <c r="J134" s="57"/>
      <c r="K134" s="56"/>
      <c r="L134" s="55">
        <f t="shared" si="13"/>
        <v>0</v>
      </c>
      <c r="M134" s="50"/>
      <c r="N134" s="57"/>
      <c r="O134" s="56"/>
      <c r="P134" s="55">
        <f t="shared" si="14"/>
        <v>0</v>
      </c>
      <c r="Q134" s="55">
        <f t="shared" si="15"/>
        <v>0</v>
      </c>
      <c r="R134" s="55">
        <f t="shared" si="16"/>
        <v>0</v>
      </c>
      <c r="S134" s="55">
        <f t="shared" si="17"/>
        <v>0</v>
      </c>
      <c r="T134" s="50"/>
      <c r="U134" s="50"/>
      <c r="V134" s="55">
        <f t="shared" si="18"/>
        <v>0</v>
      </c>
      <c r="AD134" s="11"/>
      <c r="AE134" s="11"/>
      <c r="AJ134" s="96"/>
    </row>
    <row r="135" spans="2:36" hidden="1" outlineLevel="1" x14ac:dyDescent="0.3">
      <c r="B135" s="61"/>
      <c r="C135" s="62"/>
      <c r="D135" s="62"/>
      <c r="E135" s="44">
        <f>IFERROR(INDEX('3. Paquetes y Tareas'!$F$16:$F$65,MATCH(AJ135,'3. Paquetes y Tareas'!$E$16:$E$65,0)),0)</f>
        <v>0</v>
      </c>
      <c r="F135" s="54"/>
      <c r="G135" s="45" t="str">
        <f>IFERROR(INDEX('4. Presupuesto Total '!$G$20:$G$29,MATCH(F135,'4. Presupuesto Total '!$B$20:$B$29,0)),"")</f>
        <v/>
      </c>
      <c r="H135" s="46"/>
      <c r="I135" s="49"/>
      <c r="J135" s="57"/>
      <c r="K135" s="56"/>
      <c r="L135" s="55">
        <f t="shared" si="13"/>
        <v>0</v>
      </c>
      <c r="M135" s="50"/>
      <c r="N135" s="57"/>
      <c r="O135" s="56"/>
      <c r="P135" s="55">
        <f t="shared" si="14"/>
        <v>0</v>
      </c>
      <c r="Q135" s="55">
        <f t="shared" si="15"/>
        <v>0</v>
      </c>
      <c r="R135" s="55">
        <f t="shared" si="16"/>
        <v>0</v>
      </c>
      <c r="S135" s="55">
        <f t="shared" si="17"/>
        <v>0</v>
      </c>
      <c r="T135" s="50"/>
      <c r="U135" s="50"/>
      <c r="V135" s="55">
        <f t="shared" si="18"/>
        <v>0</v>
      </c>
      <c r="AD135" s="11"/>
      <c r="AE135" s="11"/>
      <c r="AJ135" s="96"/>
    </row>
    <row r="136" spans="2:36" hidden="1" outlineLevel="1" x14ac:dyDescent="0.3">
      <c r="B136" s="61"/>
      <c r="C136" s="62"/>
      <c r="D136" s="62"/>
      <c r="E136" s="44">
        <f>IFERROR(INDEX('3. Paquetes y Tareas'!$F$16:$F$65,MATCH(AJ136,'3. Paquetes y Tareas'!$E$16:$E$65,0)),0)</f>
        <v>0</v>
      </c>
      <c r="F136" s="54"/>
      <c r="G136" s="45" t="str">
        <f>IFERROR(INDEX('4. Presupuesto Total '!$G$20:$G$29,MATCH(F136,'4. Presupuesto Total '!$B$20:$B$29,0)),"")</f>
        <v/>
      </c>
      <c r="H136" s="46"/>
      <c r="I136" s="49"/>
      <c r="J136" s="57"/>
      <c r="K136" s="56"/>
      <c r="L136" s="55">
        <f t="shared" si="13"/>
        <v>0</v>
      </c>
      <c r="M136" s="50"/>
      <c r="N136" s="57"/>
      <c r="O136" s="56"/>
      <c r="P136" s="55">
        <f t="shared" si="14"/>
        <v>0</v>
      </c>
      <c r="Q136" s="55">
        <f t="shared" si="15"/>
        <v>0</v>
      </c>
      <c r="R136" s="55">
        <f t="shared" si="16"/>
        <v>0</v>
      </c>
      <c r="S136" s="55">
        <f t="shared" si="17"/>
        <v>0</v>
      </c>
      <c r="T136" s="50"/>
      <c r="U136" s="50"/>
      <c r="V136" s="55">
        <f t="shared" si="18"/>
        <v>0</v>
      </c>
      <c r="AD136" s="11"/>
      <c r="AE136" s="11"/>
      <c r="AJ136" s="96"/>
    </row>
    <row r="137" spans="2:36" hidden="1" outlineLevel="1" x14ac:dyDescent="0.3">
      <c r="B137" s="61"/>
      <c r="C137" s="62"/>
      <c r="D137" s="62"/>
      <c r="E137" s="44">
        <f>IFERROR(INDEX('3. Paquetes y Tareas'!$F$16:$F$65,MATCH(AJ137,'3. Paquetes y Tareas'!$E$16:$E$65,0)),0)</f>
        <v>0</v>
      </c>
      <c r="F137" s="54"/>
      <c r="G137" s="45" t="str">
        <f>IFERROR(INDEX('4. Presupuesto Total '!$G$20:$G$29,MATCH(F137,'4. Presupuesto Total '!$B$20:$B$29,0)),"")</f>
        <v/>
      </c>
      <c r="H137" s="46"/>
      <c r="I137" s="49"/>
      <c r="J137" s="57"/>
      <c r="K137" s="56"/>
      <c r="L137" s="55">
        <f t="shared" si="13"/>
        <v>0</v>
      </c>
      <c r="M137" s="50"/>
      <c r="N137" s="57"/>
      <c r="O137" s="56"/>
      <c r="P137" s="55">
        <f t="shared" si="14"/>
        <v>0</v>
      </c>
      <c r="Q137" s="55">
        <f t="shared" si="15"/>
        <v>0</v>
      </c>
      <c r="R137" s="55">
        <f t="shared" si="16"/>
        <v>0</v>
      </c>
      <c r="S137" s="55">
        <f t="shared" si="17"/>
        <v>0</v>
      </c>
      <c r="T137" s="50"/>
      <c r="U137" s="50"/>
      <c r="V137" s="55">
        <f t="shared" si="18"/>
        <v>0</v>
      </c>
      <c r="AD137" s="11"/>
      <c r="AE137" s="11"/>
      <c r="AJ137" s="96"/>
    </row>
    <row r="138" spans="2:36" hidden="1" outlineLevel="1" x14ac:dyDescent="0.3">
      <c r="B138" s="61"/>
      <c r="C138" s="62"/>
      <c r="D138" s="62"/>
      <c r="E138" s="44">
        <f>IFERROR(INDEX('3. Paquetes y Tareas'!$F$16:$F$65,MATCH(AJ138,'3. Paquetes y Tareas'!$E$16:$E$65,0)),0)</f>
        <v>0</v>
      </c>
      <c r="F138" s="54"/>
      <c r="G138" s="45" t="str">
        <f>IFERROR(INDEX('4. Presupuesto Total '!$G$20:$G$29,MATCH(F138,'4. Presupuesto Total '!$B$20:$B$29,0)),"")</f>
        <v/>
      </c>
      <c r="H138" s="46"/>
      <c r="I138" s="49"/>
      <c r="J138" s="57"/>
      <c r="K138" s="56"/>
      <c r="L138" s="55">
        <f t="shared" si="13"/>
        <v>0</v>
      </c>
      <c r="M138" s="50"/>
      <c r="N138" s="57"/>
      <c r="O138" s="56"/>
      <c r="P138" s="55">
        <f t="shared" si="14"/>
        <v>0</v>
      </c>
      <c r="Q138" s="55">
        <f t="shared" si="15"/>
        <v>0</v>
      </c>
      <c r="R138" s="55">
        <f t="shared" si="16"/>
        <v>0</v>
      </c>
      <c r="S138" s="55">
        <f t="shared" si="17"/>
        <v>0</v>
      </c>
      <c r="T138" s="50"/>
      <c r="U138" s="50"/>
      <c r="V138" s="55">
        <f t="shared" si="18"/>
        <v>0</v>
      </c>
      <c r="AD138" s="11"/>
      <c r="AE138" s="11"/>
      <c r="AJ138" s="96"/>
    </row>
    <row r="139" spans="2:36" hidden="1" outlineLevel="1" x14ac:dyDescent="0.3">
      <c r="B139" s="61"/>
      <c r="C139" s="62"/>
      <c r="D139" s="62"/>
      <c r="E139" s="44">
        <f>IFERROR(INDEX('3. Paquetes y Tareas'!$F$16:$F$65,MATCH(AJ139,'3. Paquetes y Tareas'!$E$16:$E$65,0)),0)</f>
        <v>0</v>
      </c>
      <c r="F139" s="54"/>
      <c r="G139" s="45" t="str">
        <f>IFERROR(INDEX('4. Presupuesto Total '!$G$20:$G$29,MATCH(F139,'4. Presupuesto Total '!$B$20:$B$29,0)),"")</f>
        <v/>
      </c>
      <c r="H139" s="46"/>
      <c r="I139" s="49"/>
      <c r="J139" s="57"/>
      <c r="K139" s="56"/>
      <c r="L139" s="55">
        <f t="shared" si="13"/>
        <v>0</v>
      </c>
      <c r="M139" s="50"/>
      <c r="N139" s="57"/>
      <c r="O139" s="56"/>
      <c r="P139" s="55">
        <f t="shared" si="14"/>
        <v>0</v>
      </c>
      <c r="Q139" s="55">
        <f t="shared" si="15"/>
        <v>0</v>
      </c>
      <c r="R139" s="55">
        <f t="shared" si="16"/>
        <v>0</v>
      </c>
      <c r="S139" s="55">
        <f t="shared" si="17"/>
        <v>0</v>
      </c>
      <c r="T139" s="50"/>
      <c r="U139" s="50"/>
      <c r="V139" s="55">
        <f t="shared" si="18"/>
        <v>0</v>
      </c>
      <c r="AD139" s="11"/>
      <c r="AE139" s="11"/>
      <c r="AJ139" s="96"/>
    </row>
    <row r="140" spans="2:36" hidden="1" outlineLevel="1" x14ac:dyDescent="0.3">
      <c r="B140" s="61"/>
      <c r="C140" s="62"/>
      <c r="D140" s="62"/>
      <c r="E140" s="44">
        <f>IFERROR(INDEX('3. Paquetes y Tareas'!$F$16:$F$65,MATCH(AJ140,'3. Paquetes y Tareas'!$E$16:$E$65,0)),0)</f>
        <v>0</v>
      </c>
      <c r="F140" s="54"/>
      <c r="G140" s="45" t="str">
        <f>IFERROR(INDEX('4. Presupuesto Total '!$G$20:$G$29,MATCH(F140,'4. Presupuesto Total '!$B$20:$B$29,0)),"")</f>
        <v/>
      </c>
      <c r="H140" s="46"/>
      <c r="I140" s="49"/>
      <c r="J140" s="57"/>
      <c r="K140" s="56"/>
      <c r="L140" s="55">
        <f t="shared" si="13"/>
        <v>0</v>
      </c>
      <c r="M140" s="50"/>
      <c r="N140" s="57"/>
      <c r="O140" s="56"/>
      <c r="P140" s="55">
        <f t="shared" si="14"/>
        <v>0</v>
      </c>
      <c r="Q140" s="55">
        <f t="shared" si="15"/>
        <v>0</v>
      </c>
      <c r="R140" s="55">
        <f t="shared" si="16"/>
        <v>0</v>
      </c>
      <c r="S140" s="55">
        <f t="shared" si="17"/>
        <v>0</v>
      </c>
      <c r="T140" s="50"/>
      <c r="U140" s="50"/>
      <c r="V140" s="55">
        <f t="shared" si="18"/>
        <v>0</v>
      </c>
      <c r="AD140" s="11"/>
      <c r="AE140" s="11"/>
      <c r="AJ140" s="96"/>
    </row>
    <row r="141" spans="2:36" hidden="1" outlineLevel="1" x14ac:dyDescent="0.3">
      <c r="B141" s="61"/>
      <c r="C141" s="62"/>
      <c r="D141" s="62"/>
      <c r="E141" s="44">
        <f>IFERROR(INDEX('3. Paquetes y Tareas'!$F$16:$F$65,MATCH(AJ141,'3. Paquetes y Tareas'!$E$16:$E$65,0)),0)</f>
        <v>0</v>
      </c>
      <c r="F141" s="54"/>
      <c r="G141" s="45" t="str">
        <f>IFERROR(INDEX('4. Presupuesto Total '!$G$20:$G$29,MATCH(F141,'4. Presupuesto Total '!$B$20:$B$29,0)),"")</f>
        <v/>
      </c>
      <c r="H141" s="46"/>
      <c r="I141" s="49"/>
      <c r="J141" s="57"/>
      <c r="K141" s="56"/>
      <c r="L141" s="55">
        <f t="shared" si="13"/>
        <v>0</v>
      </c>
      <c r="M141" s="50"/>
      <c r="N141" s="57"/>
      <c r="O141" s="56"/>
      <c r="P141" s="55">
        <f t="shared" si="14"/>
        <v>0</v>
      </c>
      <c r="Q141" s="55">
        <f t="shared" si="15"/>
        <v>0</v>
      </c>
      <c r="R141" s="55">
        <f t="shared" si="16"/>
        <v>0</v>
      </c>
      <c r="S141" s="55">
        <f t="shared" si="17"/>
        <v>0</v>
      </c>
      <c r="T141" s="50"/>
      <c r="U141" s="50"/>
      <c r="V141" s="55">
        <f t="shared" si="18"/>
        <v>0</v>
      </c>
      <c r="AD141" s="11"/>
      <c r="AE141" s="11"/>
      <c r="AJ141" s="96"/>
    </row>
    <row r="142" spans="2:36" hidden="1" outlineLevel="1" x14ac:dyDescent="0.3">
      <c r="B142" s="61"/>
      <c r="C142" s="62"/>
      <c r="D142" s="62"/>
      <c r="E142" s="44">
        <f>IFERROR(INDEX('3. Paquetes y Tareas'!$F$16:$F$65,MATCH(AJ142,'3. Paquetes y Tareas'!$E$16:$E$65,0)),0)</f>
        <v>0</v>
      </c>
      <c r="F142" s="54"/>
      <c r="G142" s="45" t="str">
        <f>IFERROR(INDEX('4. Presupuesto Total '!$G$20:$G$29,MATCH(F142,'4. Presupuesto Total '!$B$20:$B$29,0)),"")</f>
        <v/>
      </c>
      <c r="H142" s="46"/>
      <c r="I142" s="49"/>
      <c r="J142" s="57"/>
      <c r="K142" s="56"/>
      <c r="L142" s="55">
        <f t="shared" si="13"/>
        <v>0</v>
      </c>
      <c r="M142" s="50"/>
      <c r="N142" s="57"/>
      <c r="O142" s="56"/>
      <c r="P142" s="55">
        <f t="shared" si="14"/>
        <v>0</v>
      </c>
      <c r="Q142" s="55">
        <f t="shared" si="15"/>
        <v>0</v>
      </c>
      <c r="R142" s="55">
        <f t="shared" si="16"/>
        <v>0</v>
      </c>
      <c r="S142" s="55">
        <f t="shared" si="17"/>
        <v>0</v>
      </c>
      <c r="T142" s="50"/>
      <c r="U142" s="50"/>
      <c r="V142" s="55">
        <f t="shared" si="18"/>
        <v>0</v>
      </c>
      <c r="AD142" s="11"/>
      <c r="AE142" s="11"/>
      <c r="AJ142" s="96"/>
    </row>
    <row r="143" spans="2:36" hidden="1" outlineLevel="1" x14ac:dyDescent="0.3">
      <c r="B143" s="61"/>
      <c r="C143" s="62"/>
      <c r="D143" s="62"/>
      <c r="E143" s="44">
        <f>IFERROR(INDEX('3. Paquetes y Tareas'!$F$16:$F$65,MATCH(AJ143,'3. Paquetes y Tareas'!$E$16:$E$65,0)),0)</f>
        <v>0</v>
      </c>
      <c r="F143" s="54"/>
      <c r="G143" s="45" t="str">
        <f>IFERROR(INDEX('4. Presupuesto Total '!$G$20:$G$29,MATCH(F143,'4. Presupuesto Total '!$B$20:$B$29,0)),"")</f>
        <v/>
      </c>
      <c r="H143" s="46"/>
      <c r="I143" s="49"/>
      <c r="J143" s="57"/>
      <c r="K143" s="56"/>
      <c r="L143" s="55">
        <f t="shared" si="13"/>
        <v>0</v>
      </c>
      <c r="M143" s="50"/>
      <c r="N143" s="57"/>
      <c r="O143" s="56"/>
      <c r="P143" s="55">
        <f t="shared" si="14"/>
        <v>0</v>
      </c>
      <c r="Q143" s="55">
        <f t="shared" si="15"/>
        <v>0</v>
      </c>
      <c r="R143" s="55">
        <f t="shared" si="16"/>
        <v>0</v>
      </c>
      <c r="S143" s="55">
        <f t="shared" si="17"/>
        <v>0</v>
      </c>
      <c r="T143" s="50"/>
      <c r="U143" s="50"/>
      <c r="V143" s="55">
        <f t="shared" si="18"/>
        <v>0</v>
      </c>
      <c r="AD143" s="11"/>
      <c r="AE143" s="11"/>
      <c r="AJ143" s="96"/>
    </row>
    <row r="144" spans="2:36" hidden="1" outlineLevel="1" x14ac:dyDescent="0.3">
      <c r="B144" s="61"/>
      <c r="C144" s="62"/>
      <c r="D144" s="62"/>
      <c r="E144" s="44">
        <f>IFERROR(INDEX('3. Paquetes y Tareas'!$F$16:$F$65,MATCH(AJ144,'3. Paquetes y Tareas'!$E$16:$E$65,0)),0)</f>
        <v>0</v>
      </c>
      <c r="F144" s="54"/>
      <c r="G144" s="45" t="str">
        <f>IFERROR(INDEX('4. Presupuesto Total '!$G$20:$G$29,MATCH(F144,'4. Presupuesto Total '!$B$20:$B$29,0)),"")</f>
        <v/>
      </c>
      <c r="H144" s="46"/>
      <c r="I144" s="49"/>
      <c r="J144" s="57"/>
      <c r="K144" s="56"/>
      <c r="L144" s="55">
        <f t="shared" si="13"/>
        <v>0</v>
      </c>
      <c r="M144" s="50"/>
      <c r="N144" s="57"/>
      <c r="O144" s="56"/>
      <c r="P144" s="55">
        <f t="shared" si="14"/>
        <v>0</v>
      </c>
      <c r="Q144" s="55">
        <f t="shared" si="15"/>
        <v>0</v>
      </c>
      <c r="R144" s="55">
        <f t="shared" si="16"/>
        <v>0</v>
      </c>
      <c r="S144" s="55">
        <f t="shared" si="17"/>
        <v>0</v>
      </c>
      <c r="T144" s="50"/>
      <c r="U144" s="50"/>
      <c r="V144" s="55">
        <f t="shared" si="18"/>
        <v>0</v>
      </c>
      <c r="AD144" s="11"/>
      <c r="AE144" s="11"/>
      <c r="AJ144" s="96"/>
    </row>
    <row r="145" spans="2:36" hidden="1" outlineLevel="1" x14ac:dyDescent="0.3">
      <c r="B145" s="61"/>
      <c r="C145" s="62"/>
      <c r="D145" s="62"/>
      <c r="E145" s="44">
        <f>IFERROR(INDEX('3. Paquetes y Tareas'!$F$16:$F$65,MATCH(AJ145,'3. Paquetes y Tareas'!$E$16:$E$65,0)),0)</f>
        <v>0</v>
      </c>
      <c r="F145" s="54"/>
      <c r="G145" s="45" t="str">
        <f>IFERROR(INDEX('4. Presupuesto Total '!$G$20:$G$29,MATCH(F145,'4. Presupuesto Total '!$B$20:$B$29,0)),"")</f>
        <v/>
      </c>
      <c r="H145" s="46"/>
      <c r="I145" s="49"/>
      <c r="J145" s="57"/>
      <c r="K145" s="56"/>
      <c r="L145" s="55">
        <f t="shared" si="13"/>
        <v>0</v>
      </c>
      <c r="M145" s="50"/>
      <c r="N145" s="57"/>
      <c r="O145" s="56"/>
      <c r="P145" s="55">
        <f t="shared" si="14"/>
        <v>0</v>
      </c>
      <c r="Q145" s="55">
        <f t="shared" si="15"/>
        <v>0</v>
      </c>
      <c r="R145" s="55">
        <f t="shared" si="16"/>
        <v>0</v>
      </c>
      <c r="S145" s="55">
        <f t="shared" si="17"/>
        <v>0</v>
      </c>
      <c r="T145" s="50"/>
      <c r="U145" s="50"/>
      <c r="V145" s="55">
        <f t="shared" si="18"/>
        <v>0</v>
      </c>
      <c r="AD145" s="11"/>
      <c r="AE145" s="11"/>
      <c r="AJ145" s="96"/>
    </row>
    <row r="146" spans="2:36" hidden="1" outlineLevel="1" x14ac:dyDescent="0.3">
      <c r="B146" s="61"/>
      <c r="C146" s="62"/>
      <c r="D146" s="62"/>
      <c r="E146" s="44">
        <f>IFERROR(INDEX('3. Paquetes y Tareas'!$F$16:$F$65,MATCH(AJ146,'3. Paquetes y Tareas'!$E$16:$E$65,0)),0)</f>
        <v>0</v>
      </c>
      <c r="F146" s="54"/>
      <c r="G146" s="45" t="str">
        <f>IFERROR(INDEX('4. Presupuesto Total '!$G$20:$G$29,MATCH(F146,'4. Presupuesto Total '!$B$20:$B$29,0)),"")</f>
        <v/>
      </c>
      <c r="H146" s="46"/>
      <c r="I146" s="49"/>
      <c r="J146" s="57"/>
      <c r="K146" s="56"/>
      <c r="L146" s="55">
        <f t="shared" si="13"/>
        <v>0</v>
      </c>
      <c r="M146" s="50"/>
      <c r="N146" s="57"/>
      <c r="O146" s="56"/>
      <c r="P146" s="55">
        <f t="shared" si="14"/>
        <v>0</v>
      </c>
      <c r="Q146" s="55">
        <f t="shared" si="15"/>
        <v>0</v>
      </c>
      <c r="R146" s="55">
        <f t="shared" si="16"/>
        <v>0</v>
      </c>
      <c r="S146" s="55">
        <f t="shared" si="17"/>
        <v>0</v>
      </c>
      <c r="T146" s="50"/>
      <c r="U146" s="50"/>
      <c r="V146" s="55">
        <f t="shared" si="18"/>
        <v>0</v>
      </c>
      <c r="AD146" s="11"/>
      <c r="AE146" s="11"/>
      <c r="AJ146" s="96"/>
    </row>
    <row r="147" spans="2:36" hidden="1" outlineLevel="1" x14ac:dyDescent="0.3">
      <c r="B147" s="61"/>
      <c r="C147" s="62"/>
      <c r="D147" s="62"/>
      <c r="E147" s="44">
        <f>IFERROR(INDEX('3. Paquetes y Tareas'!$F$16:$F$65,MATCH(AJ147,'3. Paquetes y Tareas'!$E$16:$E$65,0)),0)</f>
        <v>0</v>
      </c>
      <c r="F147" s="54"/>
      <c r="G147" s="45" t="str">
        <f>IFERROR(INDEX('4. Presupuesto Total '!$G$20:$G$29,MATCH(F147,'4. Presupuesto Total '!$B$20:$B$29,0)),"")</f>
        <v/>
      </c>
      <c r="H147" s="46"/>
      <c r="I147" s="49"/>
      <c r="J147" s="57"/>
      <c r="K147" s="56"/>
      <c r="L147" s="55">
        <f t="shared" si="13"/>
        <v>0</v>
      </c>
      <c r="M147" s="50"/>
      <c r="N147" s="57"/>
      <c r="O147" s="56"/>
      <c r="P147" s="55">
        <f t="shared" si="14"/>
        <v>0</v>
      </c>
      <c r="Q147" s="55">
        <f t="shared" si="15"/>
        <v>0</v>
      </c>
      <c r="R147" s="55">
        <f t="shared" si="16"/>
        <v>0</v>
      </c>
      <c r="S147" s="55">
        <f t="shared" si="17"/>
        <v>0</v>
      </c>
      <c r="T147" s="50"/>
      <c r="U147" s="50"/>
      <c r="V147" s="55">
        <f t="shared" si="18"/>
        <v>0</v>
      </c>
      <c r="AD147" s="11"/>
      <c r="AE147" s="11"/>
      <c r="AJ147" s="96"/>
    </row>
    <row r="148" spans="2:36" hidden="1" outlineLevel="1" x14ac:dyDescent="0.3">
      <c r="B148" s="61"/>
      <c r="C148" s="62"/>
      <c r="D148" s="62"/>
      <c r="E148" s="44">
        <f>IFERROR(INDEX('3. Paquetes y Tareas'!$F$16:$F$65,MATCH(AJ148,'3. Paquetes y Tareas'!$E$16:$E$65,0)),0)</f>
        <v>0</v>
      </c>
      <c r="F148" s="54"/>
      <c r="G148" s="45" t="str">
        <f>IFERROR(INDEX('4. Presupuesto Total '!$G$20:$G$29,MATCH(F148,'4. Presupuesto Total '!$B$20:$B$29,0)),"")</f>
        <v/>
      </c>
      <c r="H148" s="46"/>
      <c r="I148" s="49"/>
      <c r="J148" s="57"/>
      <c r="K148" s="56"/>
      <c r="L148" s="55">
        <f t="shared" si="13"/>
        <v>0</v>
      </c>
      <c r="M148" s="50"/>
      <c r="N148" s="57"/>
      <c r="O148" s="56"/>
      <c r="P148" s="55">
        <f t="shared" si="14"/>
        <v>0</v>
      </c>
      <c r="Q148" s="55">
        <f t="shared" si="15"/>
        <v>0</v>
      </c>
      <c r="R148" s="55">
        <f t="shared" si="16"/>
        <v>0</v>
      </c>
      <c r="S148" s="55">
        <f t="shared" si="17"/>
        <v>0</v>
      </c>
      <c r="T148" s="50"/>
      <c r="U148" s="50"/>
      <c r="V148" s="55">
        <f t="shared" si="18"/>
        <v>0</v>
      </c>
      <c r="AD148" s="11"/>
      <c r="AE148" s="11"/>
      <c r="AJ148" s="96"/>
    </row>
    <row r="149" spans="2:36" hidden="1" outlineLevel="1" x14ac:dyDescent="0.3">
      <c r="B149" s="61"/>
      <c r="C149" s="62"/>
      <c r="D149" s="62"/>
      <c r="E149" s="44">
        <f>IFERROR(INDEX('3. Paquetes y Tareas'!$F$16:$F$65,MATCH(AJ149,'3. Paquetes y Tareas'!$E$16:$E$65,0)),0)</f>
        <v>0</v>
      </c>
      <c r="F149" s="54"/>
      <c r="G149" s="45" t="str">
        <f>IFERROR(INDEX('4. Presupuesto Total '!$G$20:$G$29,MATCH(F149,'4. Presupuesto Total '!$B$20:$B$29,0)),"")</f>
        <v/>
      </c>
      <c r="H149" s="46"/>
      <c r="I149" s="49"/>
      <c r="J149" s="57"/>
      <c r="K149" s="56"/>
      <c r="L149" s="55">
        <f t="shared" si="13"/>
        <v>0</v>
      </c>
      <c r="M149" s="50"/>
      <c r="N149" s="57"/>
      <c r="O149" s="56"/>
      <c r="P149" s="55">
        <f t="shared" si="14"/>
        <v>0</v>
      </c>
      <c r="Q149" s="55">
        <f t="shared" si="15"/>
        <v>0</v>
      </c>
      <c r="R149" s="55">
        <f t="shared" si="16"/>
        <v>0</v>
      </c>
      <c r="S149" s="55">
        <f t="shared" si="17"/>
        <v>0</v>
      </c>
      <c r="T149" s="50"/>
      <c r="U149" s="50"/>
      <c r="V149" s="55">
        <f t="shared" si="18"/>
        <v>0</v>
      </c>
      <c r="AD149" s="11"/>
      <c r="AE149" s="11"/>
      <c r="AJ149" s="96"/>
    </row>
    <row r="150" spans="2:36" collapsed="1" x14ac:dyDescent="0.3">
      <c r="B150" s="61"/>
      <c r="C150" s="62"/>
      <c r="D150" s="62"/>
      <c r="E150" s="44">
        <f>IFERROR(INDEX('3. Paquetes y Tareas'!$F$16:$F$65,MATCH(AJ150,'3. Paquetes y Tareas'!$E$16:$E$65,0)),0)</f>
        <v>0</v>
      </c>
      <c r="F150" s="54"/>
      <c r="G150" s="45" t="str">
        <f>IFERROR(INDEX('4. Presupuesto Total '!$G$20:$G$29,MATCH(F150,'4. Presupuesto Total '!$B$20:$B$29,0)),"")</f>
        <v/>
      </c>
      <c r="H150" s="46"/>
      <c r="I150" s="49"/>
      <c r="J150" s="57"/>
      <c r="K150" s="56"/>
      <c r="L150" s="55">
        <f t="shared" si="13"/>
        <v>0</v>
      </c>
      <c r="M150" s="50"/>
      <c r="N150" s="57"/>
      <c r="O150" s="56"/>
      <c r="P150" s="55">
        <f t="shared" si="14"/>
        <v>0</v>
      </c>
      <c r="Q150" s="55">
        <f t="shared" si="15"/>
        <v>0</v>
      </c>
      <c r="R150" s="55">
        <f t="shared" si="16"/>
        <v>0</v>
      </c>
      <c r="S150" s="55">
        <f t="shared" si="17"/>
        <v>0</v>
      </c>
      <c r="T150" s="50"/>
      <c r="U150" s="50"/>
      <c r="V150" s="55">
        <f t="shared" si="18"/>
        <v>0</v>
      </c>
      <c r="AD150" s="11"/>
      <c r="AE150" s="11"/>
      <c r="AJ150" s="96"/>
    </row>
    <row r="151" spans="2:36" hidden="1" outlineLevel="1" x14ac:dyDescent="0.3">
      <c r="B151" s="61"/>
      <c r="C151" s="62"/>
      <c r="D151" s="62"/>
      <c r="E151" s="44">
        <f>IFERROR(INDEX('3. Paquetes y Tareas'!$F$16:$F$65,MATCH(AJ151,'3. Paquetes y Tareas'!$E$16:$E$65,0)),0)</f>
        <v>0</v>
      </c>
      <c r="F151" s="54"/>
      <c r="G151" s="45" t="str">
        <f>IFERROR(INDEX('4. Presupuesto Total '!$G$20:$G$29,MATCH(F151,'4. Presupuesto Total '!$B$20:$B$29,0)),"")</f>
        <v/>
      </c>
      <c r="H151" s="46"/>
      <c r="I151" s="49"/>
      <c r="J151" s="57"/>
      <c r="K151" s="56"/>
      <c r="L151" s="55">
        <f t="shared" si="13"/>
        <v>0</v>
      </c>
      <c r="M151" s="50"/>
      <c r="N151" s="57"/>
      <c r="O151" s="56"/>
      <c r="P151" s="55">
        <f t="shared" si="14"/>
        <v>0</v>
      </c>
      <c r="Q151" s="55">
        <f t="shared" si="15"/>
        <v>0</v>
      </c>
      <c r="R151" s="55">
        <f t="shared" si="16"/>
        <v>0</v>
      </c>
      <c r="S151" s="55">
        <f t="shared" si="17"/>
        <v>0</v>
      </c>
      <c r="T151" s="50"/>
      <c r="U151" s="50"/>
      <c r="V151" s="55">
        <f t="shared" si="18"/>
        <v>0</v>
      </c>
      <c r="AD151" s="11"/>
      <c r="AE151" s="11"/>
      <c r="AJ151" s="96"/>
    </row>
    <row r="152" spans="2:36" hidden="1" outlineLevel="1" x14ac:dyDescent="0.3">
      <c r="B152" s="61"/>
      <c r="C152" s="62"/>
      <c r="D152" s="62"/>
      <c r="E152" s="44">
        <f>IFERROR(INDEX('3. Paquetes y Tareas'!$F$16:$F$65,MATCH(AJ152,'3. Paquetes y Tareas'!$E$16:$E$65,0)),0)</f>
        <v>0</v>
      </c>
      <c r="F152" s="54"/>
      <c r="G152" s="45" t="str">
        <f>IFERROR(INDEX('4. Presupuesto Total '!$G$20:$G$29,MATCH(F152,'4. Presupuesto Total '!$B$20:$B$29,0)),"")</f>
        <v/>
      </c>
      <c r="H152" s="46"/>
      <c r="I152" s="49"/>
      <c r="J152" s="57"/>
      <c r="K152" s="56"/>
      <c r="L152" s="55">
        <f t="shared" si="13"/>
        <v>0</v>
      </c>
      <c r="M152" s="50"/>
      <c r="N152" s="57"/>
      <c r="O152" s="56"/>
      <c r="P152" s="55">
        <f t="shared" si="14"/>
        <v>0</v>
      </c>
      <c r="Q152" s="55">
        <f t="shared" si="15"/>
        <v>0</v>
      </c>
      <c r="R152" s="55">
        <f t="shared" si="16"/>
        <v>0</v>
      </c>
      <c r="S152" s="55">
        <f t="shared" si="17"/>
        <v>0</v>
      </c>
      <c r="T152" s="50"/>
      <c r="U152" s="50"/>
      <c r="V152" s="55">
        <f t="shared" si="18"/>
        <v>0</v>
      </c>
      <c r="AD152" s="11"/>
      <c r="AE152" s="11"/>
      <c r="AJ152" s="96"/>
    </row>
    <row r="153" spans="2:36" hidden="1" outlineLevel="1" x14ac:dyDescent="0.3">
      <c r="B153" s="61"/>
      <c r="C153" s="62"/>
      <c r="D153" s="62"/>
      <c r="E153" s="44">
        <f>IFERROR(INDEX('3. Paquetes y Tareas'!$F$16:$F$65,MATCH(AJ153,'3. Paquetes y Tareas'!$E$16:$E$65,0)),0)</f>
        <v>0</v>
      </c>
      <c r="F153" s="54"/>
      <c r="G153" s="45" t="str">
        <f>IFERROR(INDEX('4. Presupuesto Total '!$G$20:$G$29,MATCH(F153,'4. Presupuesto Total '!$B$20:$B$29,0)),"")</f>
        <v/>
      </c>
      <c r="H153" s="46"/>
      <c r="I153" s="49"/>
      <c r="J153" s="57"/>
      <c r="K153" s="56"/>
      <c r="L153" s="55">
        <f t="shared" si="13"/>
        <v>0</v>
      </c>
      <c r="M153" s="50"/>
      <c r="N153" s="57"/>
      <c r="O153" s="56"/>
      <c r="P153" s="55">
        <f t="shared" si="14"/>
        <v>0</v>
      </c>
      <c r="Q153" s="55">
        <f t="shared" si="15"/>
        <v>0</v>
      </c>
      <c r="R153" s="55">
        <f t="shared" si="16"/>
        <v>0</v>
      </c>
      <c r="S153" s="55">
        <f t="shared" si="17"/>
        <v>0</v>
      </c>
      <c r="T153" s="50"/>
      <c r="U153" s="50"/>
      <c r="V153" s="55">
        <f t="shared" si="18"/>
        <v>0</v>
      </c>
      <c r="AD153" s="11"/>
      <c r="AE153" s="11"/>
      <c r="AJ153" s="96"/>
    </row>
    <row r="154" spans="2:36" hidden="1" outlineLevel="1" x14ac:dyDescent="0.3">
      <c r="B154" s="61"/>
      <c r="C154" s="62"/>
      <c r="D154" s="62"/>
      <c r="E154" s="44">
        <f>IFERROR(INDEX('3. Paquetes y Tareas'!$F$16:$F$65,MATCH(AJ154,'3. Paquetes y Tareas'!$E$16:$E$65,0)),0)</f>
        <v>0</v>
      </c>
      <c r="F154" s="54"/>
      <c r="G154" s="45" t="str">
        <f>IFERROR(INDEX('4. Presupuesto Total '!$G$20:$G$29,MATCH(F154,'4. Presupuesto Total '!$B$20:$B$29,0)),"")</f>
        <v/>
      </c>
      <c r="H154" s="46"/>
      <c r="I154" s="49"/>
      <c r="J154" s="57"/>
      <c r="K154" s="56"/>
      <c r="L154" s="55">
        <f t="shared" si="13"/>
        <v>0</v>
      </c>
      <c r="M154" s="50"/>
      <c r="N154" s="57"/>
      <c r="O154" s="56"/>
      <c r="P154" s="55">
        <f t="shared" si="14"/>
        <v>0</v>
      </c>
      <c r="Q154" s="55">
        <f t="shared" si="15"/>
        <v>0</v>
      </c>
      <c r="R154" s="55">
        <f t="shared" si="16"/>
        <v>0</v>
      </c>
      <c r="S154" s="55">
        <f t="shared" si="17"/>
        <v>0</v>
      </c>
      <c r="T154" s="50"/>
      <c r="U154" s="50"/>
      <c r="V154" s="55">
        <f t="shared" si="18"/>
        <v>0</v>
      </c>
      <c r="AD154" s="11"/>
      <c r="AE154" s="11"/>
      <c r="AJ154" s="96"/>
    </row>
    <row r="155" spans="2:36" hidden="1" outlineLevel="1" x14ac:dyDescent="0.3">
      <c r="B155" s="61"/>
      <c r="C155" s="62"/>
      <c r="D155" s="62"/>
      <c r="E155" s="44">
        <f>IFERROR(INDEX('3. Paquetes y Tareas'!$F$16:$F$65,MATCH(AJ155,'3. Paquetes y Tareas'!$E$16:$E$65,0)),0)</f>
        <v>0</v>
      </c>
      <c r="F155" s="54"/>
      <c r="G155" s="45" t="str">
        <f>IFERROR(INDEX('4. Presupuesto Total '!$G$20:$G$29,MATCH(F155,'4. Presupuesto Total '!$B$20:$B$29,0)),"")</f>
        <v/>
      </c>
      <c r="H155" s="46"/>
      <c r="I155" s="49"/>
      <c r="J155" s="57"/>
      <c r="K155" s="56"/>
      <c r="L155" s="55">
        <f t="shared" si="13"/>
        <v>0</v>
      </c>
      <c r="M155" s="50"/>
      <c r="N155" s="57"/>
      <c r="O155" s="56"/>
      <c r="P155" s="55">
        <f t="shared" si="14"/>
        <v>0</v>
      </c>
      <c r="Q155" s="55">
        <f t="shared" si="15"/>
        <v>0</v>
      </c>
      <c r="R155" s="55">
        <f t="shared" si="16"/>
        <v>0</v>
      </c>
      <c r="S155" s="55">
        <f t="shared" si="17"/>
        <v>0</v>
      </c>
      <c r="T155" s="50"/>
      <c r="U155" s="50"/>
      <c r="V155" s="55">
        <f t="shared" si="18"/>
        <v>0</v>
      </c>
      <c r="AD155" s="11"/>
      <c r="AE155" s="11"/>
      <c r="AJ155" s="96"/>
    </row>
    <row r="156" spans="2:36" hidden="1" outlineLevel="1" x14ac:dyDescent="0.3">
      <c r="B156" s="61"/>
      <c r="C156" s="62"/>
      <c r="D156" s="62"/>
      <c r="E156" s="44">
        <f>IFERROR(INDEX('3. Paquetes y Tareas'!$F$16:$F$65,MATCH(AJ156,'3. Paquetes y Tareas'!$E$16:$E$65,0)),0)</f>
        <v>0</v>
      </c>
      <c r="F156" s="54"/>
      <c r="G156" s="45" t="str">
        <f>IFERROR(INDEX('4. Presupuesto Total '!$G$20:$G$29,MATCH(F156,'4. Presupuesto Total '!$B$20:$B$29,0)),"")</f>
        <v/>
      </c>
      <c r="H156" s="46"/>
      <c r="I156" s="49"/>
      <c r="J156" s="57"/>
      <c r="K156" s="56"/>
      <c r="L156" s="55">
        <f t="shared" si="13"/>
        <v>0</v>
      </c>
      <c r="M156" s="50"/>
      <c r="N156" s="57"/>
      <c r="O156" s="56"/>
      <c r="P156" s="55">
        <f t="shared" si="14"/>
        <v>0</v>
      </c>
      <c r="Q156" s="55">
        <f t="shared" si="15"/>
        <v>0</v>
      </c>
      <c r="R156" s="55">
        <f t="shared" si="16"/>
        <v>0</v>
      </c>
      <c r="S156" s="55">
        <f t="shared" si="17"/>
        <v>0</v>
      </c>
      <c r="T156" s="50"/>
      <c r="U156" s="50"/>
      <c r="V156" s="55">
        <f t="shared" si="18"/>
        <v>0</v>
      </c>
      <c r="AD156" s="11"/>
      <c r="AE156" s="11"/>
      <c r="AJ156" s="96"/>
    </row>
    <row r="157" spans="2:36" hidden="1" outlineLevel="1" x14ac:dyDescent="0.3">
      <c r="B157" s="61"/>
      <c r="C157" s="62"/>
      <c r="D157" s="62"/>
      <c r="E157" s="44">
        <f>IFERROR(INDEX('3. Paquetes y Tareas'!$F$16:$F$65,MATCH(AJ157,'3. Paquetes y Tareas'!$E$16:$E$65,0)),0)</f>
        <v>0</v>
      </c>
      <c r="F157" s="54"/>
      <c r="G157" s="45" t="str">
        <f>IFERROR(INDEX('4. Presupuesto Total '!$G$20:$G$29,MATCH(F157,'4. Presupuesto Total '!$B$20:$B$29,0)),"")</f>
        <v/>
      </c>
      <c r="H157" s="46"/>
      <c r="I157" s="49"/>
      <c r="J157" s="57"/>
      <c r="K157" s="56"/>
      <c r="L157" s="55">
        <f t="shared" si="13"/>
        <v>0</v>
      </c>
      <c r="M157" s="50"/>
      <c r="N157" s="57"/>
      <c r="O157" s="56"/>
      <c r="P157" s="55">
        <f t="shared" si="14"/>
        <v>0</v>
      </c>
      <c r="Q157" s="55">
        <f t="shared" si="15"/>
        <v>0</v>
      </c>
      <c r="R157" s="55">
        <f t="shared" si="16"/>
        <v>0</v>
      </c>
      <c r="S157" s="55">
        <f t="shared" si="17"/>
        <v>0</v>
      </c>
      <c r="T157" s="50"/>
      <c r="U157" s="50"/>
      <c r="V157" s="55">
        <f t="shared" si="18"/>
        <v>0</v>
      </c>
      <c r="AD157" s="11"/>
      <c r="AE157" s="11"/>
      <c r="AJ157" s="96"/>
    </row>
    <row r="158" spans="2:36" hidden="1" outlineLevel="1" x14ac:dyDescent="0.3">
      <c r="B158" s="61"/>
      <c r="C158" s="62"/>
      <c r="D158" s="62"/>
      <c r="E158" s="44">
        <f>IFERROR(INDEX('3. Paquetes y Tareas'!$F$16:$F$65,MATCH(AJ158,'3. Paquetes y Tareas'!$E$16:$E$65,0)),0)</f>
        <v>0</v>
      </c>
      <c r="F158" s="54"/>
      <c r="G158" s="45" t="str">
        <f>IFERROR(INDEX('4. Presupuesto Total '!$G$20:$G$29,MATCH(F158,'4. Presupuesto Total '!$B$20:$B$29,0)),"")</f>
        <v/>
      </c>
      <c r="H158" s="46"/>
      <c r="I158" s="49"/>
      <c r="J158" s="57"/>
      <c r="K158" s="56"/>
      <c r="L158" s="55">
        <f t="shared" si="13"/>
        <v>0</v>
      </c>
      <c r="M158" s="50"/>
      <c r="N158" s="57"/>
      <c r="O158" s="56"/>
      <c r="P158" s="55">
        <f t="shared" si="14"/>
        <v>0</v>
      </c>
      <c r="Q158" s="55">
        <f t="shared" si="15"/>
        <v>0</v>
      </c>
      <c r="R158" s="55">
        <f t="shared" si="16"/>
        <v>0</v>
      </c>
      <c r="S158" s="55">
        <f t="shared" si="17"/>
        <v>0</v>
      </c>
      <c r="T158" s="50"/>
      <c r="U158" s="50"/>
      <c r="V158" s="55">
        <f t="shared" si="18"/>
        <v>0</v>
      </c>
      <c r="AD158" s="11"/>
      <c r="AE158" s="11"/>
      <c r="AJ158" s="96"/>
    </row>
    <row r="159" spans="2:36" hidden="1" outlineLevel="1" x14ac:dyDescent="0.3">
      <c r="B159" s="61"/>
      <c r="C159" s="62"/>
      <c r="D159" s="62"/>
      <c r="E159" s="44">
        <f>IFERROR(INDEX('3. Paquetes y Tareas'!$F$16:$F$65,MATCH(AJ159,'3. Paquetes y Tareas'!$E$16:$E$65,0)),0)</f>
        <v>0</v>
      </c>
      <c r="F159" s="54"/>
      <c r="G159" s="45" t="str">
        <f>IFERROR(INDEX('4. Presupuesto Total '!$G$20:$G$29,MATCH(F159,'4. Presupuesto Total '!$B$20:$B$29,0)),"")</f>
        <v/>
      </c>
      <c r="H159" s="46"/>
      <c r="I159" s="49"/>
      <c r="J159" s="57"/>
      <c r="K159" s="56"/>
      <c r="L159" s="55">
        <f t="shared" si="13"/>
        <v>0</v>
      </c>
      <c r="M159" s="50"/>
      <c r="N159" s="57"/>
      <c r="O159" s="56"/>
      <c r="P159" s="55">
        <f t="shared" si="14"/>
        <v>0</v>
      </c>
      <c r="Q159" s="55">
        <f t="shared" si="15"/>
        <v>0</v>
      </c>
      <c r="R159" s="55">
        <f t="shared" si="16"/>
        <v>0</v>
      </c>
      <c r="S159" s="55">
        <f t="shared" si="17"/>
        <v>0</v>
      </c>
      <c r="T159" s="50"/>
      <c r="U159" s="50"/>
      <c r="V159" s="55">
        <f t="shared" si="18"/>
        <v>0</v>
      </c>
      <c r="AD159" s="11"/>
      <c r="AE159" s="11"/>
      <c r="AJ159" s="96"/>
    </row>
    <row r="160" spans="2:36" hidden="1" outlineLevel="1" x14ac:dyDescent="0.3">
      <c r="B160" s="61"/>
      <c r="C160" s="62"/>
      <c r="D160" s="62"/>
      <c r="E160" s="44">
        <f>IFERROR(INDEX('3. Paquetes y Tareas'!$F$16:$F$65,MATCH(AJ160,'3. Paquetes y Tareas'!$E$16:$E$65,0)),0)</f>
        <v>0</v>
      </c>
      <c r="F160" s="54"/>
      <c r="G160" s="45" t="str">
        <f>IFERROR(INDEX('4. Presupuesto Total '!$G$20:$G$29,MATCH(F160,'4. Presupuesto Total '!$B$20:$B$29,0)),"")</f>
        <v/>
      </c>
      <c r="H160" s="46"/>
      <c r="I160" s="49"/>
      <c r="J160" s="57"/>
      <c r="K160" s="56"/>
      <c r="L160" s="55">
        <f t="shared" si="13"/>
        <v>0</v>
      </c>
      <c r="M160" s="50"/>
      <c r="N160" s="57"/>
      <c r="O160" s="56"/>
      <c r="P160" s="55">
        <f t="shared" si="14"/>
        <v>0</v>
      </c>
      <c r="Q160" s="55">
        <f t="shared" si="15"/>
        <v>0</v>
      </c>
      <c r="R160" s="55">
        <f t="shared" si="16"/>
        <v>0</v>
      </c>
      <c r="S160" s="55">
        <f t="shared" si="17"/>
        <v>0</v>
      </c>
      <c r="T160" s="50"/>
      <c r="U160" s="50"/>
      <c r="V160" s="55">
        <f t="shared" si="18"/>
        <v>0</v>
      </c>
      <c r="AD160" s="11"/>
      <c r="AE160" s="11"/>
      <c r="AJ160" s="96"/>
    </row>
    <row r="161" spans="2:36" hidden="1" outlineLevel="1" x14ac:dyDescent="0.3">
      <c r="B161" s="61"/>
      <c r="C161" s="62"/>
      <c r="D161" s="62"/>
      <c r="E161" s="44">
        <f>IFERROR(INDEX('3. Paquetes y Tareas'!$F$16:$F$65,MATCH(AJ161,'3. Paquetes y Tareas'!$E$16:$E$65,0)),0)</f>
        <v>0</v>
      </c>
      <c r="F161" s="54"/>
      <c r="G161" s="45" t="str">
        <f>IFERROR(INDEX('4. Presupuesto Total '!$G$20:$G$29,MATCH(F161,'4. Presupuesto Total '!$B$20:$B$29,0)),"")</f>
        <v/>
      </c>
      <c r="H161" s="46"/>
      <c r="I161" s="49"/>
      <c r="J161" s="57"/>
      <c r="K161" s="56"/>
      <c r="L161" s="55">
        <f t="shared" si="13"/>
        <v>0</v>
      </c>
      <c r="M161" s="50"/>
      <c r="N161" s="57"/>
      <c r="O161" s="56"/>
      <c r="P161" s="55">
        <f t="shared" si="14"/>
        <v>0</v>
      </c>
      <c r="Q161" s="55">
        <f t="shared" si="15"/>
        <v>0</v>
      </c>
      <c r="R161" s="55">
        <f t="shared" si="16"/>
        <v>0</v>
      </c>
      <c r="S161" s="55">
        <f t="shared" si="17"/>
        <v>0</v>
      </c>
      <c r="T161" s="50"/>
      <c r="U161" s="50"/>
      <c r="V161" s="55">
        <f t="shared" si="18"/>
        <v>0</v>
      </c>
      <c r="AD161" s="11"/>
      <c r="AE161" s="11"/>
      <c r="AJ161" s="96"/>
    </row>
    <row r="162" spans="2:36" hidden="1" outlineLevel="1" x14ac:dyDescent="0.3">
      <c r="B162" s="61"/>
      <c r="C162" s="62"/>
      <c r="D162" s="62"/>
      <c r="E162" s="44">
        <f>IFERROR(INDEX('3. Paquetes y Tareas'!$F$16:$F$65,MATCH(AJ162,'3. Paquetes y Tareas'!$E$16:$E$65,0)),0)</f>
        <v>0</v>
      </c>
      <c r="F162" s="54"/>
      <c r="G162" s="45" t="str">
        <f>IFERROR(INDEX('4. Presupuesto Total '!$G$20:$G$29,MATCH(F162,'4. Presupuesto Total '!$B$20:$B$29,0)),"")</f>
        <v/>
      </c>
      <c r="H162" s="46"/>
      <c r="I162" s="49"/>
      <c r="J162" s="57"/>
      <c r="K162" s="56"/>
      <c r="L162" s="55">
        <f t="shared" si="13"/>
        <v>0</v>
      </c>
      <c r="M162" s="50"/>
      <c r="N162" s="57"/>
      <c r="O162" s="56"/>
      <c r="P162" s="55">
        <f t="shared" si="14"/>
        <v>0</v>
      </c>
      <c r="Q162" s="55">
        <f t="shared" si="15"/>
        <v>0</v>
      </c>
      <c r="R162" s="55">
        <f t="shared" si="16"/>
        <v>0</v>
      </c>
      <c r="S162" s="55">
        <f t="shared" si="17"/>
        <v>0</v>
      </c>
      <c r="T162" s="50"/>
      <c r="U162" s="50"/>
      <c r="V162" s="55">
        <f t="shared" si="18"/>
        <v>0</v>
      </c>
      <c r="AD162" s="11"/>
      <c r="AE162" s="11"/>
      <c r="AJ162" s="96"/>
    </row>
    <row r="163" spans="2:36" hidden="1" outlineLevel="1" x14ac:dyDescent="0.3">
      <c r="B163" s="61"/>
      <c r="C163" s="62"/>
      <c r="D163" s="62"/>
      <c r="E163" s="44">
        <f>IFERROR(INDEX('3. Paquetes y Tareas'!$F$16:$F$65,MATCH(AJ163,'3. Paquetes y Tareas'!$E$16:$E$65,0)),0)</f>
        <v>0</v>
      </c>
      <c r="F163" s="54"/>
      <c r="G163" s="45" t="str">
        <f>IFERROR(INDEX('4. Presupuesto Total '!$G$20:$G$29,MATCH(F163,'4. Presupuesto Total '!$B$20:$B$29,0)),"")</f>
        <v/>
      </c>
      <c r="H163" s="46"/>
      <c r="I163" s="49"/>
      <c r="J163" s="57"/>
      <c r="K163" s="56"/>
      <c r="L163" s="55">
        <f t="shared" si="13"/>
        <v>0</v>
      </c>
      <c r="M163" s="50"/>
      <c r="N163" s="57"/>
      <c r="O163" s="56"/>
      <c r="P163" s="55">
        <f t="shared" si="14"/>
        <v>0</v>
      </c>
      <c r="Q163" s="55">
        <f t="shared" si="15"/>
        <v>0</v>
      </c>
      <c r="R163" s="55">
        <f t="shared" si="16"/>
        <v>0</v>
      </c>
      <c r="S163" s="55">
        <f t="shared" si="17"/>
        <v>0</v>
      </c>
      <c r="T163" s="50"/>
      <c r="U163" s="50"/>
      <c r="V163" s="55">
        <f t="shared" si="18"/>
        <v>0</v>
      </c>
      <c r="AD163" s="11"/>
      <c r="AE163" s="11"/>
      <c r="AJ163" s="96"/>
    </row>
    <row r="164" spans="2:36" hidden="1" outlineLevel="1" x14ac:dyDescent="0.3">
      <c r="B164" s="61"/>
      <c r="C164" s="62"/>
      <c r="D164" s="62"/>
      <c r="E164" s="44">
        <f>IFERROR(INDEX('3. Paquetes y Tareas'!$F$16:$F$65,MATCH(AJ164,'3. Paquetes y Tareas'!$E$16:$E$65,0)),0)</f>
        <v>0</v>
      </c>
      <c r="F164" s="54"/>
      <c r="G164" s="45" t="str">
        <f>IFERROR(INDEX('4. Presupuesto Total '!$G$20:$G$29,MATCH(F164,'4. Presupuesto Total '!$B$20:$B$29,0)),"")</f>
        <v/>
      </c>
      <c r="H164" s="46"/>
      <c r="I164" s="49"/>
      <c r="J164" s="57"/>
      <c r="K164" s="56"/>
      <c r="L164" s="55">
        <f t="shared" ref="L164:L227" si="19">IFERROR(K164*$G164,0)</f>
        <v>0</v>
      </c>
      <c r="M164" s="50"/>
      <c r="N164" s="57"/>
      <c r="O164" s="56"/>
      <c r="P164" s="55">
        <f t="shared" ref="P164:P227" si="20">IFERROR(O164*$G164,0)</f>
        <v>0</v>
      </c>
      <c r="Q164" s="55">
        <f t="shared" ref="Q164:Q227" si="21">+J164+N164</f>
        <v>0</v>
      </c>
      <c r="R164" s="55">
        <f t="shared" ref="R164:R227" si="22">+K164+O164</f>
        <v>0</v>
      </c>
      <c r="S164" s="55">
        <f t="shared" ref="S164:S227" si="23">IFERROR(R164*G164,0)</f>
        <v>0</v>
      </c>
      <c r="T164" s="50"/>
      <c r="U164" s="50"/>
      <c r="V164" s="55">
        <f t="shared" ref="V164:V227" si="24">IFERROR(U164*$G164,0)</f>
        <v>0</v>
      </c>
      <c r="AD164" s="11"/>
      <c r="AE164" s="11"/>
      <c r="AJ164" s="96"/>
    </row>
    <row r="165" spans="2:36" hidden="1" outlineLevel="1" x14ac:dyDescent="0.3">
      <c r="B165" s="61"/>
      <c r="C165" s="62"/>
      <c r="D165" s="62"/>
      <c r="E165" s="44">
        <f>IFERROR(INDEX('3. Paquetes y Tareas'!$F$16:$F$65,MATCH(AJ165,'3. Paquetes y Tareas'!$E$16:$E$65,0)),0)</f>
        <v>0</v>
      </c>
      <c r="F165" s="54"/>
      <c r="G165" s="45" t="str">
        <f>IFERROR(INDEX('4. Presupuesto Total '!$G$20:$G$29,MATCH(F165,'4. Presupuesto Total '!$B$20:$B$29,0)),"")</f>
        <v/>
      </c>
      <c r="H165" s="46"/>
      <c r="I165" s="49"/>
      <c r="J165" s="57"/>
      <c r="K165" s="56"/>
      <c r="L165" s="55">
        <f t="shared" si="19"/>
        <v>0</v>
      </c>
      <c r="M165" s="50"/>
      <c r="N165" s="57"/>
      <c r="O165" s="56"/>
      <c r="P165" s="55">
        <f t="shared" si="20"/>
        <v>0</v>
      </c>
      <c r="Q165" s="55">
        <f t="shared" si="21"/>
        <v>0</v>
      </c>
      <c r="R165" s="55">
        <f t="shared" si="22"/>
        <v>0</v>
      </c>
      <c r="S165" s="55">
        <f t="shared" si="23"/>
        <v>0</v>
      </c>
      <c r="T165" s="50"/>
      <c r="U165" s="50"/>
      <c r="V165" s="55">
        <f t="shared" si="24"/>
        <v>0</v>
      </c>
      <c r="AD165" s="11"/>
      <c r="AE165" s="11"/>
      <c r="AJ165" s="96"/>
    </row>
    <row r="166" spans="2:36" hidden="1" outlineLevel="1" x14ac:dyDescent="0.3">
      <c r="B166" s="61"/>
      <c r="C166" s="62"/>
      <c r="D166" s="62"/>
      <c r="E166" s="44">
        <f>IFERROR(INDEX('3. Paquetes y Tareas'!$F$16:$F$65,MATCH(AJ166,'3. Paquetes y Tareas'!$E$16:$E$65,0)),0)</f>
        <v>0</v>
      </c>
      <c r="F166" s="54"/>
      <c r="G166" s="45" t="str">
        <f>IFERROR(INDEX('4. Presupuesto Total '!$G$20:$G$29,MATCH(F166,'4. Presupuesto Total '!$B$20:$B$29,0)),"")</f>
        <v/>
      </c>
      <c r="H166" s="46"/>
      <c r="I166" s="49"/>
      <c r="J166" s="57"/>
      <c r="K166" s="56"/>
      <c r="L166" s="55">
        <f t="shared" si="19"/>
        <v>0</v>
      </c>
      <c r="M166" s="50"/>
      <c r="N166" s="57"/>
      <c r="O166" s="56"/>
      <c r="P166" s="55">
        <f t="shared" si="20"/>
        <v>0</v>
      </c>
      <c r="Q166" s="55">
        <f t="shared" si="21"/>
        <v>0</v>
      </c>
      <c r="R166" s="55">
        <f t="shared" si="22"/>
        <v>0</v>
      </c>
      <c r="S166" s="55">
        <f t="shared" si="23"/>
        <v>0</v>
      </c>
      <c r="T166" s="50"/>
      <c r="U166" s="50"/>
      <c r="V166" s="55">
        <f t="shared" si="24"/>
        <v>0</v>
      </c>
      <c r="AD166" s="11"/>
      <c r="AE166" s="11"/>
      <c r="AJ166" s="96"/>
    </row>
    <row r="167" spans="2:36" hidden="1" outlineLevel="1" x14ac:dyDescent="0.3">
      <c r="B167" s="61"/>
      <c r="C167" s="62"/>
      <c r="D167" s="62"/>
      <c r="E167" s="44">
        <f>IFERROR(INDEX('3. Paquetes y Tareas'!$F$16:$F$65,MATCH(AJ167,'3. Paquetes y Tareas'!$E$16:$E$65,0)),0)</f>
        <v>0</v>
      </c>
      <c r="F167" s="54"/>
      <c r="G167" s="45" t="str">
        <f>IFERROR(INDEX('4. Presupuesto Total '!$G$20:$G$29,MATCH(F167,'4. Presupuesto Total '!$B$20:$B$29,0)),"")</f>
        <v/>
      </c>
      <c r="H167" s="46"/>
      <c r="I167" s="49"/>
      <c r="J167" s="57"/>
      <c r="K167" s="56"/>
      <c r="L167" s="55">
        <f t="shared" si="19"/>
        <v>0</v>
      </c>
      <c r="M167" s="50"/>
      <c r="N167" s="57"/>
      <c r="O167" s="56"/>
      <c r="P167" s="55">
        <f t="shared" si="20"/>
        <v>0</v>
      </c>
      <c r="Q167" s="55">
        <f t="shared" si="21"/>
        <v>0</v>
      </c>
      <c r="R167" s="55">
        <f t="shared" si="22"/>
        <v>0</v>
      </c>
      <c r="S167" s="55">
        <f t="shared" si="23"/>
        <v>0</v>
      </c>
      <c r="T167" s="50"/>
      <c r="U167" s="50"/>
      <c r="V167" s="55">
        <f t="shared" si="24"/>
        <v>0</v>
      </c>
      <c r="AD167" s="11"/>
      <c r="AE167" s="11"/>
      <c r="AJ167" s="96"/>
    </row>
    <row r="168" spans="2:36" hidden="1" outlineLevel="1" x14ac:dyDescent="0.3">
      <c r="B168" s="61"/>
      <c r="C168" s="62"/>
      <c r="D168" s="62"/>
      <c r="E168" s="44">
        <f>IFERROR(INDEX('3. Paquetes y Tareas'!$F$16:$F$65,MATCH(AJ168,'3. Paquetes y Tareas'!$E$16:$E$65,0)),0)</f>
        <v>0</v>
      </c>
      <c r="F168" s="54"/>
      <c r="G168" s="45" t="str">
        <f>IFERROR(INDEX('4. Presupuesto Total '!$G$20:$G$29,MATCH(F168,'4. Presupuesto Total '!$B$20:$B$29,0)),"")</f>
        <v/>
      </c>
      <c r="H168" s="46"/>
      <c r="I168" s="49"/>
      <c r="J168" s="57"/>
      <c r="K168" s="56"/>
      <c r="L168" s="55">
        <f t="shared" si="19"/>
        <v>0</v>
      </c>
      <c r="M168" s="50"/>
      <c r="N168" s="57"/>
      <c r="O168" s="56"/>
      <c r="P168" s="55">
        <f t="shared" si="20"/>
        <v>0</v>
      </c>
      <c r="Q168" s="55">
        <f t="shared" si="21"/>
        <v>0</v>
      </c>
      <c r="R168" s="55">
        <f t="shared" si="22"/>
        <v>0</v>
      </c>
      <c r="S168" s="55">
        <f t="shared" si="23"/>
        <v>0</v>
      </c>
      <c r="T168" s="50"/>
      <c r="U168" s="50"/>
      <c r="V168" s="55">
        <f t="shared" si="24"/>
        <v>0</v>
      </c>
      <c r="AD168" s="11"/>
      <c r="AE168" s="11"/>
      <c r="AJ168" s="96"/>
    </row>
    <row r="169" spans="2:36" hidden="1" outlineLevel="1" x14ac:dyDescent="0.3">
      <c r="B169" s="61"/>
      <c r="C169" s="62"/>
      <c r="D169" s="62"/>
      <c r="E169" s="44">
        <f>IFERROR(INDEX('3. Paquetes y Tareas'!$F$16:$F$65,MATCH(AJ169,'3. Paquetes y Tareas'!$E$16:$E$65,0)),0)</f>
        <v>0</v>
      </c>
      <c r="F169" s="54"/>
      <c r="G169" s="45" t="str">
        <f>IFERROR(INDEX('4. Presupuesto Total '!$G$20:$G$29,MATCH(F169,'4. Presupuesto Total '!$B$20:$B$29,0)),"")</f>
        <v/>
      </c>
      <c r="H169" s="46"/>
      <c r="I169" s="49"/>
      <c r="J169" s="57"/>
      <c r="K169" s="56"/>
      <c r="L169" s="55">
        <f t="shared" si="19"/>
        <v>0</v>
      </c>
      <c r="M169" s="50"/>
      <c r="N169" s="57"/>
      <c r="O169" s="56"/>
      <c r="P169" s="55">
        <f t="shared" si="20"/>
        <v>0</v>
      </c>
      <c r="Q169" s="55">
        <f t="shared" si="21"/>
        <v>0</v>
      </c>
      <c r="R169" s="55">
        <f t="shared" si="22"/>
        <v>0</v>
      </c>
      <c r="S169" s="55">
        <f t="shared" si="23"/>
        <v>0</v>
      </c>
      <c r="T169" s="50"/>
      <c r="U169" s="50"/>
      <c r="V169" s="55">
        <f t="shared" si="24"/>
        <v>0</v>
      </c>
      <c r="AD169" s="11"/>
      <c r="AE169" s="11"/>
      <c r="AJ169" s="96"/>
    </row>
    <row r="170" spans="2:36" hidden="1" outlineLevel="1" x14ac:dyDescent="0.3">
      <c r="B170" s="61"/>
      <c r="C170" s="62"/>
      <c r="D170" s="62"/>
      <c r="E170" s="44">
        <f>IFERROR(INDEX('3. Paquetes y Tareas'!$F$16:$F$65,MATCH(AJ170,'3. Paquetes y Tareas'!$E$16:$E$65,0)),0)</f>
        <v>0</v>
      </c>
      <c r="F170" s="54"/>
      <c r="G170" s="45" t="str">
        <f>IFERROR(INDEX('4. Presupuesto Total '!$G$20:$G$29,MATCH(F170,'4. Presupuesto Total '!$B$20:$B$29,0)),"")</f>
        <v/>
      </c>
      <c r="H170" s="46"/>
      <c r="I170" s="49"/>
      <c r="J170" s="57"/>
      <c r="K170" s="56"/>
      <c r="L170" s="55">
        <f t="shared" si="19"/>
        <v>0</v>
      </c>
      <c r="M170" s="50"/>
      <c r="N170" s="57"/>
      <c r="O170" s="56"/>
      <c r="P170" s="55">
        <f t="shared" si="20"/>
        <v>0</v>
      </c>
      <c r="Q170" s="55">
        <f t="shared" si="21"/>
        <v>0</v>
      </c>
      <c r="R170" s="55">
        <f t="shared" si="22"/>
        <v>0</v>
      </c>
      <c r="S170" s="55">
        <f t="shared" si="23"/>
        <v>0</v>
      </c>
      <c r="T170" s="50"/>
      <c r="U170" s="50"/>
      <c r="V170" s="55">
        <f t="shared" si="24"/>
        <v>0</v>
      </c>
      <c r="AD170" s="11"/>
      <c r="AE170" s="11"/>
      <c r="AJ170" s="96"/>
    </row>
    <row r="171" spans="2:36" hidden="1" outlineLevel="1" x14ac:dyDescent="0.3">
      <c r="B171" s="61"/>
      <c r="C171" s="62"/>
      <c r="D171" s="62"/>
      <c r="E171" s="44">
        <f>IFERROR(INDEX('3. Paquetes y Tareas'!$F$16:$F$65,MATCH(AJ171,'3. Paquetes y Tareas'!$E$16:$E$65,0)),0)</f>
        <v>0</v>
      </c>
      <c r="F171" s="54"/>
      <c r="G171" s="45" t="str">
        <f>IFERROR(INDEX('4. Presupuesto Total '!$G$20:$G$29,MATCH(F171,'4. Presupuesto Total '!$B$20:$B$29,0)),"")</f>
        <v/>
      </c>
      <c r="H171" s="46"/>
      <c r="I171" s="49"/>
      <c r="J171" s="57"/>
      <c r="K171" s="56"/>
      <c r="L171" s="55">
        <f t="shared" si="19"/>
        <v>0</v>
      </c>
      <c r="M171" s="50"/>
      <c r="N171" s="57"/>
      <c r="O171" s="56"/>
      <c r="P171" s="55">
        <f t="shared" si="20"/>
        <v>0</v>
      </c>
      <c r="Q171" s="55">
        <f t="shared" si="21"/>
        <v>0</v>
      </c>
      <c r="R171" s="55">
        <f t="shared" si="22"/>
        <v>0</v>
      </c>
      <c r="S171" s="55">
        <f t="shared" si="23"/>
        <v>0</v>
      </c>
      <c r="T171" s="50"/>
      <c r="U171" s="50"/>
      <c r="V171" s="55">
        <f t="shared" si="24"/>
        <v>0</v>
      </c>
      <c r="AD171" s="11"/>
      <c r="AE171" s="11"/>
      <c r="AJ171" s="96"/>
    </row>
    <row r="172" spans="2:36" hidden="1" outlineLevel="1" x14ac:dyDescent="0.3">
      <c r="B172" s="61"/>
      <c r="C172" s="62"/>
      <c r="D172" s="62"/>
      <c r="E172" s="44">
        <f>IFERROR(INDEX('3. Paquetes y Tareas'!$F$16:$F$65,MATCH(AJ172,'3. Paquetes y Tareas'!$E$16:$E$65,0)),0)</f>
        <v>0</v>
      </c>
      <c r="F172" s="54"/>
      <c r="G172" s="45" t="str">
        <f>IFERROR(INDEX('4. Presupuesto Total '!$G$20:$G$29,MATCH(F172,'4. Presupuesto Total '!$B$20:$B$29,0)),"")</f>
        <v/>
      </c>
      <c r="H172" s="46"/>
      <c r="I172" s="49"/>
      <c r="J172" s="57"/>
      <c r="K172" s="56"/>
      <c r="L172" s="55">
        <f t="shared" si="19"/>
        <v>0</v>
      </c>
      <c r="M172" s="50"/>
      <c r="N172" s="57"/>
      <c r="O172" s="56"/>
      <c r="P172" s="55">
        <f t="shared" si="20"/>
        <v>0</v>
      </c>
      <c r="Q172" s="55">
        <f t="shared" si="21"/>
        <v>0</v>
      </c>
      <c r="R172" s="55">
        <f t="shared" si="22"/>
        <v>0</v>
      </c>
      <c r="S172" s="55">
        <f t="shared" si="23"/>
        <v>0</v>
      </c>
      <c r="T172" s="50"/>
      <c r="U172" s="50"/>
      <c r="V172" s="55">
        <f t="shared" si="24"/>
        <v>0</v>
      </c>
      <c r="AD172" s="11"/>
      <c r="AE172" s="11"/>
      <c r="AJ172" s="96"/>
    </row>
    <row r="173" spans="2:36" hidden="1" outlineLevel="1" x14ac:dyDescent="0.3">
      <c r="B173" s="61"/>
      <c r="C173" s="62"/>
      <c r="D173" s="62"/>
      <c r="E173" s="44">
        <f>IFERROR(INDEX('3. Paquetes y Tareas'!$F$16:$F$65,MATCH(AJ173,'3. Paquetes y Tareas'!$E$16:$E$65,0)),0)</f>
        <v>0</v>
      </c>
      <c r="F173" s="54"/>
      <c r="G173" s="45" t="str">
        <f>IFERROR(INDEX('4. Presupuesto Total '!$G$20:$G$29,MATCH(F173,'4. Presupuesto Total '!$B$20:$B$29,0)),"")</f>
        <v/>
      </c>
      <c r="H173" s="46"/>
      <c r="I173" s="49"/>
      <c r="J173" s="57"/>
      <c r="K173" s="56"/>
      <c r="L173" s="55">
        <f t="shared" si="19"/>
        <v>0</v>
      </c>
      <c r="M173" s="50"/>
      <c r="N173" s="57"/>
      <c r="O173" s="56"/>
      <c r="P173" s="55">
        <f t="shared" si="20"/>
        <v>0</v>
      </c>
      <c r="Q173" s="55">
        <f t="shared" si="21"/>
        <v>0</v>
      </c>
      <c r="R173" s="55">
        <f t="shared" si="22"/>
        <v>0</v>
      </c>
      <c r="S173" s="55">
        <f t="shared" si="23"/>
        <v>0</v>
      </c>
      <c r="T173" s="50"/>
      <c r="U173" s="50"/>
      <c r="V173" s="55">
        <f t="shared" si="24"/>
        <v>0</v>
      </c>
      <c r="AD173" s="11"/>
      <c r="AE173" s="11"/>
      <c r="AJ173" s="96"/>
    </row>
    <row r="174" spans="2:36" hidden="1" outlineLevel="1" x14ac:dyDescent="0.3">
      <c r="B174" s="61"/>
      <c r="C174" s="62"/>
      <c r="D174" s="62"/>
      <c r="E174" s="44">
        <f>IFERROR(INDEX('3. Paquetes y Tareas'!$F$16:$F$65,MATCH(AJ174,'3. Paquetes y Tareas'!$E$16:$E$65,0)),0)</f>
        <v>0</v>
      </c>
      <c r="F174" s="54"/>
      <c r="G174" s="45" t="str">
        <f>IFERROR(INDEX('4. Presupuesto Total '!$G$20:$G$29,MATCH(F174,'4. Presupuesto Total '!$B$20:$B$29,0)),"")</f>
        <v/>
      </c>
      <c r="H174" s="46"/>
      <c r="I174" s="49"/>
      <c r="J174" s="57"/>
      <c r="K174" s="56"/>
      <c r="L174" s="55">
        <f t="shared" si="19"/>
        <v>0</v>
      </c>
      <c r="M174" s="50"/>
      <c r="N174" s="57"/>
      <c r="O174" s="56"/>
      <c r="P174" s="55">
        <f t="shared" si="20"/>
        <v>0</v>
      </c>
      <c r="Q174" s="55">
        <f t="shared" si="21"/>
        <v>0</v>
      </c>
      <c r="R174" s="55">
        <f t="shared" si="22"/>
        <v>0</v>
      </c>
      <c r="S174" s="55">
        <f t="shared" si="23"/>
        <v>0</v>
      </c>
      <c r="T174" s="50"/>
      <c r="U174" s="50"/>
      <c r="V174" s="55">
        <f t="shared" si="24"/>
        <v>0</v>
      </c>
      <c r="AD174" s="11"/>
      <c r="AE174" s="11"/>
      <c r="AJ174" s="96"/>
    </row>
    <row r="175" spans="2:36" hidden="1" outlineLevel="1" x14ac:dyDescent="0.3">
      <c r="B175" s="61"/>
      <c r="C175" s="62"/>
      <c r="D175" s="62"/>
      <c r="E175" s="44">
        <f>IFERROR(INDEX('3. Paquetes y Tareas'!$F$16:$F$65,MATCH(AJ175,'3. Paquetes y Tareas'!$E$16:$E$65,0)),0)</f>
        <v>0</v>
      </c>
      <c r="F175" s="54"/>
      <c r="G175" s="45" t="str">
        <f>IFERROR(INDEX('4. Presupuesto Total '!$G$20:$G$29,MATCH(F175,'4. Presupuesto Total '!$B$20:$B$29,0)),"")</f>
        <v/>
      </c>
      <c r="H175" s="46"/>
      <c r="I175" s="49"/>
      <c r="J175" s="57"/>
      <c r="K175" s="56"/>
      <c r="L175" s="55">
        <f t="shared" si="19"/>
        <v>0</v>
      </c>
      <c r="M175" s="50"/>
      <c r="N175" s="57"/>
      <c r="O175" s="56"/>
      <c r="P175" s="55">
        <f t="shared" si="20"/>
        <v>0</v>
      </c>
      <c r="Q175" s="55">
        <f t="shared" si="21"/>
        <v>0</v>
      </c>
      <c r="R175" s="55">
        <f t="shared" si="22"/>
        <v>0</v>
      </c>
      <c r="S175" s="55">
        <f t="shared" si="23"/>
        <v>0</v>
      </c>
      <c r="T175" s="50"/>
      <c r="U175" s="50"/>
      <c r="V175" s="55">
        <f t="shared" si="24"/>
        <v>0</v>
      </c>
      <c r="AD175" s="11"/>
      <c r="AE175" s="11"/>
      <c r="AJ175" s="96"/>
    </row>
    <row r="176" spans="2:36" hidden="1" outlineLevel="1" x14ac:dyDescent="0.3">
      <c r="B176" s="61"/>
      <c r="C176" s="62"/>
      <c r="D176" s="62"/>
      <c r="E176" s="44">
        <f>IFERROR(INDEX('3. Paquetes y Tareas'!$F$16:$F$65,MATCH(AJ176,'3. Paquetes y Tareas'!$E$16:$E$65,0)),0)</f>
        <v>0</v>
      </c>
      <c r="F176" s="54"/>
      <c r="G176" s="45" t="str">
        <f>IFERROR(INDEX('4. Presupuesto Total '!$G$20:$G$29,MATCH(F176,'4. Presupuesto Total '!$B$20:$B$29,0)),"")</f>
        <v/>
      </c>
      <c r="H176" s="46"/>
      <c r="I176" s="49"/>
      <c r="J176" s="57"/>
      <c r="K176" s="56"/>
      <c r="L176" s="55">
        <f t="shared" si="19"/>
        <v>0</v>
      </c>
      <c r="M176" s="50"/>
      <c r="N176" s="57"/>
      <c r="O176" s="56"/>
      <c r="P176" s="55">
        <f t="shared" si="20"/>
        <v>0</v>
      </c>
      <c r="Q176" s="55">
        <f t="shared" si="21"/>
        <v>0</v>
      </c>
      <c r="R176" s="55">
        <f t="shared" si="22"/>
        <v>0</v>
      </c>
      <c r="S176" s="55">
        <f t="shared" si="23"/>
        <v>0</v>
      </c>
      <c r="T176" s="50"/>
      <c r="U176" s="50"/>
      <c r="V176" s="55">
        <f t="shared" si="24"/>
        <v>0</v>
      </c>
      <c r="AD176" s="11"/>
      <c r="AE176" s="11"/>
      <c r="AJ176" s="96"/>
    </row>
    <row r="177" spans="2:36" hidden="1" outlineLevel="1" x14ac:dyDescent="0.3">
      <c r="B177" s="61"/>
      <c r="C177" s="62"/>
      <c r="D177" s="62"/>
      <c r="E177" s="44">
        <f>IFERROR(INDEX('3. Paquetes y Tareas'!$F$16:$F$65,MATCH(AJ177,'3. Paquetes y Tareas'!$E$16:$E$65,0)),0)</f>
        <v>0</v>
      </c>
      <c r="F177" s="54"/>
      <c r="G177" s="45" t="str">
        <f>IFERROR(INDEX('4. Presupuesto Total '!$G$20:$G$29,MATCH(F177,'4. Presupuesto Total '!$B$20:$B$29,0)),"")</f>
        <v/>
      </c>
      <c r="H177" s="46"/>
      <c r="I177" s="49"/>
      <c r="J177" s="57"/>
      <c r="K177" s="56"/>
      <c r="L177" s="55">
        <f t="shared" si="19"/>
        <v>0</v>
      </c>
      <c r="M177" s="50"/>
      <c r="N177" s="57"/>
      <c r="O177" s="56"/>
      <c r="P177" s="55">
        <f t="shared" si="20"/>
        <v>0</v>
      </c>
      <c r="Q177" s="55">
        <f t="shared" si="21"/>
        <v>0</v>
      </c>
      <c r="R177" s="55">
        <f t="shared" si="22"/>
        <v>0</v>
      </c>
      <c r="S177" s="55">
        <f t="shared" si="23"/>
        <v>0</v>
      </c>
      <c r="T177" s="50"/>
      <c r="U177" s="50"/>
      <c r="V177" s="55">
        <f t="shared" si="24"/>
        <v>0</v>
      </c>
      <c r="AD177" s="11"/>
      <c r="AE177" s="11"/>
      <c r="AJ177" s="96"/>
    </row>
    <row r="178" spans="2:36" hidden="1" outlineLevel="1" x14ac:dyDescent="0.3">
      <c r="B178" s="61"/>
      <c r="C178" s="62"/>
      <c r="D178" s="62"/>
      <c r="E178" s="44">
        <f>IFERROR(INDEX('3. Paquetes y Tareas'!$F$16:$F$65,MATCH(AJ178,'3. Paquetes y Tareas'!$E$16:$E$65,0)),0)</f>
        <v>0</v>
      </c>
      <c r="F178" s="54"/>
      <c r="G178" s="45" t="str">
        <f>IFERROR(INDEX('4. Presupuesto Total '!$G$20:$G$29,MATCH(F178,'4. Presupuesto Total '!$B$20:$B$29,0)),"")</f>
        <v/>
      </c>
      <c r="H178" s="46"/>
      <c r="I178" s="49"/>
      <c r="J178" s="57"/>
      <c r="K178" s="56"/>
      <c r="L178" s="55">
        <f t="shared" si="19"/>
        <v>0</v>
      </c>
      <c r="M178" s="50"/>
      <c r="N178" s="57"/>
      <c r="O178" s="56"/>
      <c r="P178" s="55">
        <f t="shared" si="20"/>
        <v>0</v>
      </c>
      <c r="Q178" s="55">
        <f t="shared" si="21"/>
        <v>0</v>
      </c>
      <c r="R178" s="55">
        <f t="shared" si="22"/>
        <v>0</v>
      </c>
      <c r="S178" s="55">
        <f t="shared" si="23"/>
        <v>0</v>
      </c>
      <c r="T178" s="50"/>
      <c r="U178" s="50"/>
      <c r="V178" s="55">
        <f t="shared" si="24"/>
        <v>0</v>
      </c>
      <c r="AD178" s="11"/>
      <c r="AE178" s="11"/>
      <c r="AJ178" s="96"/>
    </row>
    <row r="179" spans="2:36" hidden="1" outlineLevel="1" x14ac:dyDescent="0.3">
      <c r="B179" s="61"/>
      <c r="C179" s="62"/>
      <c r="D179" s="62"/>
      <c r="E179" s="44">
        <f>IFERROR(INDEX('3. Paquetes y Tareas'!$F$16:$F$65,MATCH(AJ179,'3. Paquetes y Tareas'!$E$16:$E$65,0)),0)</f>
        <v>0</v>
      </c>
      <c r="F179" s="54"/>
      <c r="G179" s="45" t="str">
        <f>IFERROR(INDEX('4. Presupuesto Total '!$G$20:$G$29,MATCH(F179,'4. Presupuesto Total '!$B$20:$B$29,0)),"")</f>
        <v/>
      </c>
      <c r="H179" s="46"/>
      <c r="I179" s="49"/>
      <c r="J179" s="57"/>
      <c r="K179" s="56"/>
      <c r="L179" s="55">
        <f t="shared" si="19"/>
        <v>0</v>
      </c>
      <c r="M179" s="50"/>
      <c r="N179" s="57"/>
      <c r="O179" s="56"/>
      <c r="P179" s="55">
        <f t="shared" si="20"/>
        <v>0</v>
      </c>
      <c r="Q179" s="55">
        <f t="shared" si="21"/>
        <v>0</v>
      </c>
      <c r="R179" s="55">
        <f t="shared" si="22"/>
        <v>0</v>
      </c>
      <c r="S179" s="55">
        <f t="shared" si="23"/>
        <v>0</v>
      </c>
      <c r="T179" s="50"/>
      <c r="U179" s="50"/>
      <c r="V179" s="55">
        <f t="shared" si="24"/>
        <v>0</v>
      </c>
      <c r="AD179" s="11"/>
      <c r="AE179" s="11"/>
      <c r="AJ179" s="96"/>
    </row>
    <row r="180" spans="2:36" hidden="1" outlineLevel="1" x14ac:dyDescent="0.3">
      <c r="B180" s="61"/>
      <c r="C180" s="62"/>
      <c r="D180" s="62"/>
      <c r="E180" s="44">
        <f>IFERROR(INDEX('3. Paquetes y Tareas'!$F$16:$F$65,MATCH(AJ180,'3. Paquetes y Tareas'!$E$16:$E$65,0)),0)</f>
        <v>0</v>
      </c>
      <c r="F180" s="54"/>
      <c r="G180" s="45" t="str">
        <f>IFERROR(INDEX('4. Presupuesto Total '!$G$20:$G$29,MATCH(F180,'4. Presupuesto Total '!$B$20:$B$29,0)),"")</f>
        <v/>
      </c>
      <c r="H180" s="46"/>
      <c r="I180" s="49"/>
      <c r="J180" s="57"/>
      <c r="K180" s="56"/>
      <c r="L180" s="55">
        <f t="shared" si="19"/>
        <v>0</v>
      </c>
      <c r="M180" s="50"/>
      <c r="N180" s="57"/>
      <c r="O180" s="56"/>
      <c r="P180" s="55">
        <f t="shared" si="20"/>
        <v>0</v>
      </c>
      <c r="Q180" s="55">
        <f t="shared" si="21"/>
        <v>0</v>
      </c>
      <c r="R180" s="55">
        <f t="shared" si="22"/>
        <v>0</v>
      </c>
      <c r="S180" s="55">
        <f t="shared" si="23"/>
        <v>0</v>
      </c>
      <c r="T180" s="50"/>
      <c r="U180" s="50"/>
      <c r="V180" s="55">
        <f t="shared" si="24"/>
        <v>0</v>
      </c>
      <c r="AD180" s="11"/>
      <c r="AE180" s="11"/>
      <c r="AJ180" s="96"/>
    </row>
    <row r="181" spans="2:36" hidden="1" outlineLevel="1" x14ac:dyDescent="0.3">
      <c r="B181" s="61"/>
      <c r="C181" s="62"/>
      <c r="D181" s="62"/>
      <c r="E181" s="44">
        <f>IFERROR(INDEX('3. Paquetes y Tareas'!$F$16:$F$65,MATCH(AJ181,'3. Paquetes y Tareas'!$E$16:$E$65,0)),0)</f>
        <v>0</v>
      </c>
      <c r="F181" s="54"/>
      <c r="G181" s="45" t="str">
        <f>IFERROR(INDEX('4. Presupuesto Total '!$G$20:$G$29,MATCH(F181,'4. Presupuesto Total '!$B$20:$B$29,0)),"")</f>
        <v/>
      </c>
      <c r="H181" s="46"/>
      <c r="I181" s="49"/>
      <c r="J181" s="57"/>
      <c r="K181" s="56"/>
      <c r="L181" s="55">
        <f t="shared" si="19"/>
        <v>0</v>
      </c>
      <c r="M181" s="50"/>
      <c r="N181" s="57"/>
      <c r="O181" s="56"/>
      <c r="P181" s="55">
        <f t="shared" si="20"/>
        <v>0</v>
      </c>
      <c r="Q181" s="55">
        <f t="shared" si="21"/>
        <v>0</v>
      </c>
      <c r="R181" s="55">
        <f t="shared" si="22"/>
        <v>0</v>
      </c>
      <c r="S181" s="55">
        <f t="shared" si="23"/>
        <v>0</v>
      </c>
      <c r="T181" s="50"/>
      <c r="U181" s="50"/>
      <c r="V181" s="55">
        <f t="shared" si="24"/>
        <v>0</v>
      </c>
      <c r="AD181" s="11"/>
      <c r="AE181" s="11"/>
      <c r="AJ181" s="96"/>
    </row>
    <row r="182" spans="2:36" hidden="1" outlineLevel="1" x14ac:dyDescent="0.3">
      <c r="B182" s="61"/>
      <c r="C182" s="62"/>
      <c r="D182" s="62"/>
      <c r="E182" s="44">
        <f>IFERROR(INDEX('3. Paquetes y Tareas'!$F$16:$F$65,MATCH(AJ182,'3. Paquetes y Tareas'!$E$16:$E$65,0)),0)</f>
        <v>0</v>
      </c>
      <c r="F182" s="54"/>
      <c r="G182" s="45" t="str">
        <f>IFERROR(INDEX('4. Presupuesto Total '!$G$20:$G$29,MATCH(F182,'4. Presupuesto Total '!$B$20:$B$29,0)),"")</f>
        <v/>
      </c>
      <c r="H182" s="46"/>
      <c r="I182" s="49"/>
      <c r="J182" s="57"/>
      <c r="K182" s="56"/>
      <c r="L182" s="55">
        <f t="shared" si="19"/>
        <v>0</v>
      </c>
      <c r="M182" s="50"/>
      <c r="N182" s="57"/>
      <c r="O182" s="56"/>
      <c r="P182" s="55">
        <f t="shared" si="20"/>
        <v>0</v>
      </c>
      <c r="Q182" s="55">
        <f t="shared" si="21"/>
        <v>0</v>
      </c>
      <c r="R182" s="55">
        <f t="shared" si="22"/>
        <v>0</v>
      </c>
      <c r="S182" s="55">
        <f t="shared" si="23"/>
        <v>0</v>
      </c>
      <c r="T182" s="50"/>
      <c r="U182" s="50"/>
      <c r="V182" s="55">
        <f t="shared" si="24"/>
        <v>0</v>
      </c>
      <c r="AD182" s="11"/>
      <c r="AE182" s="11"/>
      <c r="AJ182" s="96"/>
    </row>
    <row r="183" spans="2:36" hidden="1" outlineLevel="1" x14ac:dyDescent="0.3">
      <c r="B183" s="61"/>
      <c r="C183" s="62"/>
      <c r="D183" s="62"/>
      <c r="E183" s="44">
        <f>IFERROR(INDEX('3. Paquetes y Tareas'!$F$16:$F$65,MATCH(AJ183,'3. Paquetes y Tareas'!$E$16:$E$65,0)),0)</f>
        <v>0</v>
      </c>
      <c r="F183" s="54"/>
      <c r="G183" s="45" t="str">
        <f>IFERROR(INDEX('4. Presupuesto Total '!$G$20:$G$29,MATCH(F183,'4. Presupuesto Total '!$B$20:$B$29,0)),"")</f>
        <v/>
      </c>
      <c r="H183" s="46"/>
      <c r="I183" s="49"/>
      <c r="J183" s="57"/>
      <c r="K183" s="56"/>
      <c r="L183" s="55">
        <f t="shared" si="19"/>
        <v>0</v>
      </c>
      <c r="M183" s="50"/>
      <c r="N183" s="57"/>
      <c r="O183" s="56"/>
      <c r="P183" s="55">
        <f t="shared" si="20"/>
        <v>0</v>
      </c>
      <c r="Q183" s="55">
        <f t="shared" si="21"/>
        <v>0</v>
      </c>
      <c r="R183" s="55">
        <f t="shared" si="22"/>
        <v>0</v>
      </c>
      <c r="S183" s="55">
        <f t="shared" si="23"/>
        <v>0</v>
      </c>
      <c r="T183" s="50"/>
      <c r="U183" s="50"/>
      <c r="V183" s="55">
        <f t="shared" si="24"/>
        <v>0</v>
      </c>
      <c r="AD183" s="11"/>
      <c r="AE183" s="11"/>
      <c r="AJ183" s="96"/>
    </row>
    <row r="184" spans="2:36" hidden="1" outlineLevel="1" x14ac:dyDescent="0.3">
      <c r="B184" s="61"/>
      <c r="C184" s="62"/>
      <c r="D184" s="62"/>
      <c r="E184" s="44">
        <f>IFERROR(INDEX('3. Paquetes y Tareas'!$F$16:$F$65,MATCH(AJ184,'3. Paquetes y Tareas'!$E$16:$E$65,0)),0)</f>
        <v>0</v>
      </c>
      <c r="F184" s="54"/>
      <c r="G184" s="45" t="str">
        <f>IFERROR(INDEX('4. Presupuesto Total '!$G$20:$G$29,MATCH(F184,'4. Presupuesto Total '!$B$20:$B$29,0)),"")</f>
        <v/>
      </c>
      <c r="H184" s="46"/>
      <c r="I184" s="49"/>
      <c r="J184" s="57"/>
      <c r="K184" s="56"/>
      <c r="L184" s="55">
        <f t="shared" si="19"/>
        <v>0</v>
      </c>
      <c r="M184" s="50"/>
      <c r="N184" s="57"/>
      <c r="O184" s="56"/>
      <c r="P184" s="55">
        <f t="shared" si="20"/>
        <v>0</v>
      </c>
      <c r="Q184" s="55">
        <f t="shared" si="21"/>
        <v>0</v>
      </c>
      <c r="R184" s="55">
        <f t="shared" si="22"/>
        <v>0</v>
      </c>
      <c r="S184" s="55">
        <f t="shared" si="23"/>
        <v>0</v>
      </c>
      <c r="T184" s="50"/>
      <c r="U184" s="50"/>
      <c r="V184" s="55">
        <f t="shared" si="24"/>
        <v>0</v>
      </c>
      <c r="AD184" s="11"/>
      <c r="AE184" s="11"/>
      <c r="AJ184" s="96"/>
    </row>
    <row r="185" spans="2:36" hidden="1" outlineLevel="1" x14ac:dyDescent="0.3">
      <c r="B185" s="61"/>
      <c r="C185" s="62"/>
      <c r="D185" s="62"/>
      <c r="E185" s="44">
        <f>IFERROR(INDEX('3. Paquetes y Tareas'!$F$16:$F$65,MATCH(AJ185,'3. Paquetes y Tareas'!$E$16:$E$65,0)),0)</f>
        <v>0</v>
      </c>
      <c r="F185" s="54"/>
      <c r="G185" s="45" t="str">
        <f>IFERROR(INDEX('4. Presupuesto Total '!$G$20:$G$29,MATCH(F185,'4. Presupuesto Total '!$B$20:$B$29,0)),"")</f>
        <v/>
      </c>
      <c r="H185" s="46"/>
      <c r="I185" s="49"/>
      <c r="J185" s="57"/>
      <c r="K185" s="56"/>
      <c r="L185" s="55">
        <f t="shared" si="19"/>
        <v>0</v>
      </c>
      <c r="M185" s="50"/>
      <c r="N185" s="57"/>
      <c r="O185" s="56"/>
      <c r="P185" s="55">
        <f t="shared" si="20"/>
        <v>0</v>
      </c>
      <c r="Q185" s="55">
        <f t="shared" si="21"/>
        <v>0</v>
      </c>
      <c r="R185" s="55">
        <f t="shared" si="22"/>
        <v>0</v>
      </c>
      <c r="S185" s="55">
        <f t="shared" si="23"/>
        <v>0</v>
      </c>
      <c r="T185" s="50"/>
      <c r="U185" s="50"/>
      <c r="V185" s="55">
        <f t="shared" si="24"/>
        <v>0</v>
      </c>
      <c r="AD185" s="11"/>
      <c r="AE185" s="11"/>
      <c r="AJ185" s="96"/>
    </row>
    <row r="186" spans="2:36" hidden="1" outlineLevel="1" x14ac:dyDescent="0.3">
      <c r="B186" s="61"/>
      <c r="C186" s="62"/>
      <c r="D186" s="62"/>
      <c r="E186" s="44">
        <f>IFERROR(INDEX('3. Paquetes y Tareas'!$F$16:$F$65,MATCH(AJ186,'3. Paquetes y Tareas'!$E$16:$E$65,0)),0)</f>
        <v>0</v>
      </c>
      <c r="F186" s="54"/>
      <c r="G186" s="45" t="str">
        <f>IFERROR(INDEX('4. Presupuesto Total '!$G$20:$G$29,MATCH(F186,'4. Presupuesto Total '!$B$20:$B$29,0)),"")</f>
        <v/>
      </c>
      <c r="H186" s="46"/>
      <c r="I186" s="49"/>
      <c r="J186" s="57"/>
      <c r="K186" s="56"/>
      <c r="L186" s="55">
        <f t="shared" si="19"/>
        <v>0</v>
      </c>
      <c r="M186" s="50"/>
      <c r="N186" s="57"/>
      <c r="O186" s="56"/>
      <c r="P186" s="55">
        <f t="shared" si="20"/>
        <v>0</v>
      </c>
      <c r="Q186" s="55">
        <f t="shared" si="21"/>
        <v>0</v>
      </c>
      <c r="R186" s="55">
        <f t="shared" si="22"/>
        <v>0</v>
      </c>
      <c r="S186" s="55">
        <f t="shared" si="23"/>
        <v>0</v>
      </c>
      <c r="T186" s="50"/>
      <c r="U186" s="50"/>
      <c r="V186" s="55">
        <f t="shared" si="24"/>
        <v>0</v>
      </c>
      <c r="AD186" s="11"/>
      <c r="AE186" s="11"/>
      <c r="AJ186" s="96"/>
    </row>
    <row r="187" spans="2:36" hidden="1" outlineLevel="1" x14ac:dyDescent="0.3">
      <c r="B187" s="61"/>
      <c r="C187" s="62"/>
      <c r="D187" s="62"/>
      <c r="E187" s="44">
        <f>IFERROR(INDEX('3. Paquetes y Tareas'!$F$16:$F$65,MATCH(AJ187,'3. Paquetes y Tareas'!$E$16:$E$65,0)),0)</f>
        <v>0</v>
      </c>
      <c r="F187" s="54"/>
      <c r="G187" s="45" t="str">
        <f>IFERROR(INDEX('4. Presupuesto Total '!$G$20:$G$29,MATCH(F187,'4. Presupuesto Total '!$B$20:$B$29,0)),"")</f>
        <v/>
      </c>
      <c r="H187" s="46"/>
      <c r="I187" s="49"/>
      <c r="J187" s="57"/>
      <c r="K187" s="56"/>
      <c r="L187" s="55">
        <f t="shared" si="19"/>
        <v>0</v>
      </c>
      <c r="M187" s="50"/>
      <c r="N187" s="57"/>
      <c r="O187" s="56"/>
      <c r="P187" s="55">
        <f t="shared" si="20"/>
        <v>0</v>
      </c>
      <c r="Q187" s="55">
        <f t="shared" si="21"/>
        <v>0</v>
      </c>
      <c r="R187" s="55">
        <f t="shared" si="22"/>
        <v>0</v>
      </c>
      <c r="S187" s="55">
        <f t="shared" si="23"/>
        <v>0</v>
      </c>
      <c r="T187" s="50"/>
      <c r="U187" s="50"/>
      <c r="V187" s="55">
        <f t="shared" si="24"/>
        <v>0</v>
      </c>
      <c r="AD187" s="11"/>
      <c r="AE187" s="11"/>
      <c r="AJ187" s="96"/>
    </row>
    <row r="188" spans="2:36" hidden="1" outlineLevel="1" x14ac:dyDescent="0.3">
      <c r="B188" s="61"/>
      <c r="C188" s="62"/>
      <c r="D188" s="62"/>
      <c r="E188" s="44">
        <f>IFERROR(INDEX('3. Paquetes y Tareas'!$F$16:$F$65,MATCH(AJ188,'3. Paquetes y Tareas'!$E$16:$E$65,0)),0)</f>
        <v>0</v>
      </c>
      <c r="F188" s="54"/>
      <c r="G188" s="45" t="str">
        <f>IFERROR(INDEX('4. Presupuesto Total '!$G$20:$G$29,MATCH(F188,'4. Presupuesto Total '!$B$20:$B$29,0)),"")</f>
        <v/>
      </c>
      <c r="H188" s="46"/>
      <c r="I188" s="49"/>
      <c r="J188" s="57"/>
      <c r="K188" s="56"/>
      <c r="L188" s="55">
        <f t="shared" si="19"/>
        <v>0</v>
      </c>
      <c r="M188" s="50"/>
      <c r="N188" s="57"/>
      <c r="O188" s="56"/>
      <c r="P188" s="55">
        <f t="shared" si="20"/>
        <v>0</v>
      </c>
      <c r="Q188" s="55">
        <f t="shared" si="21"/>
        <v>0</v>
      </c>
      <c r="R188" s="55">
        <f t="shared" si="22"/>
        <v>0</v>
      </c>
      <c r="S188" s="55">
        <f t="shared" si="23"/>
        <v>0</v>
      </c>
      <c r="T188" s="50"/>
      <c r="U188" s="50"/>
      <c r="V188" s="55">
        <f t="shared" si="24"/>
        <v>0</v>
      </c>
      <c r="AD188" s="11"/>
      <c r="AE188" s="11"/>
      <c r="AJ188" s="96"/>
    </row>
    <row r="189" spans="2:36" hidden="1" outlineLevel="1" x14ac:dyDescent="0.3">
      <c r="B189" s="61"/>
      <c r="C189" s="62"/>
      <c r="D189" s="62"/>
      <c r="E189" s="44">
        <f>IFERROR(INDEX('3. Paquetes y Tareas'!$F$16:$F$65,MATCH(AJ189,'3. Paquetes y Tareas'!$E$16:$E$65,0)),0)</f>
        <v>0</v>
      </c>
      <c r="F189" s="54"/>
      <c r="G189" s="45" t="str">
        <f>IFERROR(INDEX('4. Presupuesto Total '!$G$20:$G$29,MATCH(F189,'4. Presupuesto Total '!$B$20:$B$29,0)),"")</f>
        <v/>
      </c>
      <c r="H189" s="46"/>
      <c r="I189" s="49"/>
      <c r="J189" s="57"/>
      <c r="K189" s="56"/>
      <c r="L189" s="55">
        <f t="shared" si="19"/>
        <v>0</v>
      </c>
      <c r="M189" s="50"/>
      <c r="N189" s="57"/>
      <c r="O189" s="56"/>
      <c r="P189" s="55">
        <f t="shared" si="20"/>
        <v>0</v>
      </c>
      <c r="Q189" s="55">
        <f t="shared" si="21"/>
        <v>0</v>
      </c>
      <c r="R189" s="55">
        <f t="shared" si="22"/>
        <v>0</v>
      </c>
      <c r="S189" s="55">
        <f t="shared" si="23"/>
        <v>0</v>
      </c>
      <c r="T189" s="50"/>
      <c r="U189" s="50"/>
      <c r="V189" s="55">
        <f t="shared" si="24"/>
        <v>0</v>
      </c>
      <c r="AD189" s="11"/>
      <c r="AE189" s="11"/>
      <c r="AJ189" s="96"/>
    </row>
    <row r="190" spans="2:36" hidden="1" outlineLevel="1" x14ac:dyDescent="0.3">
      <c r="B190" s="61"/>
      <c r="C190" s="62"/>
      <c r="D190" s="62"/>
      <c r="E190" s="44">
        <f>IFERROR(INDEX('3. Paquetes y Tareas'!$F$16:$F$65,MATCH(AJ190,'3. Paquetes y Tareas'!$E$16:$E$65,0)),0)</f>
        <v>0</v>
      </c>
      <c r="F190" s="54"/>
      <c r="G190" s="45" t="str">
        <f>IFERROR(INDEX('4. Presupuesto Total '!$G$20:$G$29,MATCH(F190,'4. Presupuesto Total '!$B$20:$B$29,0)),"")</f>
        <v/>
      </c>
      <c r="H190" s="46"/>
      <c r="I190" s="49"/>
      <c r="J190" s="57"/>
      <c r="K190" s="56"/>
      <c r="L190" s="55">
        <f t="shared" si="19"/>
        <v>0</v>
      </c>
      <c r="M190" s="50"/>
      <c r="N190" s="57"/>
      <c r="O190" s="56"/>
      <c r="P190" s="55">
        <f t="shared" si="20"/>
        <v>0</v>
      </c>
      <c r="Q190" s="55">
        <f t="shared" si="21"/>
        <v>0</v>
      </c>
      <c r="R190" s="55">
        <f t="shared" si="22"/>
        <v>0</v>
      </c>
      <c r="S190" s="55">
        <f t="shared" si="23"/>
        <v>0</v>
      </c>
      <c r="T190" s="50"/>
      <c r="U190" s="50"/>
      <c r="V190" s="55">
        <f t="shared" si="24"/>
        <v>0</v>
      </c>
      <c r="AD190" s="11"/>
      <c r="AE190" s="11"/>
      <c r="AJ190" s="96"/>
    </row>
    <row r="191" spans="2:36" hidden="1" outlineLevel="1" x14ac:dyDescent="0.3">
      <c r="B191" s="61"/>
      <c r="C191" s="62"/>
      <c r="D191" s="62"/>
      <c r="E191" s="44">
        <f>IFERROR(INDEX('3. Paquetes y Tareas'!$F$16:$F$65,MATCH(AJ191,'3. Paquetes y Tareas'!$E$16:$E$65,0)),0)</f>
        <v>0</v>
      </c>
      <c r="F191" s="54"/>
      <c r="G191" s="45" t="str">
        <f>IFERROR(INDEX('4. Presupuesto Total '!$G$20:$G$29,MATCH(F191,'4. Presupuesto Total '!$B$20:$B$29,0)),"")</f>
        <v/>
      </c>
      <c r="H191" s="46"/>
      <c r="I191" s="49"/>
      <c r="J191" s="57"/>
      <c r="K191" s="56"/>
      <c r="L191" s="55">
        <f t="shared" si="19"/>
        <v>0</v>
      </c>
      <c r="M191" s="50"/>
      <c r="N191" s="57"/>
      <c r="O191" s="56"/>
      <c r="P191" s="55">
        <f t="shared" si="20"/>
        <v>0</v>
      </c>
      <c r="Q191" s="55">
        <f t="shared" si="21"/>
        <v>0</v>
      </c>
      <c r="R191" s="55">
        <f t="shared" si="22"/>
        <v>0</v>
      </c>
      <c r="S191" s="55">
        <f t="shared" si="23"/>
        <v>0</v>
      </c>
      <c r="T191" s="50"/>
      <c r="U191" s="50"/>
      <c r="V191" s="55">
        <f t="shared" si="24"/>
        <v>0</v>
      </c>
      <c r="AD191" s="11"/>
      <c r="AE191" s="11"/>
      <c r="AJ191" s="96"/>
    </row>
    <row r="192" spans="2:36" hidden="1" outlineLevel="1" x14ac:dyDescent="0.3">
      <c r="B192" s="61"/>
      <c r="C192" s="62"/>
      <c r="D192" s="62"/>
      <c r="E192" s="44">
        <f>IFERROR(INDEX('3. Paquetes y Tareas'!$F$16:$F$65,MATCH(AJ192,'3. Paquetes y Tareas'!$E$16:$E$65,0)),0)</f>
        <v>0</v>
      </c>
      <c r="F192" s="54"/>
      <c r="G192" s="45" t="str">
        <f>IFERROR(INDEX('4. Presupuesto Total '!$G$20:$G$29,MATCH(F192,'4. Presupuesto Total '!$B$20:$B$29,0)),"")</f>
        <v/>
      </c>
      <c r="H192" s="46"/>
      <c r="I192" s="49"/>
      <c r="J192" s="57"/>
      <c r="K192" s="56"/>
      <c r="L192" s="55">
        <f t="shared" si="19"/>
        <v>0</v>
      </c>
      <c r="M192" s="50"/>
      <c r="N192" s="57"/>
      <c r="O192" s="56"/>
      <c r="P192" s="55">
        <f t="shared" si="20"/>
        <v>0</v>
      </c>
      <c r="Q192" s="55">
        <f t="shared" si="21"/>
        <v>0</v>
      </c>
      <c r="R192" s="55">
        <f t="shared" si="22"/>
        <v>0</v>
      </c>
      <c r="S192" s="55">
        <f t="shared" si="23"/>
        <v>0</v>
      </c>
      <c r="T192" s="50"/>
      <c r="U192" s="50"/>
      <c r="V192" s="55">
        <f t="shared" si="24"/>
        <v>0</v>
      </c>
      <c r="AD192" s="11"/>
      <c r="AE192" s="11"/>
      <c r="AJ192" s="96"/>
    </row>
    <row r="193" spans="2:36" hidden="1" outlineLevel="1" x14ac:dyDescent="0.3">
      <c r="B193" s="61"/>
      <c r="C193" s="62"/>
      <c r="D193" s="62"/>
      <c r="E193" s="44">
        <f>IFERROR(INDEX('3. Paquetes y Tareas'!$F$16:$F$65,MATCH(AJ193,'3. Paquetes y Tareas'!$E$16:$E$65,0)),0)</f>
        <v>0</v>
      </c>
      <c r="F193" s="54"/>
      <c r="G193" s="45" t="str">
        <f>IFERROR(INDEX('4. Presupuesto Total '!$G$20:$G$29,MATCH(F193,'4. Presupuesto Total '!$B$20:$B$29,0)),"")</f>
        <v/>
      </c>
      <c r="H193" s="46"/>
      <c r="I193" s="49"/>
      <c r="J193" s="57"/>
      <c r="K193" s="56"/>
      <c r="L193" s="55">
        <f t="shared" si="19"/>
        <v>0</v>
      </c>
      <c r="M193" s="50"/>
      <c r="N193" s="57"/>
      <c r="O193" s="56"/>
      <c r="P193" s="55">
        <f t="shared" si="20"/>
        <v>0</v>
      </c>
      <c r="Q193" s="55">
        <f t="shared" si="21"/>
        <v>0</v>
      </c>
      <c r="R193" s="55">
        <f t="shared" si="22"/>
        <v>0</v>
      </c>
      <c r="S193" s="55">
        <f t="shared" si="23"/>
        <v>0</v>
      </c>
      <c r="T193" s="50"/>
      <c r="U193" s="50"/>
      <c r="V193" s="55">
        <f t="shared" si="24"/>
        <v>0</v>
      </c>
      <c r="AD193" s="11"/>
      <c r="AE193" s="11"/>
      <c r="AJ193" s="96"/>
    </row>
    <row r="194" spans="2:36" hidden="1" outlineLevel="1" x14ac:dyDescent="0.3">
      <c r="B194" s="61"/>
      <c r="C194" s="62"/>
      <c r="D194" s="62"/>
      <c r="E194" s="44">
        <f>IFERROR(INDEX('3. Paquetes y Tareas'!$F$16:$F$65,MATCH(AJ194,'3. Paquetes y Tareas'!$E$16:$E$65,0)),0)</f>
        <v>0</v>
      </c>
      <c r="F194" s="54"/>
      <c r="G194" s="45" t="str">
        <f>IFERROR(INDEX('4. Presupuesto Total '!$G$20:$G$29,MATCH(F194,'4. Presupuesto Total '!$B$20:$B$29,0)),"")</f>
        <v/>
      </c>
      <c r="H194" s="46"/>
      <c r="I194" s="49"/>
      <c r="J194" s="57"/>
      <c r="K194" s="56"/>
      <c r="L194" s="55">
        <f t="shared" si="19"/>
        <v>0</v>
      </c>
      <c r="M194" s="50"/>
      <c r="N194" s="57"/>
      <c r="O194" s="56"/>
      <c r="P194" s="55">
        <f t="shared" si="20"/>
        <v>0</v>
      </c>
      <c r="Q194" s="55">
        <f t="shared" si="21"/>
        <v>0</v>
      </c>
      <c r="R194" s="55">
        <f t="shared" si="22"/>
        <v>0</v>
      </c>
      <c r="S194" s="55">
        <f t="shared" si="23"/>
        <v>0</v>
      </c>
      <c r="T194" s="50"/>
      <c r="U194" s="50"/>
      <c r="V194" s="55">
        <f t="shared" si="24"/>
        <v>0</v>
      </c>
      <c r="AD194" s="11"/>
      <c r="AE194" s="11"/>
      <c r="AJ194" s="96"/>
    </row>
    <row r="195" spans="2:36" hidden="1" outlineLevel="1" x14ac:dyDescent="0.3">
      <c r="B195" s="61"/>
      <c r="C195" s="62"/>
      <c r="D195" s="62"/>
      <c r="E195" s="44">
        <f>IFERROR(INDEX('3. Paquetes y Tareas'!$F$16:$F$65,MATCH(AJ195,'3. Paquetes y Tareas'!$E$16:$E$65,0)),0)</f>
        <v>0</v>
      </c>
      <c r="F195" s="54"/>
      <c r="G195" s="45" t="str">
        <f>IFERROR(INDEX('4. Presupuesto Total '!$G$20:$G$29,MATCH(F195,'4. Presupuesto Total '!$B$20:$B$29,0)),"")</f>
        <v/>
      </c>
      <c r="H195" s="46"/>
      <c r="I195" s="49"/>
      <c r="J195" s="57"/>
      <c r="K195" s="56"/>
      <c r="L195" s="55">
        <f t="shared" si="19"/>
        <v>0</v>
      </c>
      <c r="M195" s="50"/>
      <c r="N195" s="57"/>
      <c r="O195" s="56"/>
      <c r="P195" s="55">
        <f t="shared" si="20"/>
        <v>0</v>
      </c>
      <c r="Q195" s="55">
        <f t="shared" si="21"/>
        <v>0</v>
      </c>
      <c r="R195" s="55">
        <f t="shared" si="22"/>
        <v>0</v>
      </c>
      <c r="S195" s="55">
        <f t="shared" si="23"/>
        <v>0</v>
      </c>
      <c r="T195" s="50"/>
      <c r="U195" s="50"/>
      <c r="V195" s="55">
        <f t="shared" si="24"/>
        <v>0</v>
      </c>
      <c r="AD195" s="11"/>
      <c r="AE195" s="11"/>
      <c r="AJ195" s="96"/>
    </row>
    <row r="196" spans="2:36" hidden="1" outlineLevel="1" x14ac:dyDescent="0.3">
      <c r="B196" s="61"/>
      <c r="C196" s="62"/>
      <c r="D196" s="62"/>
      <c r="E196" s="44">
        <f>IFERROR(INDEX('3. Paquetes y Tareas'!$F$16:$F$65,MATCH(AJ196,'3. Paquetes y Tareas'!$E$16:$E$65,0)),0)</f>
        <v>0</v>
      </c>
      <c r="F196" s="54"/>
      <c r="G196" s="45" t="str">
        <f>IFERROR(INDEX('4. Presupuesto Total '!$G$20:$G$29,MATCH(F196,'4. Presupuesto Total '!$B$20:$B$29,0)),"")</f>
        <v/>
      </c>
      <c r="H196" s="46"/>
      <c r="I196" s="49"/>
      <c r="J196" s="57"/>
      <c r="K196" s="56"/>
      <c r="L196" s="55">
        <f t="shared" si="19"/>
        <v>0</v>
      </c>
      <c r="M196" s="50"/>
      <c r="N196" s="57"/>
      <c r="O196" s="56"/>
      <c r="P196" s="55">
        <f t="shared" si="20"/>
        <v>0</v>
      </c>
      <c r="Q196" s="55">
        <f t="shared" si="21"/>
        <v>0</v>
      </c>
      <c r="R196" s="55">
        <f t="shared" si="22"/>
        <v>0</v>
      </c>
      <c r="S196" s="55">
        <f t="shared" si="23"/>
        <v>0</v>
      </c>
      <c r="T196" s="50"/>
      <c r="U196" s="50"/>
      <c r="V196" s="55">
        <f t="shared" si="24"/>
        <v>0</v>
      </c>
      <c r="AD196" s="11"/>
      <c r="AE196" s="11"/>
      <c r="AJ196" s="96"/>
    </row>
    <row r="197" spans="2:36" hidden="1" outlineLevel="1" x14ac:dyDescent="0.3">
      <c r="B197" s="61"/>
      <c r="C197" s="62"/>
      <c r="D197" s="62"/>
      <c r="E197" s="44">
        <f>IFERROR(INDEX('3. Paquetes y Tareas'!$F$16:$F$65,MATCH(AJ197,'3. Paquetes y Tareas'!$E$16:$E$65,0)),0)</f>
        <v>0</v>
      </c>
      <c r="F197" s="54"/>
      <c r="G197" s="45" t="str">
        <f>IFERROR(INDEX('4. Presupuesto Total '!$G$20:$G$29,MATCH(F197,'4. Presupuesto Total '!$B$20:$B$29,0)),"")</f>
        <v/>
      </c>
      <c r="H197" s="46"/>
      <c r="I197" s="49"/>
      <c r="J197" s="57"/>
      <c r="K197" s="56"/>
      <c r="L197" s="55">
        <f t="shared" si="19"/>
        <v>0</v>
      </c>
      <c r="M197" s="50"/>
      <c r="N197" s="57"/>
      <c r="O197" s="56"/>
      <c r="P197" s="55">
        <f t="shared" si="20"/>
        <v>0</v>
      </c>
      <c r="Q197" s="55">
        <f t="shared" si="21"/>
        <v>0</v>
      </c>
      <c r="R197" s="55">
        <f t="shared" si="22"/>
        <v>0</v>
      </c>
      <c r="S197" s="55">
        <f t="shared" si="23"/>
        <v>0</v>
      </c>
      <c r="T197" s="50"/>
      <c r="U197" s="50"/>
      <c r="V197" s="55">
        <f t="shared" si="24"/>
        <v>0</v>
      </c>
      <c r="AD197" s="11"/>
      <c r="AE197" s="11"/>
      <c r="AJ197" s="96"/>
    </row>
    <row r="198" spans="2:36" hidden="1" outlineLevel="1" x14ac:dyDescent="0.3">
      <c r="B198" s="61"/>
      <c r="C198" s="62"/>
      <c r="D198" s="62"/>
      <c r="E198" s="44">
        <f>IFERROR(INDEX('3. Paquetes y Tareas'!$F$16:$F$65,MATCH(AJ198,'3. Paquetes y Tareas'!$E$16:$E$65,0)),0)</f>
        <v>0</v>
      </c>
      <c r="F198" s="54"/>
      <c r="G198" s="45" t="str">
        <f>IFERROR(INDEX('4. Presupuesto Total '!$G$20:$G$29,MATCH(F198,'4. Presupuesto Total '!$B$20:$B$29,0)),"")</f>
        <v/>
      </c>
      <c r="H198" s="46"/>
      <c r="I198" s="49"/>
      <c r="J198" s="57"/>
      <c r="K198" s="56"/>
      <c r="L198" s="55">
        <f t="shared" si="19"/>
        <v>0</v>
      </c>
      <c r="M198" s="50"/>
      <c r="N198" s="57"/>
      <c r="O198" s="56"/>
      <c r="P198" s="55">
        <f t="shared" si="20"/>
        <v>0</v>
      </c>
      <c r="Q198" s="55">
        <f t="shared" si="21"/>
        <v>0</v>
      </c>
      <c r="R198" s="55">
        <f t="shared" si="22"/>
        <v>0</v>
      </c>
      <c r="S198" s="55">
        <f t="shared" si="23"/>
        <v>0</v>
      </c>
      <c r="T198" s="50"/>
      <c r="U198" s="50"/>
      <c r="V198" s="55">
        <f t="shared" si="24"/>
        <v>0</v>
      </c>
      <c r="AD198" s="11"/>
      <c r="AE198" s="11"/>
      <c r="AJ198" s="96"/>
    </row>
    <row r="199" spans="2:36" hidden="1" outlineLevel="1" x14ac:dyDescent="0.3">
      <c r="B199" s="61"/>
      <c r="C199" s="62"/>
      <c r="D199" s="62"/>
      <c r="E199" s="44">
        <f>IFERROR(INDEX('3. Paquetes y Tareas'!$F$16:$F$65,MATCH(AJ199,'3. Paquetes y Tareas'!$E$16:$E$65,0)),0)</f>
        <v>0</v>
      </c>
      <c r="F199" s="54"/>
      <c r="G199" s="45" t="str">
        <f>IFERROR(INDEX('4. Presupuesto Total '!$G$20:$G$29,MATCH(F199,'4. Presupuesto Total '!$B$20:$B$29,0)),"")</f>
        <v/>
      </c>
      <c r="H199" s="46"/>
      <c r="I199" s="49"/>
      <c r="J199" s="57"/>
      <c r="K199" s="56"/>
      <c r="L199" s="55">
        <f t="shared" si="19"/>
        <v>0</v>
      </c>
      <c r="M199" s="50"/>
      <c r="N199" s="57"/>
      <c r="O199" s="56"/>
      <c r="P199" s="55">
        <f t="shared" si="20"/>
        <v>0</v>
      </c>
      <c r="Q199" s="55">
        <f t="shared" si="21"/>
        <v>0</v>
      </c>
      <c r="R199" s="55">
        <f t="shared" si="22"/>
        <v>0</v>
      </c>
      <c r="S199" s="55">
        <f t="shared" si="23"/>
        <v>0</v>
      </c>
      <c r="T199" s="50"/>
      <c r="U199" s="50"/>
      <c r="V199" s="55">
        <f t="shared" si="24"/>
        <v>0</v>
      </c>
      <c r="AD199" s="11"/>
      <c r="AE199" s="11"/>
      <c r="AJ199" s="96"/>
    </row>
    <row r="200" spans="2:36" collapsed="1" x14ac:dyDescent="0.3">
      <c r="B200" s="61"/>
      <c r="C200" s="62"/>
      <c r="D200" s="62"/>
      <c r="E200" s="44">
        <f>IFERROR(INDEX('3. Paquetes y Tareas'!$F$16:$F$65,MATCH(AJ200,'3. Paquetes y Tareas'!$E$16:$E$65,0)),0)</f>
        <v>0</v>
      </c>
      <c r="F200" s="54"/>
      <c r="G200" s="45" t="str">
        <f>IFERROR(INDEX('4. Presupuesto Total '!$G$20:$G$29,MATCH(F200,'4. Presupuesto Total '!$B$20:$B$29,0)),"")</f>
        <v/>
      </c>
      <c r="H200" s="46"/>
      <c r="I200" s="49"/>
      <c r="J200" s="57"/>
      <c r="K200" s="56"/>
      <c r="L200" s="55">
        <f t="shared" si="19"/>
        <v>0</v>
      </c>
      <c r="M200" s="50"/>
      <c r="N200" s="57"/>
      <c r="O200" s="56"/>
      <c r="P200" s="55">
        <f t="shared" si="20"/>
        <v>0</v>
      </c>
      <c r="Q200" s="55">
        <f t="shared" si="21"/>
        <v>0</v>
      </c>
      <c r="R200" s="55">
        <f t="shared" si="22"/>
        <v>0</v>
      </c>
      <c r="S200" s="55">
        <f t="shared" si="23"/>
        <v>0</v>
      </c>
      <c r="T200" s="50"/>
      <c r="U200" s="50"/>
      <c r="V200" s="55">
        <f t="shared" si="24"/>
        <v>0</v>
      </c>
      <c r="AD200" s="11"/>
      <c r="AE200" s="11"/>
      <c r="AJ200" s="96"/>
    </row>
    <row r="201" spans="2:36" hidden="1" outlineLevel="1" x14ac:dyDescent="0.3">
      <c r="B201" s="61"/>
      <c r="C201" s="62"/>
      <c r="D201" s="62"/>
      <c r="E201" s="44">
        <f>IFERROR(INDEX('3. Paquetes y Tareas'!$F$16:$F$65,MATCH(AJ201,'3. Paquetes y Tareas'!$E$16:$E$65,0)),0)</f>
        <v>0</v>
      </c>
      <c r="F201" s="54"/>
      <c r="G201" s="45" t="str">
        <f>IFERROR(INDEX('4. Presupuesto Total '!$G$20:$G$29,MATCH(F201,'4. Presupuesto Total '!$B$20:$B$29,0)),"")</f>
        <v/>
      </c>
      <c r="H201" s="46"/>
      <c r="I201" s="49"/>
      <c r="J201" s="57"/>
      <c r="K201" s="56"/>
      <c r="L201" s="55">
        <f t="shared" si="19"/>
        <v>0</v>
      </c>
      <c r="M201" s="50"/>
      <c r="N201" s="57"/>
      <c r="O201" s="56"/>
      <c r="P201" s="55">
        <f t="shared" si="20"/>
        <v>0</v>
      </c>
      <c r="Q201" s="55">
        <f t="shared" si="21"/>
        <v>0</v>
      </c>
      <c r="R201" s="55">
        <f t="shared" si="22"/>
        <v>0</v>
      </c>
      <c r="S201" s="55">
        <f t="shared" si="23"/>
        <v>0</v>
      </c>
      <c r="T201" s="50"/>
      <c r="U201" s="50"/>
      <c r="V201" s="55">
        <f t="shared" si="24"/>
        <v>0</v>
      </c>
      <c r="AD201" s="11"/>
      <c r="AE201" s="11"/>
      <c r="AJ201" s="96"/>
    </row>
    <row r="202" spans="2:36" hidden="1" outlineLevel="1" x14ac:dyDescent="0.3">
      <c r="B202" s="61"/>
      <c r="C202" s="62"/>
      <c r="D202" s="62"/>
      <c r="E202" s="44">
        <f>IFERROR(INDEX('3. Paquetes y Tareas'!$F$16:$F$65,MATCH(AJ202,'3. Paquetes y Tareas'!$E$16:$E$65,0)),0)</f>
        <v>0</v>
      </c>
      <c r="F202" s="54"/>
      <c r="G202" s="45" t="str">
        <f>IFERROR(INDEX('4. Presupuesto Total '!$G$20:$G$29,MATCH(F202,'4. Presupuesto Total '!$B$20:$B$29,0)),"")</f>
        <v/>
      </c>
      <c r="H202" s="46"/>
      <c r="I202" s="49"/>
      <c r="J202" s="57"/>
      <c r="K202" s="56"/>
      <c r="L202" s="55">
        <f t="shared" si="19"/>
        <v>0</v>
      </c>
      <c r="M202" s="50"/>
      <c r="N202" s="57"/>
      <c r="O202" s="56"/>
      <c r="P202" s="55">
        <f t="shared" si="20"/>
        <v>0</v>
      </c>
      <c r="Q202" s="55">
        <f t="shared" si="21"/>
        <v>0</v>
      </c>
      <c r="R202" s="55">
        <f t="shared" si="22"/>
        <v>0</v>
      </c>
      <c r="S202" s="55">
        <f t="shared" si="23"/>
        <v>0</v>
      </c>
      <c r="T202" s="50"/>
      <c r="U202" s="50"/>
      <c r="V202" s="55">
        <f t="shared" si="24"/>
        <v>0</v>
      </c>
      <c r="AD202" s="11"/>
      <c r="AE202" s="11"/>
      <c r="AJ202" s="96"/>
    </row>
    <row r="203" spans="2:36" hidden="1" outlineLevel="1" x14ac:dyDescent="0.3">
      <c r="B203" s="61"/>
      <c r="C203" s="62"/>
      <c r="D203" s="62"/>
      <c r="E203" s="44">
        <f>IFERROR(INDEX('3. Paquetes y Tareas'!$F$16:$F$65,MATCH(AJ203,'3. Paquetes y Tareas'!$E$16:$E$65,0)),0)</f>
        <v>0</v>
      </c>
      <c r="F203" s="54"/>
      <c r="G203" s="45" t="str">
        <f>IFERROR(INDEX('4. Presupuesto Total '!$G$20:$G$29,MATCH(F203,'4. Presupuesto Total '!$B$20:$B$29,0)),"")</f>
        <v/>
      </c>
      <c r="H203" s="46"/>
      <c r="I203" s="49"/>
      <c r="J203" s="57"/>
      <c r="K203" s="56"/>
      <c r="L203" s="55">
        <f t="shared" si="19"/>
        <v>0</v>
      </c>
      <c r="M203" s="50"/>
      <c r="N203" s="57"/>
      <c r="O203" s="56"/>
      <c r="P203" s="55">
        <f t="shared" si="20"/>
        <v>0</v>
      </c>
      <c r="Q203" s="55">
        <f t="shared" si="21"/>
        <v>0</v>
      </c>
      <c r="R203" s="55">
        <f t="shared" si="22"/>
        <v>0</v>
      </c>
      <c r="S203" s="55">
        <f t="shared" si="23"/>
        <v>0</v>
      </c>
      <c r="T203" s="50"/>
      <c r="U203" s="50"/>
      <c r="V203" s="55">
        <f t="shared" si="24"/>
        <v>0</v>
      </c>
      <c r="AD203" s="11"/>
      <c r="AE203" s="11"/>
      <c r="AJ203" s="96"/>
    </row>
    <row r="204" spans="2:36" hidden="1" outlineLevel="1" x14ac:dyDescent="0.3">
      <c r="B204" s="61"/>
      <c r="C204" s="62"/>
      <c r="D204" s="62"/>
      <c r="E204" s="44">
        <f>IFERROR(INDEX('3. Paquetes y Tareas'!$F$16:$F$65,MATCH(AJ204,'3. Paquetes y Tareas'!$E$16:$E$65,0)),0)</f>
        <v>0</v>
      </c>
      <c r="F204" s="54"/>
      <c r="G204" s="45" t="str">
        <f>IFERROR(INDEX('4. Presupuesto Total '!$G$20:$G$29,MATCH(F204,'4. Presupuesto Total '!$B$20:$B$29,0)),"")</f>
        <v/>
      </c>
      <c r="H204" s="46"/>
      <c r="I204" s="49"/>
      <c r="J204" s="57"/>
      <c r="K204" s="56"/>
      <c r="L204" s="55">
        <f t="shared" si="19"/>
        <v>0</v>
      </c>
      <c r="M204" s="50"/>
      <c r="N204" s="57"/>
      <c r="O204" s="56"/>
      <c r="P204" s="55">
        <f t="shared" si="20"/>
        <v>0</v>
      </c>
      <c r="Q204" s="55">
        <f t="shared" si="21"/>
        <v>0</v>
      </c>
      <c r="R204" s="55">
        <f t="shared" si="22"/>
        <v>0</v>
      </c>
      <c r="S204" s="55">
        <f t="shared" si="23"/>
        <v>0</v>
      </c>
      <c r="T204" s="50"/>
      <c r="U204" s="50"/>
      <c r="V204" s="55">
        <f t="shared" si="24"/>
        <v>0</v>
      </c>
      <c r="AD204" s="11"/>
      <c r="AE204" s="11"/>
      <c r="AJ204" s="96"/>
    </row>
    <row r="205" spans="2:36" hidden="1" outlineLevel="1" x14ac:dyDescent="0.3">
      <c r="B205" s="61"/>
      <c r="C205" s="62"/>
      <c r="D205" s="62"/>
      <c r="E205" s="44">
        <f>IFERROR(INDEX('3. Paquetes y Tareas'!$F$16:$F$65,MATCH(AJ205,'3. Paquetes y Tareas'!$E$16:$E$65,0)),0)</f>
        <v>0</v>
      </c>
      <c r="F205" s="54"/>
      <c r="G205" s="45" t="str">
        <f>IFERROR(INDEX('4. Presupuesto Total '!$G$20:$G$29,MATCH(F205,'4. Presupuesto Total '!$B$20:$B$29,0)),"")</f>
        <v/>
      </c>
      <c r="H205" s="46"/>
      <c r="I205" s="49"/>
      <c r="J205" s="57"/>
      <c r="K205" s="56"/>
      <c r="L205" s="55">
        <f t="shared" si="19"/>
        <v>0</v>
      </c>
      <c r="M205" s="50"/>
      <c r="N205" s="57"/>
      <c r="O205" s="56"/>
      <c r="P205" s="55">
        <f t="shared" si="20"/>
        <v>0</v>
      </c>
      <c r="Q205" s="55">
        <f t="shared" si="21"/>
        <v>0</v>
      </c>
      <c r="R205" s="55">
        <f t="shared" si="22"/>
        <v>0</v>
      </c>
      <c r="S205" s="55">
        <f t="shared" si="23"/>
        <v>0</v>
      </c>
      <c r="T205" s="50"/>
      <c r="U205" s="50"/>
      <c r="V205" s="55">
        <f t="shared" si="24"/>
        <v>0</v>
      </c>
      <c r="AD205" s="11"/>
      <c r="AE205" s="11"/>
      <c r="AJ205" s="96"/>
    </row>
    <row r="206" spans="2:36" hidden="1" outlineLevel="1" x14ac:dyDescent="0.3">
      <c r="B206" s="61"/>
      <c r="C206" s="62"/>
      <c r="D206" s="62"/>
      <c r="E206" s="44">
        <f>IFERROR(INDEX('3. Paquetes y Tareas'!$F$16:$F$65,MATCH(AJ206,'3. Paquetes y Tareas'!$E$16:$E$65,0)),0)</f>
        <v>0</v>
      </c>
      <c r="F206" s="54"/>
      <c r="G206" s="45" t="str">
        <f>IFERROR(INDEX('4. Presupuesto Total '!$G$20:$G$29,MATCH(F206,'4. Presupuesto Total '!$B$20:$B$29,0)),"")</f>
        <v/>
      </c>
      <c r="H206" s="46"/>
      <c r="I206" s="49"/>
      <c r="J206" s="57"/>
      <c r="K206" s="56"/>
      <c r="L206" s="55">
        <f t="shared" si="19"/>
        <v>0</v>
      </c>
      <c r="M206" s="50"/>
      <c r="N206" s="57"/>
      <c r="O206" s="56"/>
      <c r="P206" s="55">
        <f t="shared" si="20"/>
        <v>0</v>
      </c>
      <c r="Q206" s="55">
        <f t="shared" si="21"/>
        <v>0</v>
      </c>
      <c r="R206" s="55">
        <f t="shared" si="22"/>
        <v>0</v>
      </c>
      <c r="S206" s="55">
        <f t="shared" si="23"/>
        <v>0</v>
      </c>
      <c r="T206" s="50"/>
      <c r="U206" s="50"/>
      <c r="V206" s="55">
        <f t="shared" si="24"/>
        <v>0</v>
      </c>
      <c r="AD206" s="11"/>
      <c r="AE206" s="11"/>
      <c r="AJ206" s="96"/>
    </row>
    <row r="207" spans="2:36" hidden="1" outlineLevel="1" x14ac:dyDescent="0.3">
      <c r="B207" s="61"/>
      <c r="C207" s="62"/>
      <c r="D207" s="62"/>
      <c r="E207" s="44">
        <f>IFERROR(INDEX('3. Paquetes y Tareas'!$F$16:$F$65,MATCH(AJ207,'3. Paquetes y Tareas'!$E$16:$E$65,0)),0)</f>
        <v>0</v>
      </c>
      <c r="F207" s="54"/>
      <c r="G207" s="45" t="str">
        <f>IFERROR(INDEX('4. Presupuesto Total '!$G$20:$G$29,MATCH(F207,'4. Presupuesto Total '!$B$20:$B$29,0)),"")</f>
        <v/>
      </c>
      <c r="H207" s="46"/>
      <c r="I207" s="49"/>
      <c r="J207" s="57"/>
      <c r="K207" s="56"/>
      <c r="L207" s="55">
        <f t="shared" si="19"/>
        <v>0</v>
      </c>
      <c r="M207" s="50"/>
      <c r="N207" s="57"/>
      <c r="O207" s="56"/>
      <c r="P207" s="55">
        <f t="shared" si="20"/>
        <v>0</v>
      </c>
      <c r="Q207" s="55">
        <f t="shared" si="21"/>
        <v>0</v>
      </c>
      <c r="R207" s="55">
        <f t="shared" si="22"/>
        <v>0</v>
      </c>
      <c r="S207" s="55">
        <f t="shared" si="23"/>
        <v>0</v>
      </c>
      <c r="T207" s="50"/>
      <c r="U207" s="50"/>
      <c r="V207" s="55">
        <f t="shared" si="24"/>
        <v>0</v>
      </c>
      <c r="AD207" s="11"/>
      <c r="AE207" s="11"/>
      <c r="AJ207" s="96"/>
    </row>
    <row r="208" spans="2:36" hidden="1" outlineLevel="1" x14ac:dyDescent="0.3">
      <c r="B208" s="61"/>
      <c r="C208" s="62"/>
      <c r="D208" s="62"/>
      <c r="E208" s="44">
        <f>IFERROR(INDEX('3. Paquetes y Tareas'!$F$16:$F$65,MATCH(AJ208,'3. Paquetes y Tareas'!$E$16:$E$65,0)),0)</f>
        <v>0</v>
      </c>
      <c r="F208" s="54"/>
      <c r="G208" s="45" t="str">
        <f>IFERROR(INDEX('4. Presupuesto Total '!$G$20:$G$29,MATCH(F208,'4. Presupuesto Total '!$B$20:$B$29,0)),"")</f>
        <v/>
      </c>
      <c r="H208" s="46"/>
      <c r="I208" s="49"/>
      <c r="J208" s="57"/>
      <c r="K208" s="56"/>
      <c r="L208" s="55">
        <f t="shared" si="19"/>
        <v>0</v>
      </c>
      <c r="M208" s="50"/>
      <c r="N208" s="57"/>
      <c r="O208" s="56"/>
      <c r="P208" s="55">
        <f t="shared" si="20"/>
        <v>0</v>
      </c>
      <c r="Q208" s="55">
        <f t="shared" si="21"/>
        <v>0</v>
      </c>
      <c r="R208" s="55">
        <f t="shared" si="22"/>
        <v>0</v>
      </c>
      <c r="S208" s="55">
        <f t="shared" si="23"/>
        <v>0</v>
      </c>
      <c r="T208" s="50"/>
      <c r="U208" s="50"/>
      <c r="V208" s="55">
        <f t="shared" si="24"/>
        <v>0</v>
      </c>
      <c r="AD208" s="11"/>
      <c r="AE208" s="11"/>
      <c r="AJ208" s="96"/>
    </row>
    <row r="209" spans="2:36" hidden="1" outlineLevel="1" x14ac:dyDescent="0.3">
      <c r="B209" s="61"/>
      <c r="C209" s="62"/>
      <c r="D209" s="62"/>
      <c r="E209" s="44">
        <f>IFERROR(INDEX('3. Paquetes y Tareas'!$F$16:$F$65,MATCH(AJ209,'3. Paquetes y Tareas'!$E$16:$E$65,0)),0)</f>
        <v>0</v>
      </c>
      <c r="F209" s="54"/>
      <c r="G209" s="45" t="str">
        <f>IFERROR(INDEX('4. Presupuesto Total '!$G$20:$G$29,MATCH(F209,'4. Presupuesto Total '!$B$20:$B$29,0)),"")</f>
        <v/>
      </c>
      <c r="H209" s="46"/>
      <c r="I209" s="49"/>
      <c r="J209" s="57"/>
      <c r="K209" s="56"/>
      <c r="L209" s="55">
        <f t="shared" si="19"/>
        <v>0</v>
      </c>
      <c r="M209" s="50"/>
      <c r="N209" s="57"/>
      <c r="O209" s="56"/>
      <c r="P209" s="55">
        <f t="shared" si="20"/>
        <v>0</v>
      </c>
      <c r="Q209" s="55">
        <f t="shared" si="21"/>
        <v>0</v>
      </c>
      <c r="R209" s="55">
        <f t="shared" si="22"/>
        <v>0</v>
      </c>
      <c r="S209" s="55">
        <f t="shared" si="23"/>
        <v>0</v>
      </c>
      <c r="T209" s="50"/>
      <c r="U209" s="50"/>
      <c r="V209" s="55">
        <f t="shared" si="24"/>
        <v>0</v>
      </c>
      <c r="AD209" s="11"/>
      <c r="AE209" s="11"/>
      <c r="AJ209" s="96"/>
    </row>
    <row r="210" spans="2:36" hidden="1" outlineLevel="1" x14ac:dyDescent="0.3">
      <c r="B210" s="61"/>
      <c r="C210" s="62"/>
      <c r="D210" s="62"/>
      <c r="E210" s="44">
        <f>IFERROR(INDEX('3. Paquetes y Tareas'!$F$16:$F$65,MATCH(AJ210,'3. Paquetes y Tareas'!$E$16:$E$65,0)),0)</f>
        <v>0</v>
      </c>
      <c r="F210" s="54"/>
      <c r="G210" s="45" t="str">
        <f>IFERROR(INDEX('4. Presupuesto Total '!$G$20:$G$29,MATCH(F210,'4. Presupuesto Total '!$B$20:$B$29,0)),"")</f>
        <v/>
      </c>
      <c r="H210" s="46"/>
      <c r="I210" s="49"/>
      <c r="J210" s="57"/>
      <c r="K210" s="56"/>
      <c r="L210" s="55">
        <f t="shared" si="19"/>
        <v>0</v>
      </c>
      <c r="M210" s="50"/>
      <c r="N210" s="57"/>
      <c r="O210" s="56"/>
      <c r="P210" s="55">
        <f t="shared" si="20"/>
        <v>0</v>
      </c>
      <c r="Q210" s="55">
        <f t="shared" si="21"/>
        <v>0</v>
      </c>
      <c r="R210" s="55">
        <f t="shared" si="22"/>
        <v>0</v>
      </c>
      <c r="S210" s="55">
        <f t="shared" si="23"/>
        <v>0</v>
      </c>
      <c r="T210" s="50"/>
      <c r="U210" s="50"/>
      <c r="V210" s="55">
        <f t="shared" si="24"/>
        <v>0</v>
      </c>
      <c r="AD210" s="11"/>
      <c r="AE210" s="11"/>
      <c r="AJ210" s="96"/>
    </row>
    <row r="211" spans="2:36" hidden="1" outlineLevel="1" x14ac:dyDescent="0.3">
      <c r="B211" s="61"/>
      <c r="C211" s="62"/>
      <c r="D211" s="62"/>
      <c r="E211" s="44">
        <f>IFERROR(INDEX('3. Paquetes y Tareas'!$F$16:$F$65,MATCH(AJ211,'3. Paquetes y Tareas'!$E$16:$E$65,0)),0)</f>
        <v>0</v>
      </c>
      <c r="F211" s="54"/>
      <c r="G211" s="45" t="str">
        <f>IFERROR(INDEX('4. Presupuesto Total '!$G$20:$G$29,MATCH(F211,'4. Presupuesto Total '!$B$20:$B$29,0)),"")</f>
        <v/>
      </c>
      <c r="H211" s="46"/>
      <c r="I211" s="49"/>
      <c r="J211" s="57"/>
      <c r="K211" s="56"/>
      <c r="L211" s="55">
        <f t="shared" si="19"/>
        <v>0</v>
      </c>
      <c r="M211" s="50"/>
      <c r="N211" s="57"/>
      <c r="O211" s="56"/>
      <c r="P211" s="55">
        <f t="shared" si="20"/>
        <v>0</v>
      </c>
      <c r="Q211" s="55">
        <f t="shared" si="21"/>
        <v>0</v>
      </c>
      <c r="R211" s="55">
        <f t="shared" si="22"/>
        <v>0</v>
      </c>
      <c r="S211" s="55">
        <f t="shared" si="23"/>
        <v>0</v>
      </c>
      <c r="T211" s="50"/>
      <c r="U211" s="50"/>
      <c r="V211" s="55">
        <f t="shared" si="24"/>
        <v>0</v>
      </c>
      <c r="AD211" s="11"/>
      <c r="AE211" s="11"/>
      <c r="AJ211" s="96"/>
    </row>
    <row r="212" spans="2:36" hidden="1" outlineLevel="1" x14ac:dyDescent="0.3">
      <c r="B212" s="61"/>
      <c r="C212" s="62"/>
      <c r="D212" s="62"/>
      <c r="E212" s="44">
        <f>IFERROR(INDEX('3. Paquetes y Tareas'!$F$16:$F$65,MATCH(AJ212,'3. Paquetes y Tareas'!$E$16:$E$65,0)),0)</f>
        <v>0</v>
      </c>
      <c r="F212" s="54"/>
      <c r="G212" s="45" t="str">
        <f>IFERROR(INDEX('4. Presupuesto Total '!$G$20:$G$29,MATCH(F212,'4. Presupuesto Total '!$B$20:$B$29,0)),"")</f>
        <v/>
      </c>
      <c r="H212" s="46"/>
      <c r="I212" s="49"/>
      <c r="J212" s="57"/>
      <c r="K212" s="56"/>
      <c r="L212" s="55">
        <f t="shared" si="19"/>
        <v>0</v>
      </c>
      <c r="M212" s="50"/>
      <c r="N212" s="57"/>
      <c r="O212" s="56"/>
      <c r="P212" s="55">
        <f t="shared" si="20"/>
        <v>0</v>
      </c>
      <c r="Q212" s="55">
        <f t="shared" si="21"/>
        <v>0</v>
      </c>
      <c r="R212" s="55">
        <f t="shared" si="22"/>
        <v>0</v>
      </c>
      <c r="S212" s="55">
        <f t="shared" si="23"/>
        <v>0</v>
      </c>
      <c r="T212" s="50"/>
      <c r="U212" s="50"/>
      <c r="V212" s="55">
        <f t="shared" si="24"/>
        <v>0</v>
      </c>
      <c r="AD212" s="11"/>
      <c r="AE212" s="11"/>
      <c r="AJ212" s="96"/>
    </row>
    <row r="213" spans="2:36" hidden="1" outlineLevel="1" x14ac:dyDescent="0.3">
      <c r="B213" s="61"/>
      <c r="C213" s="62"/>
      <c r="D213" s="62"/>
      <c r="E213" s="44">
        <f>IFERROR(INDEX('3. Paquetes y Tareas'!$F$16:$F$65,MATCH(AJ213,'3. Paquetes y Tareas'!$E$16:$E$65,0)),0)</f>
        <v>0</v>
      </c>
      <c r="F213" s="54"/>
      <c r="G213" s="45" t="str">
        <f>IFERROR(INDEX('4. Presupuesto Total '!$G$20:$G$29,MATCH(F213,'4. Presupuesto Total '!$B$20:$B$29,0)),"")</f>
        <v/>
      </c>
      <c r="H213" s="46"/>
      <c r="I213" s="49"/>
      <c r="J213" s="57"/>
      <c r="K213" s="56"/>
      <c r="L213" s="55">
        <f t="shared" si="19"/>
        <v>0</v>
      </c>
      <c r="M213" s="50"/>
      <c r="N213" s="57"/>
      <c r="O213" s="56"/>
      <c r="P213" s="55">
        <f t="shared" si="20"/>
        <v>0</v>
      </c>
      <c r="Q213" s="55">
        <f t="shared" si="21"/>
        <v>0</v>
      </c>
      <c r="R213" s="55">
        <f t="shared" si="22"/>
        <v>0</v>
      </c>
      <c r="S213" s="55">
        <f t="shared" si="23"/>
        <v>0</v>
      </c>
      <c r="T213" s="50"/>
      <c r="U213" s="50"/>
      <c r="V213" s="55">
        <f t="shared" si="24"/>
        <v>0</v>
      </c>
      <c r="AD213" s="11"/>
      <c r="AE213" s="11"/>
      <c r="AJ213" s="96"/>
    </row>
    <row r="214" spans="2:36" hidden="1" outlineLevel="1" x14ac:dyDescent="0.3">
      <c r="B214" s="61"/>
      <c r="C214" s="62"/>
      <c r="D214" s="62"/>
      <c r="E214" s="44">
        <f>IFERROR(INDEX('3. Paquetes y Tareas'!$F$16:$F$65,MATCH(AJ214,'3. Paquetes y Tareas'!$E$16:$E$65,0)),0)</f>
        <v>0</v>
      </c>
      <c r="F214" s="54"/>
      <c r="G214" s="45" t="str">
        <f>IFERROR(INDEX('4. Presupuesto Total '!$G$20:$G$29,MATCH(F214,'4. Presupuesto Total '!$B$20:$B$29,0)),"")</f>
        <v/>
      </c>
      <c r="H214" s="46"/>
      <c r="I214" s="49"/>
      <c r="J214" s="57"/>
      <c r="K214" s="56"/>
      <c r="L214" s="55">
        <f t="shared" si="19"/>
        <v>0</v>
      </c>
      <c r="M214" s="50"/>
      <c r="N214" s="57"/>
      <c r="O214" s="56"/>
      <c r="P214" s="55">
        <f t="shared" si="20"/>
        <v>0</v>
      </c>
      <c r="Q214" s="55">
        <f t="shared" si="21"/>
        <v>0</v>
      </c>
      <c r="R214" s="55">
        <f t="shared" si="22"/>
        <v>0</v>
      </c>
      <c r="S214" s="55">
        <f t="shared" si="23"/>
        <v>0</v>
      </c>
      <c r="T214" s="50"/>
      <c r="U214" s="50"/>
      <c r="V214" s="55">
        <f t="shared" si="24"/>
        <v>0</v>
      </c>
      <c r="AD214" s="11"/>
      <c r="AE214" s="11"/>
      <c r="AJ214" s="96"/>
    </row>
    <row r="215" spans="2:36" hidden="1" outlineLevel="1" x14ac:dyDescent="0.3">
      <c r="B215" s="61"/>
      <c r="C215" s="62"/>
      <c r="D215" s="62"/>
      <c r="E215" s="44">
        <f>IFERROR(INDEX('3. Paquetes y Tareas'!$F$16:$F$65,MATCH(AJ215,'3. Paquetes y Tareas'!$E$16:$E$65,0)),0)</f>
        <v>0</v>
      </c>
      <c r="F215" s="54"/>
      <c r="G215" s="45" t="str">
        <f>IFERROR(INDEX('4. Presupuesto Total '!$G$20:$G$29,MATCH(F215,'4. Presupuesto Total '!$B$20:$B$29,0)),"")</f>
        <v/>
      </c>
      <c r="H215" s="46"/>
      <c r="I215" s="49"/>
      <c r="J215" s="57"/>
      <c r="K215" s="56"/>
      <c r="L215" s="55">
        <f t="shared" si="19"/>
        <v>0</v>
      </c>
      <c r="M215" s="50"/>
      <c r="N215" s="57"/>
      <c r="O215" s="56"/>
      <c r="P215" s="55">
        <f t="shared" si="20"/>
        <v>0</v>
      </c>
      <c r="Q215" s="55">
        <f t="shared" si="21"/>
        <v>0</v>
      </c>
      <c r="R215" s="55">
        <f t="shared" si="22"/>
        <v>0</v>
      </c>
      <c r="S215" s="55">
        <f t="shared" si="23"/>
        <v>0</v>
      </c>
      <c r="T215" s="50"/>
      <c r="U215" s="50"/>
      <c r="V215" s="55">
        <f t="shared" si="24"/>
        <v>0</v>
      </c>
      <c r="AD215" s="11"/>
      <c r="AE215" s="11"/>
      <c r="AJ215" s="96"/>
    </row>
    <row r="216" spans="2:36" hidden="1" outlineLevel="1" x14ac:dyDescent="0.3">
      <c r="B216" s="61"/>
      <c r="C216" s="62"/>
      <c r="D216" s="62"/>
      <c r="E216" s="44">
        <f>IFERROR(INDEX('3. Paquetes y Tareas'!$F$16:$F$65,MATCH(AJ216,'3. Paquetes y Tareas'!$E$16:$E$65,0)),0)</f>
        <v>0</v>
      </c>
      <c r="F216" s="54"/>
      <c r="G216" s="45" t="str">
        <f>IFERROR(INDEX('4. Presupuesto Total '!$G$20:$G$29,MATCH(F216,'4. Presupuesto Total '!$B$20:$B$29,0)),"")</f>
        <v/>
      </c>
      <c r="H216" s="46"/>
      <c r="I216" s="49"/>
      <c r="J216" s="57"/>
      <c r="K216" s="56"/>
      <c r="L216" s="55">
        <f t="shared" si="19"/>
        <v>0</v>
      </c>
      <c r="M216" s="50"/>
      <c r="N216" s="57"/>
      <c r="O216" s="56"/>
      <c r="P216" s="55">
        <f t="shared" si="20"/>
        <v>0</v>
      </c>
      <c r="Q216" s="55">
        <f t="shared" si="21"/>
        <v>0</v>
      </c>
      <c r="R216" s="55">
        <f t="shared" si="22"/>
        <v>0</v>
      </c>
      <c r="S216" s="55">
        <f t="shared" si="23"/>
        <v>0</v>
      </c>
      <c r="T216" s="50"/>
      <c r="U216" s="50"/>
      <c r="V216" s="55">
        <f t="shared" si="24"/>
        <v>0</v>
      </c>
      <c r="AD216" s="11"/>
      <c r="AE216" s="11"/>
      <c r="AJ216" s="96"/>
    </row>
    <row r="217" spans="2:36" hidden="1" outlineLevel="1" x14ac:dyDescent="0.3">
      <c r="B217" s="61"/>
      <c r="C217" s="62"/>
      <c r="D217" s="62"/>
      <c r="E217" s="44">
        <f>IFERROR(INDEX('3. Paquetes y Tareas'!$F$16:$F$65,MATCH(AJ217,'3. Paquetes y Tareas'!$E$16:$E$65,0)),0)</f>
        <v>0</v>
      </c>
      <c r="F217" s="54"/>
      <c r="G217" s="45" t="str">
        <f>IFERROR(INDEX('4. Presupuesto Total '!$G$20:$G$29,MATCH(F217,'4. Presupuesto Total '!$B$20:$B$29,0)),"")</f>
        <v/>
      </c>
      <c r="H217" s="46"/>
      <c r="I217" s="49"/>
      <c r="J217" s="57"/>
      <c r="K217" s="56"/>
      <c r="L217" s="55">
        <f t="shared" si="19"/>
        <v>0</v>
      </c>
      <c r="M217" s="50"/>
      <c r="N217" s="57"/>
      <c r="O217" s="56"/>
      <c r="P217" s="55">
        <f t="shared" si="20"/>
        <v>0</v>
      </c>
      <c r="Q217" s="55">
        <f t="shared" si="21"/>
        <v>0</v>
      </c>
      <c r="R217" s="55">
        <f t="shared" si="22"/>
        <v>0</v>
      </c>
      <c r="S217" s="55">
        <f t="shared" si="23"/>
        <v>0</v>
      </c>
      <c r="T217" s="50"/>
      <c r="U217" s="50"/>
      <c r="V217" s="55">
        <f t="shared" si="24"/>
        <v>0</v>
      </c>
      <c r="AD217" s="11"/>
      <c r="AE217" s="11"/>
      <c r="AJ217" s="96"/>
    </row>
    <row r="218" spans="2:36" hidden="1" outlineLevel="1" x14ac:dyDescent="0.3">
      <c r="B218" s="61"/>
      <c r="C218" s="62"/>
      <c r="D218" s="62"/>
      <c r="E218" s="44">
        <f>IFERROR(INDEX('3. Paquetes y Tareas'!$F$16:$F$65,MATCH(AJ218,'3. Paquetes y Tareas'!$E$16:$E$65,0)),0)</f>
        <v>0</v>
      </c>
      <c r="F218" s="54"/>
      <c r="G218" s="45" t="str">
        <f>IFERROR(INDEX('4. Presupuesto Total '!$G$20:$G$29,MATCH(F218,'4. Presupuesto Total '!$B$20:$B$29,0)),"")</f>
        <v/>
      </c>
      <c r="H218" s="46"/>
      <c r="I218" s="49"/>
      <c r="J218" s="57"/>
      <c r="K218" s="56"/>
      <c r="L218" s="55">
        <f t="shared" si="19"/>
        <v>0</v>
      </c>
      <c r="M218" s="50"/>
      <c r="N218" s="57"/>
      <c r="O218" s="56"/>
      <c r="P218" s="55">
        <f t="shared" si="20"/>
        <v>0</v>
      </c>
      <c r="Q218" s="55">
        <f t="shared" si="21"/>
        <v>0</v>
      </c>
      <c r="R218" s="55">
        <f t="shared" si="22"/>
        <v>0</v>
      </c>
      <c r="S218" s="55">
        <f t="shared" si="23"/>
        <v>0</v>
      </c>
      <c r="T218" s="50"/>
      <c r="U218" s="50"/>
      <c r="V218" s="55">
        <f t="shared" si="24"/>
        <v>0</v>
      </c>
      <c r="AD218" s="11"/>
      <c r="AE218" s="11"/>
      <c r="AJ218" s="96"/>
    </row>
    <row r="219" spans="2:36" hidden="1" outlineLevel="1" x14ac:dyDescent="0.3">
      <c r="B219" s="61"/>
      <c r="C219" s="62"/>
      <c r="D219" s="62"/>
      <c r="E219" s="44">
        <f>IFERROR(INDEX('3. Paquetes y Tareas'!$F$16:$F$65,MATCH(AJ219,'3. Paquetes y Tareas'!$E$16:$E$65,0)),0)</f>
        <v>0</v>
      </c>
      <c r="F219" s="54"/>
      <c r="G219" s="45" t="str">
        <f>IFERROR(INDEX('4. Presupuesto Total '!$G$20:$G$29,MATCH(F219,'4. Presupuesto Total '!$B$20:$B$29,0)),"")</f>
        <v/>
      </c>
      <c r="H219" s="46"/>
      <c r="I219" s="49"/>
      <c r="J219" s="57"/>
      <c r="K219" s="56"/>
      <c r="L219" s="55">
        <f t="shared" si="19"/>
        <v>0</v>
      </c>
      <c r="M219" s="50"/>
      <c r="N219" s="57"/>
      <c r="O219" s="56"/>
      <c r="P219" s="55">
        <f t="shared" si="20"/>
        <v>0</v>
      </c>
      <c r="Q219" s="55">
        <f t="shared" si="21"/>
        <v>0</v>
      </c>
      <c r="R219" s="55">
        <f t="shared" si="22"/>
        <v>0</v>
      </c>
      <c r="S219" s="55">
        <f t="shared" si="23"/>
        <v>0</v>
      </c>
      <c r="T219" s="50"/>
      <c r="U219" s="50"/>
      <c r="V219" s="55">
        <f t="shared" si="24"/>
        <v>0</v>
      </c>
      <c r="AD219" s="11"/>
      <c r="AE219" s="11"/>
      <c r="AJ219" s="96"/>
    </row>
    <row r="220" spans="2:36" hidden="1" outlineLevel="1" x14ac:dyDescent="0.3">
      <c r="B220" s="61"/>
      <c r="C220" s="62"/>
      <c r="D220" s="62"/>
      <c r="E220" s="44">
        <f>IFERROR(INDEX('3. Paquetes y Tareas'!$F$16:$F$65,MATCH(AJ220,'3. Paquetes y Tareas'!$E$16:$E$65,0)),0)</f>
        <v>0</v>
      </c>
      <c r="F220" s="54"/>
      <c r="G220" s="45" t="str">
        <f>IFERROR(INDEX('4. Presupuesto Total '!$G$20:$G$29,MATCH(F220,'4. Presupuesto Total '!$B$20:$B$29,0)),"")</f>
        <v/>
      </c>
      <c r="H220" s="46"/>
      <c r="I220" s="49"/>
      <c r="J220" s="57"/>
      <c r="K220" s="56"/>
      <c r="L220" s="55">
        <f t="shared" si="19"/>
        <v>0</v>
      </c>
      <c r="M220" s="50"/>
      <c r="N220" s="57"/>
      <c r="O220" s="56"/>
      <c r="P220" s="55">
        <f t="shared" si="20"/>
        <v>0</v>
      </c>
      <c r="Q220" s="55">
        <f t="shared" si="21"/>
        <v>0</v>
      </c>
      <c r="R220" s="55">
        <f t="shared" si="22"/>
        <v>0</v>
      </c>
      <c r="S220" s="55">
        <f t="shared" si="23"/>
        <v>0</v>
      </c>
      <c r="T220" s="50"/>
      <c r="U220" s="50"/>
      <c r="V220" s="55">
        <f t="shared" si="24"/>
        <v>0</v>
      </c>
      <c r="AD220" s="11"/>
      <c r="AE220" s="11"/>
      <c r="AJ220" s="96"/>
    </row>
    <row r="221" spans="2:36" hidden="1" outlineLevel="1" x14ac:dyDescent="0.3">
      <c r="B221" s="61"/>
      <c r="C221" s="62"/>
      <c r="D221" s="62"/>
      <c r="E221" s="44">
        <f>IFERROR(INDEX('3. Paquetes y Tareas'!$F$16:$F$65,MATCH(AJ221,'3. Paquetes y Tareas'!$E$16:$E$65,0)),0)</f>
        <v>0</v>
      </c>
      <c r="F221" s="54"/>
      <c r="G221" s="45" t="str">
        <f>IFERROR(INDEX('4. Presupuesto Total '!$G$20:$G$29,MATCH(F221,'4. Presupuesto Total '!$B$20:$B$29,0)),"")</f>
        <v/>
      </c>
      <c r="H221" s="46"/>
      <c r="I221" s="49"/>
      <c r="J221" s="57"/>
      <c r="K221" s="56"/>
      <c r="L221" s="55">
        <f t="shared" si="19"/>
        <v>0</v>
      </c>
      <c r="M221" s="50"/>
      <c r="N221" s="57"/>
      <c r="O221" s="56"/>
      <c r="P221" s="55">
        <f t="shared" si="20"/>
        <v>0</v>
      </c>
      <c r="Q221" s="55">
        <f t="shared" si="21"/>
        <v>0</v>
      </c>
      <c r="R221" s="55">
        <f t="shared" si="22"/>
        <v>0</v>
      </c>
      <c r="S221" s="55">
        <f t="shared" si="23"/>
        <v>0</v>
      </c>
      <c r="T221" s="50"/>
      <c r="U221" s="50"/>
      <c r="V221" s="55">
        <f t="shared" si="24"/>
        <v>0</v>
      </c>
      <c r="AD221" s="11"/>
      <c r="AE221" s="11"/>
      <c r="AJ221" s="96"/>
    </row>
    <row r="222" spans="2:36" hidden="1" outlineLevel="1" x14ac:dyDescent="0.3">
      <c r="B222" s="61"/>
      <c r="C222" s="62"/>
      <c r="D222" s="62"/>
      <c r="E222" s="44">
        <f>IFERROR(INDEX('3. Paquetes y Tareas'!$F$16:$F$65,MATCH(AJ222,'3. Paquetes y Tareas'!$E$16:$E$65,0)),0)</f>
        <v>0</v>
      </c>
      <c r="F222" s="54"/>
      <c r="G222" s="45" t="str">
        <f>IFERROR(INDEX('4. Presupuesto Total '!$G$20:$G$29,MATCH(F222,'4. Presupuesto Total '!$B$20:$B$29,0)),"")</f>
        <v/>
      </c>
      <c r="H222" s="46"/>
      <c r="I222" s="49"/>
      <c r="J222" s="57"/>
      <c r="K222" s="56"/>
      <c r="L222" s="55">
        <f t="shared" si="19"/>
        <v>0</v>
      </c>
      <c r="M222" s="50"/>
      <c r="N222" s="57"/>
      <c r="O222" s="56"/>
      <c r="P222" s="55">
        <f t="shared" si="20"/>
        <v>0</v>
      </c>
      <c r="Q222" s="55">
        <f t="shared" si="21"/>
        <v>0</v>
      </c>
      <c r="R222" s="55">
        <f t="shared" si="22"/>
        <v>0</v>
      </c>
      <c r="S222" s="55">
        <f t="shared" si="23"/>
        <v>0</v>
      </c>
      <c r="T222" s="50"/>
      <c r="U222" s="50"/>
      <c r="V222" s="55">
        <f t="shared" si="24"/>
        <v>0</v>
      </c>
      <c r="AD222" s="11"/>
      <c r="AE222" s="11"/>
      <c r="AJ222" s="96"/>
    </row>
    <row r="223" spans="2:36" hidden="1" outlineLevel="1" x14ac:dyDescent="0.3">
      <c r="B223" s="61"/>
      <c r="C223" s="62"/>
      <c r="D223" s="62"/>
      <c r="E223" s="44">
        <f>IFERROR(INDEX('3. Paquetes y Tareas'!$F$16:$F$65,MATCH(AJ223,'3. Paquetes y Tareas'!$E$16:$E$65,0)),0)</f>
        <v>0</v>
      </c>
      <c r="F223" s="54"/>
      <c r="G223" s="45" t="str">
        <f>IFERROR(INDEX('4. Presupuesto Total '!$G$20:$G$29,MATCH(F223,'4. Presupuesto Total '!$B$20:$B$29,0)),"")</f>
        <v/>
      </c>
      <c r="H223" s="46"/>
      <c r="I223" s="49"/>
      <c r="J223" s="57"/>
      <c r="K223" s="56"/>
      <c r="L223" s="55">
        <f t="shared" si="19"/>
        <v>0</v>
      </c>
      <c r="M223" s="50"/>
      <c r="N223" s="57"/>
      <c r="O223" s="56"/>
      <c r="P223" s="55">
        <f t="shared" si="20"/>
        <v>0</v>
      </c>
      <c r="Q223" s="55">
        <f t="shared" si="21"/>
        <v>0</v>
      </c>
      <c r="R223" s="55">
        <f t="shared" si="22"/>
        <v>0</v>
      </c>
      <c r="S223" s="55">
        <f t="shared" si="23"/>
        <v>0</v>
      </c>
      <c r="T223" s="50"/>
      <c r="U223" s="50"/>
      <c r="V223" s="55">
        <f t="shared" si="24"/>
        <v>0</v>
      </c>
      <c r="AD223" s="11"/>
      <c r="AE223" s="11"/>
      <c r="AJ223" s="96"/>
    </row>
    <row r="224" spans="2:36" hidden="1" outlineLevel="1" x14ac:dyDescent="0.3">
      <c r="B224" s="61"/>
      <c r="C224" s="62"/>
      <c r="D224" s="62"/>
      <c r="E224" s="44">
        <f>IFERROR(INDEX('3. Paquetes y Tareas'!$F$16:$F$65,MATCH(AJ224,'3. Paquetes y Tareas'!$E$16:$E$65,0)),0)</f>
        <v>0</v>
      </c>
      <c r="F224" s="54"/>
      <c r="G224" s="45" t="str">
        <f>IFERROR(INDEX('4. Presupuesto Total '!$G$20:$G$29,MATCH(F224,'4. Presupuesto Total '!$B$20:$B$29,0)),"")</f>
        <v/>
      </c>
      <c r="H224" s="46"/>
      <c r="I224" s="49"/>
      <c r="J224" s="57"/>
      <c r="K224" s="56"/>
      <c r="L224" s="55">
        <f t="shared" si="19"/>
        <v>0</v>
      </c>
      <c r="M224" s="50"/>
      <c r="N224" s="57"/>
      <c r="O224" s="56"/>
      <c r="P224" s="55">
        <f t="shared" si="20"/>
        <v>0</v>
      </c>
      <c r="Q224" s="55">
        <f t="shared" si="21"/>
        <v>0</v>
      </c>
      <c r="R224" s="55">
        <f t="shared" si="22"/>
        <v>0</v>
      </c>
      <c r="S224" s="55">
        <f t="shared" si="23"/>
        <v>0</v>
      </c>
      <c r="T224" s="50"/>
      <c r="U224" s="50"/>
      <c r="V224" s="55">
        <f t="shared" si="24"/>
        <v>0</v>
      </c>
      <c r="AD224" s="11"/>
      <c r="AE224" s="11"/>
      <c r="AJ224" s="96"/>
    </row>
    <row r="225" spans="2:36" hidden="1" outlineLevel="1" x14ac:dyDescent="0.3">
      <c r="B225" s="61"/>
      <c r="C225" s="62"/>
      <c r="D225" s="62"/>
      <c r="E225" s="44">
        <f>IFERROR(INDEX('3. Paquetes y Tareas'!$F$16:$F$65,MATCH(AJ225,'3. Paquetes y Tareas'!$E$16:$E$65,0)),0)</f>
        <v>0</v>
      </c>
      <c r="F225" s="54"/>
      <c r="G225" s="45" t="str">
        <f>IFERROR(INDEX('4. Presupuesto Total '!$G$20:$G$29,MATCH(F225,'4. Presupuesto Total '!$B$20:$B$29,0)),"")</f>
        <v/>
      </c>
      <c r="H225" s="46"/>
      <c r="I225" s="49"/>
      <c r="J225" s="57"/>
      <c r="K225" s="56"/>
      <c r="L225" s="55">
        <f t="shared" si="19"/>
        <v>0</v>
      </c>
      <c r="M225" s="50"/>
      <c r="N225" s="57"/>
      <c r="O225" s="56"/>
      <c r="P225" s="55">
        <f t="shared" si="20"/>
        <v>0</v>
      </c>
      <c r="Q225" s="55">
        <f t="shared" si="21"/>
        <v>0</v>
      </c>
      <c r="R225" s="55">
        <f t="shared" si="22"/>
        <v>0</v>
      </c>
      <c r="S225" s="55">
        <f t="shared" si="23"/>
        <v>0</v>
      </c>
      <c r="T225" s="50"/>
      <c r="U225" s="50"/>
      <c r="V225" s="55">
        <f t="shared" si="24"/>
        <v>0</v>
      </c>
      <c r="AD225" s="11"/>
      <c r="AE225" s="11"/>
      <c r="AJ225" s="96"/>
    </row>
    <row r="226" spans="2:36" hidden="1" outlineLevel="1" x14ac:dyDescent="0.3">
      <c r="B226" s="61"/>
      <c r="C226" s="62"/>
      <c r="D226" s="62"/>
      <c r="E226" s="44">
        <f>IFERROR(INDEX('3. Paquetes y Tareas'!$F$16:$F$65,MATCH(AJ226,'3. Paquetes y Tareas'!$E$16:$E$65,0)),0)</f>
        <v>0</v>
      </c>
      <c r="F226" s="54"/>
      <c r="G226" s="45" t="str">
        <f>IFERROR(INDEX('4. Presupuesto Total '!$G$20:$G$29,MATCH(F226,'4. Presupuesto Total '!$B$20:$B$29,0)),"")</f>
        <v/>
      </c>
      <c r="H226" s="46"/>
      <c r="I226" s="49"/>
      <c r="J226" s="57"/>
      <c r="K226" s="56"/>
      <c r="L226" s="55">
        <f t="shared" si="19"/>
        <v>0</v>
      </c>
      <c r="M226" s="50"/>
      <c r="N226" s="57"/>
      <c r="O226" s="56"/>
      <c r="P226" s="55">
        <f t="shared" si="20"/>
        <v>0</v>
      </c>
      <c r="Q226" s="55">
        <f t="shared" si="21"/>
        <v>0</v>
      </c>
      <c r="R226" s="55">
        <f t="shared" si="22"/>
        <v>0</v>
      </c>
      <c r="S226" s="55">
        <f t="shared" si="23"/>
        <v>0</v>
      </c>
      <c r="T226" s="50"/>
      <c r="U226" s="50"/>
      <c r="V226" s="55">
        <f t="shared" si="24"/>
        <v>0</v>
      </c>
      <c r="AD226" s="11"/>
      <c r="AE226" s="11"/>
      <c r="AJ226" s="96"/>
    </row>
    <row r="227" spans="2:36" hidden="1" outlineLevel="1" x14ac:dyDescent="0.3">
      <c r="B227" s="61"/>
      <c r="C227" s="62"/>
      <c r="D227" s="62"/>
      <c r="E227" s="44">
        <f>IFERROR(INDEX('3. Paquetes y Tareas'!$F$16:$F$65,MATCH(AJ227,'3. Paquetes y Tareas'!$E$16:$E$65,0)),0)</f>
        <v>0</v>
      </c>
      <c r="F227" s="54"/>
      <c r="G227" s="45" t="str">
        <f>IFERROR(INDEX('4. Presupuesto Total '!$G$20:$G$29,MATCH(F227,'4. Presupuesto Total '!$B$20:$B$29,0)),"")</f>
        <v/>
      </c>
      <c r="H227" s="46"/>
      <c r="I227" s="49"/>
      <c r="J227" s="57"/>
      <c r="K227" s="56"/>
      <c r="L227" s="55">
        <f t="shared" si="19"/>
        <v>0</v>
      </c>
      <c r="M227" s="50"/>
      <c r="N227" s="57"/>
      <c r="O227" s="56"/>
      <c r="P227" s="55">
        <f t="shared" si="20"/>
        <v>0</v>
      </c>
      <c r="Q227" s="55">
        <f t="shared" si="21"/>
        <v>0</v>
      </c>
      <c r="R227" s="55">
        <f t="shared" si="22"/>
        <v>0</v>
      </c>
      <c r="S227" s="55">
        <f t="shared" si="23"/>
        <v>0</v>
      </c>
      <c r="T227" s="50"/>
      <c r="U227" s="50"/>
      <c r="V227" s="55">
        <f t="shared" si="24"/>
        <v>0</v>
      </c>
      <c r="AD227" s="11"/>
      <c r="AE227" s="11"/>
      <c r="AJ227" s="96"/>
    </row>
    <row r="228" spans="2:36" hidden="1" outlineLevel="1" x14ac:dyDescent="0.3">
      <c r="B228" s="61"/>
      <c r="C228" s="62"/>
      <c r="D228" s="62"/>
      <c r="E228" s="44">
        <f>IFERROR(INDEX('3. Paquetes y Tareas'!$F$16:$F$65,MATCH(AJ228,'3. Paquetes y Tareas'!$E$16:$E$65,0)),0)</f>
        <v>0</v>
      </c>
      <c r="F228" s="54"/>
      <c r="G228" s="45" t="str">
        <f>IFERROR(INDEX('4. Presupuesto Total '!$G$20:$G$29,MATCH(F228,'4. Presupuesto Total '!$B$20:$B$29,0)),"")</f>
        <v/>
      </c>
      <c r="H228" s="46"/>
      <c r="I228" s="49"/>
      <c r="J228" s="57"/>
      <c r="K228" s="56"/>
      <c r="L228" s="55">
        <f t="shared" ref="L228:L291" si="25">IFERROR(K228*$G228,0)</f>
        <v>0</v>
      </c>
      <c r="M228" s="50"/>
      <c r="N228" s="57"/>
      <c r="O228" s="56"/>
      <c r="P228" s="55">
        <f t="shared" ref="P228:P291" si="26">IFERROR(O228*$G228,0)</f>
        <v>0</v>
      </c>
      <c r="Q228" s="55">
        <f t="shared" ref="Q228:Q291" si="27">+J228+N228</f>
        <v>0</v>
      </c>
      <c r="R228" s="55">
        <f t="shared" ref="R228:R291" si="28">+K228+O228</f>
        <v>0</v>
      </c>
      <c r="S228" s="55">
        <f t="shared" ref="S228:S291" si="29">IFERROR(R228*G228,0)</f>
        <v>0</v>
      </c>
      <c r="T228" s="50"/>
      <c r="U228" s="50"/>
      <c r="V228" s="55">
        <f t="shared" ref="V228:V291" si="30">IFERROR(U228*$G228,0)</f>
        <v>0</v>
      </c>
      <c r="AD228" s="11"/>
      <c r="AE228" s="11"/>
      <c r="AJ228" s="96"/>
    </row>
    <row r="229" spans="2:36" hidden="1" outlineLevel="1" x14ac:dyDescent="0.3">
      <c r="B229" s="61"/>
      <c r="C229" s="62"/>
      <c r="D229" s="62"/>
      <c r="E229" s="44">
        <f>IFERROR(INDEX('3. Paquetes y Tareas'!$F$16:$F$65,MATCH(AJ229,'3. Paquetes y Tareas'!$E$16:$E$65,0)),0)</f>
        <v>0</v>
      </c>
      <c r="F229" s="54"/>
      <c r="G229" s="45" t="str">
        <f>IFERROR(INDEX('4. Presupuesto Total '!$G$20:$G$29,MATCH(F229,'4. Presupuesto Total '!$B$20:$B$29,0)),"")</f>
        <v/>
      </c>
      <c r="H229" s="46"/>
      <c r="I229" s="49"/>
      <c r="J229" s="57"/>
      <c r="K229" s="56"/>
      <c r="L229" s="55">
        <f t="shared" si="25"/>
        <v>0</v>
      </c>
      <c r="M229" s="50"/>
      <c r="N229" s="57"/>
      <c r="O229" s="56"/>
      <c r="P229" s="55">
        <f t="shared" si="26"/>
        <v>0</v>
      </c>
      <c r="Q229" s="55">
        <f t="shared" si="27"/>
        <v>0</v>
      </c>
      <c r="R229" s="55">
        <f t="shared" si="28"/>
        <v>0</v>
      </c>
      <c r="S229" s="55">
        <f t="shared" si="29"/>
        <v>0</v>
      </c>
      <c r="T229" s="50"/>
      <c r="U229" s="50"/>
      <c r="V229" s="55">
        <f t="shared" si="30"/>
        <v>0</v>
      </c>
      <c r="AD229" s="11"/>
      <c r="AE229" s="11"/>
      <c r="AJ229" s="96"/>
    </row>
    <row r="230" spans="2:36" hidden="1" outlineLevel="1" x14ac:dyDescent="0.3">
      <c r="B230" s="61"/>
      <c r="C230" s="62"/>
      <c r="D230" s="62"/>
      <c r="E230" s="44">
        <f>IFERROR(INDEX('3. Paquetes y Tareas'!$F$16:$F$65,MATCH(AJ230,'3. Paquetes y Tareas'!$E$16:$E$65,0)),0)</f>
        <v>0</v>
      </c>
      <c r="F230" s="54"/>
      <c r="G230" s="45" t="str">
        <f>IFERROR(INDEX('4. Presupuesto Total '!$G$20:$G$29,MATCH(F230,'4. Presupuesto Total '!$B$20:$B$29,0)),"")</f>
        <v/>
      </c>
      <c r="H230" s="46"/>
      <c r="I230" s="49"/>
      <c r="J230" s="57"/>
      <c r="K230" s="56"/>
      <c r="L230" s="55">
        <f t="shared" si="25"/>
        <v>0</v>
      </c>
      <c r="M230" s="50"/>
      <c r="N230" s="57"/>
      <c r="O230" s="56"/>
      <c r="P230" s="55">
        <f t="shared" si="26"/>
        <v>0</v>
      </c>
      <c r="Q230" s="55">
        <f t="shared" si="27"/>
        <v>0</v>
      </c>
      <c r="R230" s="55">
        <f t="shared" si="28"/>
        <v>0</v>
      </c>
      <c r="S230" s="55">
        <f t="shared" si="29"/>
        <v>0</v>
      </c>
      <c r="T230" s="50"/>
      <c r="U230" s="50"/>
      <c r="V230" s="55">
        <f t="shared" si="30"/>
        <v>0</v>
      </c>
      <c r="AD230" s="11"/>
      <c r="AE230" s="11"/>
      <c r="AJ230" s="96"/>
    </row>
    <row r="231" spans="2:36" hidden="1" outlineLevel="1" x14ac:dyDescent="0.3">
      <c r="B231" s="61"/>
      <c r="C231" s="62"/>
      <c r="D231" s="62"/>
      <c r="E231" s="44">
        <f>IFERROR(INDEX('3. Paquetes y Tareas'!$F$16:$F$65,MATCH(AJ231,'3. Paquetes y Tareas'!$E$16:$E$65,0)),0)</f>
        <v>0</v>
      </c>
      <c r="F231" s="54"/>
      <c r="G231" s="45" t="str">
        <f>IFERROR(INDEX('4. Presupuesto Total '!$G$20:$G$29,MATCH(F231,'4. Presupuesto Total '!$B$20:$B$29,0)),"")</f>
        <v/>
      </c>
      <c r="H231" s="46"/>
      <c r="I231" s="49"/>
      <c r="J231" s="57"/>
      <c r="K231" s="56"/>
      <c r="L231" s="55">
        <f t="shared" si="25"/>
        <v>0</v>
      </c>
      <c r="M231" s="50"/>
      <c r="N231" s="57"/>
      <c r="O231" s="56"/>
      <c r="P231" s="55">
        <f t="shared" si="26"/>
        <v>0</v>
      </c>
      <c r="Q231" s="55">
        <f t="shared" si="27"/>
        <v>0</v>
      </c>
      <c r="R231" s="55">
        <f t="shared" si="28"/>
        <v>0</v>
      </c>
      <c r="S231" s="55">
        <f t="shared" si="29"/>
        <v>0</v>
      </c>
      <c r="T231" s="50"/>
      <c r="U231" s="50"/>
      <c r="V231" s="55">
        <f t="shared" si="30"/>
        <v>0</v>
      </c>
      <c r="AD231" s="11"/>
      <c r="AE231" s="11"/>
      <c r="AJ231" s="96"/>
    </row>
    <row r="232" spans="2:36" hidden="1" outlineLevel="1" x14ac:dyDescent="0.3">
      <c r="B232" s="61"/>
      <c r="C232" s="62"/>
      <c r="D232" s="62"/>
      <c r="E232" s="44">
        <f>IFERROR(INDEX('3. Paquetes y Tareas'!$F$16:$F$65,MATCH(AJ232,'3. Paquetes y Tareas'!$E$16:$E$65,0)),0)</f>
        <v>0</v>
      </c>
      <c r="F232" s="54"/>
      <c r="G232" s="45" t="str">
        <f>IFERROR(INDEX('4. Presupuesto Total '!$G$20:$G$29,MATCH(F232,'4. Presupuesto Total '!$B$20:$B$29,0)),"")</f>
        <v/>
      </c>
      <c r="H232" s="46"/>
      <c r="I232" s="49"/>
      <c r="J232" s="57"/>
      <c r="K232" s="56"/>
      <c r="L232" s="55">
        <f t="shared" si="25"/>
        <v>0</v>
      </c>
      <c r="M232" s="50"/>
      <c r="N232" s="57"/>
      <c r="O232" s="56"/>
      <c r="P232" s="55">
        <f t="shared" si="26"/>
        <v>0</v>
      </c>
      <c r="Q232" s="55">
        <f t="shared" si="27"/>
        <v>0</v>
      </c>
      <c r="R232" s="55">
        <f t="shared" si="28"/>
        <v>0</v>
      </c>
      <c r="S232" s="55">
        <f t="shared" si="29"/>
        <v>0</v>
      </c>
      <c r="T232" s="50"/>
      <c r="U232" s="50"/>
      <c r="V232" s="55">
        <f t="shared" si="30"/>
        <v>0</v>
      </c>
      <c r="AD232" s="11"/>
      <c r="AE232" s="11"/>
      <c r="AJ232" s="96"/>
    </row>
    <row r="233" spans="2:36" hidden="1" outlineLevel="1" x14ac:dyDescent="0.3">
      <c r="B233" s="61"/>
      <c r="C233" s="62"/>
      <c r="D233" s="62"/>
      <c r="E233" s="44">
        <f>IFERROR(INDEX('3. Paquetes y Tareas'!$F$16:$F$65,MATCH(AJ233,'3. Paquetes y Tareas'!$E$16:$E$65,0)),0)</f>
        <v>0</v>
      </c>
      <c r="F233" s="54"/>
      <c r="G233" s="45" t="str">
        <f>IFERROR(INDEX('4. Presupuesto Total '!$G$20:$G$29,MATCH(F233,'4. Presupuesto Total '!$B$20:$B$29,0)),"")</f>
        <v/>
      </c>
      <c r="H233" s="46"/>
      <c r="I233" s="49"/>
      <c r="J233" s="57"/>
      <c r="K233" s="56"/>
      <c r="L233" s="55">
        <f t="shared" si="25"/>
        <v>0</v>
      </c>
      <c r="M233" s="50"/>
      <c r="N233" s="57"/>
      <c r="O233" s="56"/>
      <c r="P233" s="55">
        <f t="shared" si="26"/>
        <v>0</v>
      </c>
      <c r="Q233" s="55">
        <f t="shared" si="27"/>
        <v>0</v>
      </c>
      <c r="R233" s="55">
        <f t="shared" si="28"/>
        <v>0</v>
      </c>
      <c r="S233" s="55">
        <f t="shared" si="29"/>
        <v>0</v>
      </c>
      <c r="T233" s="50"/>
      <c r="U233" s="50"/>
      <c r="V233" s="55">
        <f t="shared" si="30"/>
        <v>0</v>
      </c>
      <c r="AD233" s="11"/>
      <c r="AE233" s="11"/>
      <c r="AJ233" s="96"/>
    </row>
    <row r="234" spans="2:36" hidden="1" outlineLevel="1" x14ac:dyDescent="0.3">
      <c r="B234" s="61"/>
      <c r="C234" s="62"/>
      <c r="D234" s="62"/>
      <c r="E234" s="44">
        <f>IFERROR(INDEX('3. Paquetes y Tareas'!$F$16:$F$65,MATCH(AJ234,'3. Paquetes y Tareas'!$E$16:$E$65,0)),0)</f>
        <v>0</v>
      </c>
      <c r="F234" s="54"/>
      <c r="G234" s="45" t="str">
        <f>IFERROR(INDEX('4. Presupuesto Total '!$G$20:$G$29,MATCH(F234,'4. Presupuesto Total '!$B$20:$B$29,0)),"")</f>
        <v/>
      </c>
      <c r="H234" s="46"/>
      <c r="I234" s="49"/>
      <c r="J234" s="57"/>
      <c r="K234" s="56"/>
      <c r="L234" s="55">
        <f t="shared" si="25"/>
        <v>0</v>
      </c>
      <c r="M234" s="50"/>
      <c r="N234" s="57"/>
      <c r="O234" s="56"/>
      <c r="P234" s="55">
        <f t="shared" si="26"/>
        <v>0</v>
      </c>
      <c r="Q234" s="55">
        <f t="shared" si="27"/>
        <v>0</v>
      </c>
      <c r="R234" s="55">
        <f t="shared" si="28"/>
        <v>0</v>
      </c>
      <c r="S234" s="55">
        <f t="shared" si="29"/>
        <v>0</v>
      </c>
      <c r="T234" s="50"/>
      <c r="U234" s="50"/>
      <c r="V234" s="55">
        <f t="shared" si="30"/>
        <v>0</v>
      </c>
      <c r="AD234" s="11"/>
      <c r="AE234" s="11"/>
      <c r="AJ234" s="96"/>
    </row>
    <row r="235" spans="2:36" hidden="1" outlineLevel="1" x14ac:dyDescent="0.3">
      <c r="B235" s="61"/>
      <c r="C235" s="62"/>
      <c r="D235" s="62"/>
      <c r="E235" s="44">
        <f>IFERROR(INDEX('3. Paquetes y Tareas'!$F$16:$F$65,MATCH(AJ235,'3. Paquetes y Tareas'!$E$16:$E$65,0)),0)</f>
        <v>0</v>
      </c>
      <c r="F235" s="54"/>
      <c r="G235" s="45" t="str">
        <f>IFERROR(INDEX('4. Presupuesto Total '!$G$20:$G$29,MATCH(F235,'4. Presupuesto Total '!$B$20:$B$29,0)),"")</f>
        <v/>
      </c>
      <c r="H235" s="46"/>
      <c r="I235" s="49"/>
      <c r="J235" s="57"/>
      <c r="K235" s="56"/>
      <c r="L235" s="55">
        <f t="shared" si="25"/>
        <v>0</v>
      </c>
      <c r="M235" s="50"/>
      <c r="N235" s="57"/>
      <c r="O235" s="56"/>
      <c r="P235" s="55">
        <f t="shared" si="26"/>
        <v>0</v>
      </c>
      <c r="Q235" s="55">
        <f t="shared" si="27"/>
        <v>0</v>
      </c>
      <c r="R235" s="55">
        <f t="shared" si="28"/>
        <v>0</v>
      </c>
      <c r="S235" s="55">
        <f t="shared" si="29"/>
        <v>0</v>
      </c>
      <c r="T235" s="50"/>
      <c r="U235" s="50"/>
      <c r="V235" s="55">
        <f t="shared" si="30"/>
        <v>0</v>
      </c>
      <c r="AD235" s="11"/>
      <c r="AE235" s="11"/>
      <c r="AJ235" s="96"/>
    </row>
    <row r="236" spans="2:36" hidden="1" outlineLevel="1" x14ac:dyDescent="0.3">
      <c r="B236" s="61"/>
      <c r="C236" s="62"/>
      <c r="D236" s="62"/>
      <c r="E236" s="44">
        <f>IFERROR(INDEX('3. Paquetes y Tareas'!$F$16:$F$65,MATCH(AJ236,'3. Paquetes y Tareas'!$E$16:$E$65,0)),0)</f>
        <v>0</v>
      </c>
      <c r="F236" s="54"/>
      <c r="G236" s="45" t="str">
        <f>IFERROR(INDEX('4. Presupuesto Total '!$G$20:$G$29,MATCH(F236,'4. Presupuesto Total '!$B$20:$B$29,0)),"")</f>
        <v/>
      </c>
      <c r="H236" s="46"/>
      <c r="I236" s="49"/>
      <c r="J236" s="57"/>
      <c r="K236" s="56"/>
      <c r="L236" s="55">
        <f t="shared" si="25"/>
        <v>0</v>
      </c>
      <c r="M236" s="50"/>
      <c r="N236" s="57"/>
      <c r="O236" s="56"/>
      <c r="P236" s="55">
        <f t="shared" si="26"/>
        <v>0</v>
      </c>
      <c r="Q236" s="55">
        <f t="shared" si="27"/>
        <v>0</v>
      </c>
      <c r="R236" s="55">
        <f t="shared" si="28"/>
        <v>0</v>
      </c>
      <c r="S236" s="55">
        <f t="shared" si="29"/>
        <v>0</v>
      </c>
      <c r="T236" s="50"/>
      <c r="U236" s="50"/>
      <c r="V236" s="55">
        <f t="shared" si="30"/>
        <v>0</v>
      </c>
      <c r="AD236" s="11"/>
      <c r="AE236" s="11"/>
      <c r="AJ236" s="96"/>
    </row>
    <row r="237" spans="2:36" hidden="1" outlineLevel="1" x14ac:dyDescent="0.3">
      <c r="B237" s="61"/>
      <c r="C237" s="62"/>
      <c r="D237" s="62"/>
      <c r="E237" s="44">
        <f>IFERROR(INDEX('3. Paquetes y Tareas'!$F$16:$F$65,MATCH(AJ237,'3. Paquetes y Tareas'!$E$16:$E$65,0)),0)</f>
        <v>0</v>
      </c>
      <c r="F237" s="54"/>
      <c r="G237" s="45" t="str">
        <f>IFERROR(INDEX('4. Presupuesto Total '!$G$20:$G$29,MATCH(F237,'4. Presupuesto Total '!$B$20:$B$29,0)),"")</f>
        <v/>
      </c>
      <c r="H237" s="46"/>
      <c r="I237" s="49"/>
      <c r="J237" s="57"/>
      <c r="K237" s="56"/>
      <c r="L237" s="55">
        <f t="shared" si="25"/>
        <v>0</v>
      </c>
      <c r="M237" s="50"/>
      <c r="N237" s="57"/>
      <c r="O237" s="56"/>
      <c r="P237" s="55">
        <f t="shared" si="26"/>
        <v>0</v>
      </c>
      <c r="Q237" s="55">
        <f t="shared" si="27"/>
        <v>0</v>
      </c>
      <c r="R237" s="55">
        <f t="shared" si="28"/>
        <v>0</v>
      </c>
      <c r="S237" s="55">
        <f t="shared" si="29"/>
        <v>0</v>
      </c>
      <c r="T237" s="50"/>
      <c r="U237" s="50"/>
      <c r="V237" s="55">
        <f t="shared" si="30"/>
        <v>0</v>
      </c>
      <c r="AD237" s="11"/>
      <c r="AE237" s="11"/>
      <c r="AJ237" s="96"/>
    </row>
    <row r="238" spans="2:36" hidden="1" outlineLevel="1" x14ac:dyDescent="0.3">
      <c r="B238" s="61"/>
      <c r="C238" s="62"/>
      <c r="D238" s="62"/>
      <c r="E238" s="44">
        <f>IFERROR(INDEX('3. Paquetes y Tareas'!$F$16:$F$65,MATCH(AJ238,'3. Paquetes y Tareas'!$E$16:$E$65,0)),0)</f>
        <v>0</v>
      </c>
      <c r="F238" s="54"/>
      <c r="G238" s="45" t="str">
        <f>IFERROR(INDEX('4. Presupuesto Total '!$G$20:$G$29,MATCH(F238,'4. Presupuesto Total '!$B$20:$B$29,0)),"")</f>
        <v/>
      </c>
      <c r="H238" s="46"/>
      <c r="I238" s="49"/>
      <c r="J238" s="57"/>
      <c r="K238" s="56"/>
      <c r="L238" s="55">
        <f t="shared" si="25"/>
        <v>0</v>
      </c>
      <c r="M238" s="50"/>
      <c r="N238" s="57"/>
      <c r="O238" s="56"/>
      <c r="P238" s="55">
        <f t="shared" si="26"/>
        <v>0</v>
      </c>
      <c r="Q238" s="55">
        <f t="shared" si="27"/>
        <v>0</v>
      </c>
      <c r="R238" s="55">
        <f t="shared" si="28"/>
        <v>0</v>
      </c>
      <c r="S238" s="55">
        <f t="shared" si="29"/>
        <v>0</v>
      </c>
      <c r="T238" s="50"/>
      <c r="U238" s="50"/>
      <c r="V238" s="55">
        <f t="shared" si="30"/>
        <v>0</v>
      </c>
      <c r="AD238" s="11"/>
      <c r="AE238" s="11"/>
      <c r="AJ238" s="96"/>
    </row>
    <row r="239" spans="2:36" hidden="1" outlineLevel="1" x14ac:dyDescent="0.3">
      <c r="B239" s="61"/>
      <c r="C239" s="62"/>
      <c r="D239" s="62"/>
      <c r="E239" s="44">
        <f>IFERROR(INDEX('3. Paquetes y Tareas'!$F$16:$F$65,MATCH(AJ239,'3. Paquetes y Tareas'!$E$16:$E$65,0)),0)</f>
        <v>0</v>
      </c>
      <c r="F239" s="54"/>
      <c r="G239" s="45" t="str">
        <f>IFERROR(INDEX('4. Presupuesto Total '!$G$20:$G$29,MATCH(F239,'4. Presupuesto Total '!$B$20:$B$29,0)),"")</f>
        <v/>
      </c>
      <c r="H239" s="46"/>
      <c r="I239" s="49"/>
      <c r="J239" s="57"/>
      <c r="K239" s="56"/>
      <c r="L239" s="55">
        <f t="shared" si="25"/>
        <v>0</v>
      </c>
      <c r="M239" s="50"/>
      <c r="N239" s="57"/>
      <c r="O239" s="56"/>
      <c r="P239" s="55">
        <f t="shared" si="26"/>
        <v>0</v>
      </c>
      <c r="Q239" s="55">
        <f t="shared" si="27"/>
        <v>0</v>
      </c>
      <c r="R239" s="55">
        <f t="shared" si="28"/>
        <v>0</v>
      </c>
      <c r="S239" s="55">
        <f t="shared" si="29"/>
        <v>0</v>
      </c>
      <c r="T239" s="50"/>
      <c r="U239" s="50"/>
      <c r="V239" s="55">
        <f t="shared" si="30"/>
        <v>0</v>
      </c>
      <c r="AD239" s="11"/>
      <c r="AE239" s="11"/>
      <c r="AJ239" s="96"/>
    </row>
    <row r="240" spans="2:36" hidden="1" outlineLevel="1" x14ac:dyDescent="0.3">
      <c r="B240" s="61"/>
      <c r="C240" s="62"/>
      <c r="D240" s="62"/>
      <c r="E240" s="44">
        <f>IFERROR(INDEX('3. Paquetes y Tareas'!$F$16:$F$65,MATCH(AJ240,'3. Paquetes y Tareas'!$E$16:$E$65,0)),0)</f>
        <v>0</v>
      </c>
      <c r="F240" s="54"/>
      <c r="G240" s="45" t="str">
        <f>IFERROR(INDEX('4. Presupuesto Total '!$G$20:$G$29,MATCH(F240,'4. Presupuesto Total '!$B$20:$B$29,0)),"")</f>
        <v/>
      </c>
      <c r="H240" s="46"/>
      <c r="I240" s="49"/>
      <c r="J240" s="57"/>
      <c r="K240" s="56"/>
      <c r="L240" s="55">
        <f t="shared" si="25"/>
        <v>0</v>
      </c>
      <c r="M240" s="50"/>
      <c r="N240" s="57"/>
      <c r="O240" s="56"/>
      <c r="P240" s="55">
        <f t="shared" si="26"/>
        <v>0</v>
      </c>
      <c r="Q240" s="55">
        <f t="shared" si="27"/>
        <v>0</v>
      </c>
      <c r="R240" s="55">
        <f t="shared" si="28"/>
        <v>0</v>
      </c>
      <c r="S240" s="55">
        <f t="shared" si="29"/>
        <v>0</v>
      </c>
      <c r="T240" s="50"/>
      <c r="U240" s="50"/>
      <c r="V240" s="55">
        <f t="shared" si="30"/>
        <v>0</v>
      </c>
      <c r="AD240" s="11"/>
      <c r="AE240" s="11"/>
      <c r="AJ240" s="96"/>
    </row>
    <row r="241" spans="2:36" hidden="1" outlineLevel="1" x14ac:dyDescent="0.3">
      <c r="B241" s="61"/>
      <c r="C241" s="62"/>
      <c r="D241" s="62"/>
      <c r="E241" s="44">
        <f>IFERROR(INDEX('3. Paquetes y Tareas'!$F$16:$F$65,MATCH(AJ241,'3. Paquetes y Tareas'!$E$16:$E$65,0)),0)</f>
        <v>0</v>
      </c>
      <c r="F241" s="54"/>
      <c r="G241" s="45" t="str">
        <f>IFERROR(INDEX('4. Presupuesto Total '!$G$20:$G$29,MATCH(F241,'4. Presupuesto Total '!$B$20:$B$29,0)),"")</f>
        <v/>
      </c>
      <c r="H241" s="46"/>
      <c r="I241" s="49"/>
      <c r="J241" s="57"/>
      <c r="K241" s="56"/>
      <c r="L241" s="55">
        <f t="shared" si="25"/>
        <v>0</v>
      </c>
      <c r="M241" s="50"/>
      <c r="N241" s="57"/>
      <c r="O241" s="56"/>
      <c r="P241" s="55">
        <f t="shared" si="26"/>
        <v>0</v>
      </c>
      <c r="Q241" s="55">
        <f t="shared" si="27"/>
        <v>0</v>
      </c>
      <c r="R241" s="55">
        <f t="shared" si="28"/>
        <v>0</v>
      </c>
      <c r="S241" s="55">
        <f t="shared" si="29"/>
        <v>0</v>
      </c>
      <c r="T241" s="50"/>
      <c r="U241" s="50"/>
      <c r="V241" s="55">
        <f t="shared" si="30"/>
        <v>0</v>
      </c>
      <c r="AD241" s="11"/>
      <c r="AE241" s="11"/>
      <c r="AJ241" s="96"/>
    </row>
    <row r="242" spans="2:36" hidden="1" outlineLevel="1" x14ac:dyDescent="0.3">
      <c r="B242" s="61"/>
      <c r="C242" s="62"/>
      <c r="D242" s="62"/>
      <c r="E242" s="44">
        <f>IFERROR(INDEX('3. Paquetes y Tareas'!$F$16:$F$65,MATCH(AJ242,'3. Paquetes y Tareas'!$E$16:$E$65,0)),0)</f>
        <v>0</v>
      </c>
      <c r="F242" s="54"/>
      <c r="G242" s="45" t="str">
        <f>IFERROR(INDEX('4. Presupuesto Total '!$G$20:$G$29,MATCH(F242,'4. Presupuesto Total '!$B$20:$B$29,0)),"")</f>
        <v/>
      </c>
      <c r="H242" s="46"/>
      <c r="I242" s="49"/>
      <c r="J242" s="57"/>
      <c r="K242" s="56"/>
      <c r="L242" s="55">
        <f t="shared" si="25"/>
        <v>0</v>
      </c>
      <c r="M242" s="50"/>
      <c r="N242" s="57"/>
      <c r="O242" s="56"/>
      <c r="P242" s="55">
        <f t="shared" si="26"/>
        <v>0</v>
      </c>
      <c r="Q242" s="55">
        <f t="shared" si="27"/>
        <v>0</v>
      </c>
      <c r="R242" s="55">
        <f t="shared" si="28"/>
        <v>0</v>
      </c>
      <c r="S242" s="55">
        <f t="shared" si="29"/>
        <v>0</v>
      </c>
      <c r="T242" s="50"/>
      <c r="U242" s="50"/>
      <c r="V242" s="55">
        <f t="shared" si="30"/>
        <v>0</v>
      </c>
      <c r="AD242" s="11"/>
      <c r="AE242" s="11"/>
      <c r="AJ242" s="96"/>
    </row>
    <row r="243" spans="2:36" hidden="1" outlineLevel="1" x14ac:dyDescent="0.3">
      <c r="B243" s="61"/>
      <c r="C243" s="62"/>
      <c r="D243" s="62"/>
      <c r="E243" s="44">
        <f>IFERROR(INDEX('3. Paquetes y Tareas'!$F$16:$F$65,MATCH(AJ243,'3. Paquetes y Tareas'!$E$16:$E$65,0)),0)</f>
        <v>0</v>
      </c>
      <c r="F243" s="54"/>
      <c r="G243" s="45" t="str">
        <f>IFERROR(INDEX('4. Presupuesto Total '!$G$20:$G$29,MATCH(F243,'4. Presupuesto Total '!$B$20:$B$29,0)),"")</f>
        <v/>
      </c>
      <c r="H243" s="46"/>
      <c r="I243" s="49"/>
      <c r="J243" s="57"/>
      <c r="K243" s="56"/>
      <c r="L243" s="55">
        <f t="shared" si="25"/>
        <v>0</v>
      </c>
      <c r="M243" s="50"/>
      <c r="N243" s="57"/>
      <c r="O243" s="56"/>
      <c r="P243" s="55">
        <f t="shared" si="26"/>
        <v>0</v>
      </c>
      <c r="Q243" s="55">
        <f t="shared" si="27"/>
        <v>0</v>
      </c>
      <c r="R243" s="55">
        <f t="shared" si="28"/>
        <v>0</v>
      </c>
      <c r="S243" s="55">
        <f t="shared" si="29"/>
        <v>0</v>
      </c>
      <c r="T243" s="50"/>
      <c r="U243" s="50"/>
      <c r="V243" s="55">
        <f t="shared" si="30"/>
        <v>0</v>
      </c>
      <c r="AD243" s="11"/>
      <c r="AE243" s="11"/>
      <c r="AJ243" s="96"/>
    </row>
    <row r="244" spans="2:36" hidden="1" outlineLevel="1" x14ac:dyDescent="0.3">
      <c r="B244" s="61"/>
      <c r="C244" s="62"/>
      <c r="D244" s="62"/>
      <c r="E244" s="44">
        <f>IFERROR(INDEX('3. Paquetes y Tareas'!$F$16:$F$65,MATCH(AJ244,'3. Paquetes y Tareas'!$E$16:$E$65,0)),0)</f>
        <v>0</v>
      </c>
      <c r="F244" s="54"/>
      <c r="G244" s="45" t="str">
        <f>IFERROR(INDEX('4. Presupuesto Total '!$G$20:$G$29,MATCH(F244,'4. Presupuesto Total '!$B$20:$B$29,0)),"")</f>
        <v/>
      </c>
      <c r="H244" s="46"/>
      <c r="I244" s="49"/>
      <c r="J244" s="57"/>
      <c r="K244" s="56"/>
      <c r="L244" s="55">
        <f t="shared" si="25"/>
        <v>0</v>
      </c>
      <c r="M244" s="50"/>
      <c r="N244" s="57"/>
      <c r="O244" s="56"/>
      <c r="P244" s="55">
        <f t="shared" si="26"/>
        <v>0</v>
      </c>
      <c r="Q244" s="55">
        <f t="shared" si="27"/>
        <v>0</v>
      </c>
      <c r="R244" s="55">
        <f t="shared" si="28"/>
        <v>0</v>
      </c>
      <c r="S244" s="55">
        <f t="shared" si="29"/>
        <v>0</v>
      </c>
      <c r="T244" s="50"/>
      <c r="U244" s="50"/>
      <c r="V244" s="55">
        <f t="shared" si="30"/>
        <v>0</v>
      </c>
      <c r="AD244" s="11"/>
      <c r="AE244" s="11"/>
      <c r="AJ244" s="96"/>
    </row>
    <row r="245" spans="2:36" hidden="1" outlineLevel="1" x14ac:dyDescent="0.3">
      <c r="B245" s="61"/>
      <c r="C245" s="62"/>
      <c r="D245" s="62"/>
      <c r="E245" s="44">
        <f>IFERROR(INDEX('3. Paquetes y Tareas'!$F$16:$F$65,MATCH(AJ245,'3. Paquetes y Tareas'!$E$16:$E$65,0)),0)</f>
        <v>0</v>
      </c>
      <c r="F245" s="54"/>
      <c r="G245" s="45" t="str">
        <f>IFERROR(INDEX('4. Presupuesto Total '!$G$20:$G$29,MATCH(F245,'4. Presupuesto Total '!$B$20:$B$29,0)),"")</f>
        <v/>
      </c>
      <c r="H245" s="46"/>
      <c r="I245" s="49"/>
      <c r="J245" s="57"/>
      <c r="K245" s="56"/>
      <c r="L245" s="55">
        <f t="shared" si="25"/>
        <v>0</v>
      </c>
      <c r="M245" s="50"/>
      <c r="N245" s="57"/>
      <c r="O245" s="56"/>
      <c r="P245" s="55">
        <f t="shared" si="26"/>
        <v>0</v>
      </c>
      <c r="Q245" s="55">
        <f t="shared" si="27"/>
        <v>0</v>
      </c>
      <c r="R245" s="55">
        <f t="shared" si="28"/>
        <v>0</v>
      </c>
      <c r="S245" s="55">
        <f t="shared" si="29"/>
        <v>0</v>
      </c>
      <c r="T245" s="50"/>
      <c r="U245" s="50"/>
      <c r="V245" s="55">
        <f t="shared" si="30"/>
        <v>0</v>
      </c>
      <c r="AD245" s="11"/>
      <c r="AE245" s="11"/>
      <c r="AJ245" s="96"/>
    </row>
    <row r="246" spans="2:36" hidden="1" outlineLevel="1" x14ac:dyDescent="0.3">
      <c r="B246" s="61"/>
      <c r="C246" s="62"/>
      <c r="D246" s="62"/>
      <c r="E246" s="44">
        <f>IFERROR(INDEX('3. Paquetes y Tareas'!$F$16:$F$65,MATCH(AJ246,'3. Paquetes y Tareas'!$E$16:$E$65,0)),0)</f>
        <v>0</v>
      </c>
      <c r="F246" s="54"/>
      <c r="G246" s="45" t="str">
        <f>IFERROR(INDEX('4. Presupuesto Total '!$G$20:$G$29,MATCH(F246,'4. Presupuesto Total '!$B$20:$B$29,0)),"")</f>
        <v/>
      </c>
      <c r="H246" s="46"/>
      <c r="I246" s="49"/>
      <c r="J246" s="57"/>
      <c r="K246" s="56"/>
      <c r="L246" s="55">
        <f t="shared" si="25"/>
        <v>0</v>
      </c>
      <c r="M246" s="50"/>
      <c r="N246" s="57"/>
      <c r="O246" s="56"/>
      <c r="P246" s="55">
        <f t="shared" si="26"/>
        <v>0</v>
      </c>
      <c r="Q246" s="55">
        <f t="shared" si="27"/>
        <v>0</v>
      </c>
      <c r="R246" s="55">
        <f t="shared" si="28"/>
        <v>0</v>
      </c>
      <c r="S246" s="55">
        <f t="shared" si="29"/>
        <v>0</v>
      </c>
      <c r="T246" s="50"/>
      <c r="U246" s="50"/>
      <c r="V246" s="55">
        <f t="shared" si="30"/>
        <v>0</v>
      </c>
      <c r="AD246" s="11"/>
      <c r="AE246" s="11"/>
      <c r="AJ246" s="96"/>
    </row>
    <row r="247" spans="2:36" hidden="1" outlineLevel="1" x14ac:dyDescent="0.3">
      <c r="B247" s="61"/>
      <c r="C247" s="62"/>
      <c r="D247" s="62"/>
      <c r="E247" s="44">
        <f>IFERROR(INDEX('3. Paquetes y Tareas'!$F$16:$F$65,MATCH(AJ247,'3. Paquetes y Tareas'!$E$16:$E$65,0)),0)</f>
        <v>0</v>
      </c>
      <c r="F247" s="54"/>
      <c r="G247" s="45" t="str">
        <f>IFERROR(INDEX('4. Presupuesto Total '!$G$20:$G$29,MATCH(F247,'4. Presupuesto Total '!$B$20:$B$29,0)),"")</f>
        <v/>
      </c>
      <c r="H247" s="46"/>
      <c r="I247" s="49"/>
      <c r="J247" s="57"/>
      <c r="K247" s="56"/>
      <c r="L247" s="55">
        <f t="shared" si="25"/>
        <v>0</v>
      </c>
      <c r="M247" s="50"/>
      <c r="N247" s="57"/>
      <c r="O247" s="56"/>
      <c r="P247" s="55">
        <f t="shared" si="26"/>
        <v>0</v>
      </c>
      <c r="Q247" s="55">
        <f t="shared" si="27"/>
        <v>0</v>
      </c>
      <c r="R247" s="55">
        <f t="shared" si="28"/>
        <v>0</v>
      </c>
      <c r="S247" s="55">
        <f t="shared" si="29"/>
        <v>0</v>
      </c>
      <c r="T247" s="50"/>
      <c r="U247" s="50"/>
      <c r="V247" s="55">
        <f t="shared" si="30"/>
        <v>0</v>
      </c>
      <c r="AD247" s="11"/>
      <c r="AE247" s="11"/>
      <c r="AJ247" s="96"/>
    </row>
    <row r="248" spans="2:36" hidden="1" outlineLevel="1" x14ac:dyDescent="0.3">
      <c r="B248" s="61"/>
      <c r="C248" s="62"/>
      <c r="D248" s="62"/>
      <c r="E248" s="44">
        <f>IFERROR(INDEX('3. Paquetes y Tareas'!$F$16:$F$65,MATCH(AJ248,'3. Paquetes y Tareas'!$E$16:$E$65,0)),0)</f>
        <v>0</v>
      </c>
      <c r="F248" s="54"/>
      <c r="G248" s="45" t="str">
        <f>IFERROR(INDEX('4. Presupuesto Total '!$G$20:$G$29,MATCH(F248,'4. Presupuesto Total '!$B$20:$B$29,0)),"")</f>
        <v/>
      </c>
      <c r="H248" s="46"/>
      <c r="I248" s="49"/>
      <c r="J248" s="57"/>
      <c r="K248" s="56"/>
      <c r="L248" s="55">
        <f t="shared" si="25"/>
        <v>0</v>
      </c>
      <c r="M248" s="50"/>
      <c r="N248" s="57"/>
      <c r="O248" s="56"/>
      <c r="P248" s="55">
        <f t="shared" si="26"/>
        <v>0</v>
      </c>
      <c r="Q248" s="55">
        <f t="shared" si="27"/>
        <v>0</v>
      </c>
      <c r="R248" s="55">
        <f t="shared" si="28"/>
        <v>0</v>
      </c>
      <c r="S248" s="55">
        <f t="shared" si="29"/>
        <v>0</v>
      </c>
      <c r="T248" s="50"/>
      <c r="U248" s="50"/>
      <c r="V248" s="55">
        <f t="shared" si="30"/>
        <v>0</v>
      </c>
      <c r="AD248" s="11"/>
      <c r="AE248" s="11"/>
      <c r="AJ248" s="96"/>
    </row>
    <row r="249" spans="2:36" hidden="1" outlineLevel="1" x14ac:dyDescent="0.3">
      <c r="B249" s="61"/>
      <c r="C249" s="62"/>
      <c r="D249" s="62"/>
      <c r="E249" s="44">
        <f>IFERROR(INDEX('3. Paquetes y Tareas'!$F$16:$F$65,MATCH(AJ249,'3. Paquetes y Tareas'!$E$16:$E$65,0)),0)</f>
        <v>0</v>
      </c>
      <c r="F249" s="54"/>
      <c r="G249" s="45" t="str">
        <f>IFERROR(INDEX('4. Presupuesto Total '!$G$20:$G$29,MATCH(F249,'4. Presupuesto Total '!$B$20:$B$29,0)),"")</f>
        <v/>
      </c>
      <c r="H249" s="46"/>
      <c r="I249" s="49"/>
      <c r="J249" s="57"/>
      <c r="K249" s="56"/>
      <c r="L249" s="55">
        <f t="shared" si="25"/>
        <v>0</v>
      </c>
      <c r="M249" s="50"/>
      <c r="N249" s="57"/>
      <c r="O249" s="56"/>
      <c r="P249" s="55">
        <f t="shared" si="26"/>
        <v>0</v>
      </c>
      <c r="Q249" s="55">
        <f t="shared" si="27"/>
        <v>0</v>
      </c>
      <c r="R249" s="55">
        <f t="shared" si="28"/>
        <v>0</v>
      </c>
      <c r="S249" s="55">
        <f t="shared" si="29"/>
        <v>0</v>
      </c>
      <c r="T249" s="50"/>
      <c r="U249" s="50"/>
      <c r="V249" s="55">
        <f t="shared" si="30"/>
        <v>0</v>
      </c>
      <c r="AD249" s="11"/>
      <c r="AE249" s="11"/>
      <c r="AJ249" s="96"/>
    </row>
    <row r="250" spans="2:36" collapsed="1" x14ac:dyDescent="0.3">
      <c r="B250" s="61"/>
      <c r="C250" s="62"/>
      <c r="D250" s="62"/>
      <c r="E250" s="44">
        <f>IFERROR(INDEX('3. Paquetes y Tareas'!$F$16:$F$65,MATCH(AJ250,'3. Paquetes y Tareas'!$E$16:$E$65,0)),0)</f>
        <v>0</v>
      </c>
      <c r="F250" s="54"/>
      <c r="G250" s="45" t="str">
        <f>IFERROR(INDEX('4. Presupuesto Total '!$G$20:$G$29,MATCH(F250,'4. Presupuesto Total '!$B$20:$B$29,0)),"")</f>
        <v/>
      </c>
      <c r="H250" s="46"/>
      <c r="I250" s="49"/>
      <c r="J250" s="57"/>
      <c r="K250" s="56"/>
      <c r="L250" s="55">
        <f t="shared" si="25"/>
        <v>0</v>
      </c>
      <c r="M250" s="50"/>
      <c r="N250" s="57"/>
      <c r="O250" s="56"/>
      <c r="P250" s="55">
        <f t="shared" si="26"/>
        <v>0</v>
      </c>
      <c r="Q250" s="55">
        <f t="shared" si="27"/>
        <v>0</v>
      </c>
      <c r="R250" s="55">
        <f t="shared" si="28"/>
        <v>0</v>
      </c>
      <c r="S250" s="55">
        <f t="shared" si="29"/>
        <v>0</v>
      </c>
      <c r="T250" s="50"/>
      <c r="U250" s="50"/>
      <c r="V250" s="55">
        <f t="shared" si="30"/>
        <v>0</v>
      </c>
      <c r="AD250" s="11"/>
      <c r="AE250" s="11"/>
      <c r="AJ250" s="96"/>
    </row>
    <row r="251" spans="2:36" hidden="1" outlineLevel="1" x14ac:dyDescent="0.3">
      <c r="B251" s="61"/>
      <c r="C251" s="62"/>
      <c r="D251" s="62"/>
      <c r="E251" s="44">
        <f>IFERROR(INDEX('3. Paquetes y Tareas'!$F$16:$F$65,MATCH(AJ251,'3. Paquetes y Tareas'!$E$16:$E$65,0)),0)</f>
        <v>0</v>
      </c>
      <c r="F251" s="54"/>
      <c r="G251" s="45" t="str">
        <f>IFERROR(INDEX('4. Presupuesto Total '!$G$20:$G$29,MATCH(F251,'4. Presupuesto Total '!$B$20:$B$29,0)),"")</f>
        <v/>
      </c>
      <c r="H251" s="46"/>
      <c r="I251" s="49"/>
      <c r="J251" s="57"/>
      <c r="K251" s="56"/>
      <c r="L251" s="55">
        <f t="shared" si="25"/>
        <v>0</v>
      </c>
      <c r="M251" s="50"/>
      <c r="N251" s="57"/>
      <c r="O251" s="56"/>
      <c r="P251" s="55">
        <f t="shared" si="26"/>
        <v>0</v>
      </c>
      <c r="Q251" s="55">
        <f t="shared" si="27"/>
        <v>0</v>
      </c>
      <c r="R251" s="55">
        <f t="shared" si="28"/>
        <v>0</v>
      </c>
      <c r="S251" s="55">
        <f t="shared" si="29"/>
        <v>0</v>
      </c>
      <c r="T251" s="50"/>
      <c r="U251" s="50"/>
      <c r="V251" s="55">
        <f t="shared" si="30"/>
        <v>0</v>
      </c>
      <c r="AD251" s="11"/>
      <c r="AE251" s="11"/>
      <c r="AJ251" s="96"/>
    </row>
    <row r="252" spans="2:36" hidden="1" outlineLevel="1" x14ac:dyDescent="0.3">
      <c r="B252" s="61"/>
      <c r="C252" s="62"/>
      <c r="D252" s="62"/>
      <c r="E252" s="44">
        <f>IFERROR(INDEX('3. Paquetes y Tareas'!$F$16:$F$65,MATCH(AJ252,'3. Paquetes y Tareas'!$E$16:$E$65,0)),0)</f>
        <v>0</v>
      </c>
      <c r="F252" s="54"/>
      <c r="G252" s="45" t="str">
        <f>IFERROR(INDEX('4. Presupuesto Total '!$G$20:$G$29,MATCH(F252,'4. Presupuesto Total '!$B$20:$B$29,0)),"")</f>
        <v/>
      </c>
      <c r="H252" s="46"/>
      <c r="I252" s="49"/>
      <c r="J252" s="57"/>
      <c r="K252" s="56"/>
      <c r="L252" s="55">
        <f t="shared" si="25"/>
        <v>0</v>
      </c>
      <c r="M252" s="50"/>
      <c r="N252" s="57"/>
      <c r="O252" s="56"/>
      <c r="P252" s="55">
        <f t="shared" si="26"/>
        <v>0</v>
      </c>
      <c r="Q252" s="55">
        <f t="shared" si="27"/>
        <v>0</v>
      </c>
      <c r="R252" s="55">
        <f t="shared" si="28"/>
        <v>0</v>
      </c>
      <c r="S252" s="55">
        <f t="shared" si="29"/>
        <v>0</v>
      </c>
      <c r="T252" s="50"/>
      <c r="U252" s="50"/>
      <c r="V252" s="55">
        <f t="shared" si="30"/>
        <v>0</v>
      </c>
      <c r="AD252" s="11"/>
      <c r="AE252" s="11"/>
      <c r="AJ252" s="96"/>
    </row>
    <row r="253" spans="2:36" hidden="1" outlineLevel="1" x14ac:dyDescent="0.3">
      <c r="B253" s="61"/>
      <c r="C253" s="62"/>
      <c r="D253" s="62"/>
      <c r="E253" s="44">
        <f>IFERROR(INDEX('3. Paquetes y Tareas'!$F$16:$F$65,MATCH(AJ253,'3. Paquetes y Tareas'!$E$16:$E$65,0)),0)</f>
        <v>0</v>
      </c>
      <c r="F253" s="54"/>
      <c r="G253" s="45" t="str">
        <f>IFERROR(INDEX('4. Presupuesto Total '!$G$20:$G$29,MATCH(F253,'4. Presupuesto Total '!$B$20:$B$29,0)),"")</f>
        <v/>
      </c>
      <c r="H253" s="46"/>
      <c r="I253" s="49"/>
      <c r="J253" s="57"/>
      <c r="K253" s="56"/>
      <c r="L253" s="55">
        <f t="shared" si="25"/>
        <v>0</v>
      </c>
      <c r="M253" s="50"/>
      <c r="N253" s="57"/>
      <c r="O253" s="56"/>
      <c r="P253" s="55">
        <f t="shared" si="26"/>
        <v>0</v>
      </c>
      <c r="Q253" s="55">
        <f t="shared" si="27"/>
        <v>0</v>
      </c>
      <c r="R253" s="55">
        <f t="shared" si="28"/>
        <v>0</v>
      </c>
      <c r="S253" s="55">
        <f t="shared" si="29"/>
        <v>0</v>
      </c>
      <c r="T253" s="50"/>
      <c r="U253" s="50"/>
      <c r="V253" s="55">
        <f t="shared" si="30"/>
        <v>0</v>
      </c>
      <c r="AD253" s="11"/>
      <c r="AE253" s="11"/>
      <c r="AJ253" s="96"/>
    </row>
    <row r="254" spans="2:36" hidden="1" outlineLevel="1" x14ac:dyDescent="0.3">
      <c r="B254" s="61"/>
      <c r="C254" s="62"/>
      <c r="D254" s="62"/>
      <c r="E254" s="44">
        <f>IFERROR(INDEX('3. Paquetes y Tareas'!$F$16:$F$65,MATCH(AJ254,'3. Paquetes y Tareas'!$E$16:$E$65,0)),0)</f>
        <v>0</v>
      </c>
      <c r="F254" s="54"/>
      <c r="G254" s="45" t="str">
        <f>IFERROR(INDEX('4. Presupuesto Total '!$G$20:$G$29,MATCH(F254,'4. Presupuesto Total '!$B$20:$B$29,0)),"")</f>
        <v/>
      </c>
      <c r="H254" s="46"/>
      <c r="I254" s="49"/>
      <c r="J254" s="57"/>
      <c r="K254" s="56"/>
      <c r="L254" s="55">
        <f t="shared" si="25"/>
        <v>0</v>
      </c>
      <c r="M254" s="50"/>
      <c r="N254" s="57"/>
      <c r="O254" s="56"/>
      <c r="P254" s="55">
        <f t="shared" si="26"/>
        <v>0</v>
      </c>
      <c r="Q254" s="55">
        <f t="shared" si="27"/>
        <v>0</v>
      </c>
      <c r="R254" s="55">
        <f t="shared" si="28"/>
        <v>0</v>
      </c>
      <c r="S254" s="55">
        <f t="shared" si="29"/>
        <v>0</v>
      </c>
      <c r="T254" s="50"/>
      <c r="U254" s="50"/>
      <c r="V254" s="55">
        <f t="shared" si="30"/>
        <v>0</v>
      </c>
      <c r="AD254" s="11"/>
      <c r="AE254" s="11"/>
      <c r="AJ254" s="96"/>
    </row>
    <row r="255" spans="2:36" hidden="1" outlineLevel="1" x14ac:dyDescent="0.3">
      <c r="B255" s="61"/>
      <c r="C255" s="62"/>
      <c r="D255" s="62"/>
      <c r="E255" s="44">
        <f>IFERROR(INDEX('3. Paquetes y Tareas'!$F$16:$F$65,MATCH(AJ255,'3. Paquetes y Tareas'!$E$16:$E$65,0)),0)</f>
        <v>0</v>
      </c>
      <c r="F255" s="54"/>
      <c r="G255" s="45" t="str">
        <f>IFERROR(INDEX('4. Presupuesto Total '!$G$20:$G$29,MATCH(F255,'4. Presupuesto Total '!$B$20:$B$29,0)),"")</f>
        <v/>
      </c>
      <c r="H255" s="46"/>
      <c r="I255" s="49"/>
      <c r="J255" s="57"/>
      <c r="K255" s="56"/>
      <c r="L255" s="55">
        <f t="shared" si="25"/>
        <v>0</v>
      </c>
      <c r="M255" s="50"/>
      <c r="N255" s="57"/>
      <c r="O255" s="56"/>
      <c r="P255" s="55">
        <f t="shared" si="26"/>
        <v>0</v>
      </c>
      <c r="Q255" s="55">
        <f t="shared" si="27"/>
        <v>0</v>
      </c>
      <c r="R255" s="55">
        <f t="shared" si="28"/>
        <v>0</v>
      </c>
      <c r="S255" s="55">
        <f t="shared" si="29"/>
        <v>0</v>
      </c>
      <c r="T255" s="50"/>
      <c r="U255" s="50"/>
      <c r="V255" s="55">
        <f t="shared" si="30"/>
        <v>0</v>
      </c>
      <c r="AD255" s="11"/>
      <c r="AE255" s="11"/>
      <c r="AJ255" s="96"/>
    </row>
    <row r="256" spans="2:36" hidden="1" outlineLevel="1" x14ac:dyDescent="0.3">
      <c r="B256" s="61"/>
      <c r="C256" s="62"/>
      <c r="D256" s="62"/>
      <c r="E256" s="44">
        <f>IFERROR(INDEX('3. Paquetes y Tareas'!$F$16:$F$65,MATCH(AJ256,'3. Paquetes y Tareas'!$E$16:$E$65,0)),0)</f>
        <v>0</v>
      </c>
      <c r="F256" s="54"/>
      <c r="G256" s="45" t="str">
        <f>IFERROR(INDEX('4. Presupuesto Total '!$G$20:$G$29,MATCH(F256,'4. Presupuesto Total '!$B$20:$B$29,0)),"")</f>
        <v/>
      </c>
      <c r="H256" s="46"/>
      <c r="I256" s="49"/>
      <c r="J256" s="57"/>
      <c r="K256" s="56"/>
      <c r="L256" s="55">
        <f t="shared" si="25"/>
        <v>0</v>
      </c>
      <c r="M256" s="50"/>
      <c r="N256" s="57"/>
      <c r="O256" s="56"/>
      <c r="P256" s="55">
        <f t="shared" si="26"/>
        <v>0</v>
      </c>
      <c r="Q256" s="55">
        <f t="shared" si="27"/>
        <v>0</v>
      </c>
      <c r="R256" s="55">
        <f t="shared" si="28"/>
        <v>0</v>
      </c>
      <c r="S256" s="55">
        <f t="shared" si="29"/>
        <v>0</v>
      </c>
      <c r="T256" s="50"/>
      <c r="U256" s="50"/>
      <c r="V256" s="55">
        <f t="shared" si="30"/>
        <v>0</v>
      </c>
      <c r="AD256" s="11"/>
      <c r="AE256" s="11"/>
      <c r="AJ256" s="96"/>
    </row>
    <row r="257" spans="2:36" hidden="1" outlineLevel="1" x14ac:dyDescent="0.3">
      <c r="B257" s="61"/>
      <c r="C257" s="62"/>
      <c r="D257" s="62"/>
      <c r="E257" s="44">
        <f>IFERROR(INDEX('3. Paquetes y Tareas'!$F$16:$F$65,MATCH(AJ257,'3. Paquetes y Tareas'!$E$16:$E$65,0)),0)</f>
        <v>0</v>
      </c>
      <c r="F257" s="54"/>
      <c r="G257" s="45" t="str">
        <f>IFERROR(INDEX('4. Presupuesto Total '!$G$20:$G$29,MATCH(F257,'4. Presupuesto Total '!$B$20:$B$29,0)),"")</f>
        <v/>
      </c>
      <c r="H257" s="46"/>
      <c r="I257" s="49"/>
      <c r="J257" s="57"/>
      <c r="K257" s="56"/>
      <c r="L257" s="55">
        <f t="shared" si="25"/>
        <v>0</v>
      </c>
      <c r="M257" s="50"/>
      <c r="N257" s="57"/>
      <c r="O257" s="56"/>
      <c r="P257" s="55">
        <f t="shared" si="26"/>
        <v>0</v>
      </c>
      <c r="Q257" s="55">
        <f t="shared" si="27"/>
        <v>0</v>
      </c>
      <c r="R257" s="55">
        <f t="shared" si="28"/>
        <v>0</v>
      </c>
      <c r="S257" s="55">
        <f t="shared" si="29"/>
        <v>0</v>
      </c>
      <c r="T257" s="50"/>
      <c r="U257" s="50"/>
      <c r="V257" s="55">
        <f t="shared" si="30"/>
        <v>0</v>
      </c>
      <c r="AD257" s="11"/>
      <c r="AE257" s="11"/>
      <c r="AJ257" s="96"/>
    </row>
    <row r="258" spans="2:36" hidden="1" outlineLevel="1" x14ac:dyDescent="0.3">
      <c r="B258" s="61"/>
      <c r="C258" s="62"/>
      <c r="D258" s="62"/>
      <c r="E258" s="44">
        <f>IFERROR(INDEX('3. Paquetes y Tareas'!$F$16:$F$65,MATCH(AJ258,'3. Paquetes y Tareas'!$E$16:$E$65,0)),0)</f>
        <v>0</v>
      </c>
      <c r="F258" s="54"/>
      <c r="G258" s="45" t="str">
        <f>IFERROR(INDEX('4. Presupuesto Total '!$G$20:$G$29,MATCH(F258,'4. Presupuesto Total '!$B$20:$B$29,0)),"")</f>
        <v/>
      </c>
      <c r="H258" s="46"/>
      <c r="I258" s="49"/>
      <c r="J258" s="57"/>
      <c r="K258" s="56"/>
      <c r="L258" s="55">
        <f t="shared" si="25"/>
        <v>0</v>
      </c>
      <c r="M258" s="50"/>
      <c r="N258" s="57"/>
      <c r="O258" s="56"/>
      <c r="P258" s="55">
        <f t="shared" si="26"/>
        <v>0</v>
      </c>
      <c r="Q258" s="55">
        <f t="shared" si="27"/>
        <v>0</v>
      </c>
      <c r="R258" s="55">
        <f t="shared" si="28"/>
        <v>0</v>
      </c>
      <c r="S258" s="55">
        <f t="shared" si="29"/>
        <v>0</v>
      </c>
      <c r="T258" s="50"/>
      <c r="U258" s="50"/>
      <c r="V258" s="55">
        <f t="shared" si="30"/>
        <v>0</v>
      </c>
      <c r="AD258" s="11"/>
      <c r="AE258" s="11"/>
      <c r="AJ258" s="96"/>
    </row>
    <row r="259" spans="2:36" hidden="1" outlineLevel="1" x14ac:dyDescent="0.3">
      <c r="B259" s="61"/>
      <c r="C259" s="62"/>
      <c r="D259" s="62"/>
      <c r="E259" s="44">
        <f>IFERROR(INDEX('3. Paquetes y Tareas'!$F$16:$F$65,MATCH(AJ259,'3. Paquetes y Tareas'!$E$16:$E$65,0)),0)</f>
        <v>0</v>
      </c>
      <c r="F259" s="54"/>
      <c r="G259" s="45" t="str">
        <f>IFERROR(INDEX('4. Presupuesto Total '!$G$20:$G$29,MATCH(F259,'4. Presupuesto Total '!$B$20:$B$29,0)),"")</f>
        <v/>
      </c>
      <c r="H259" s="46"/>
      <c r="I259" s="49"/>
      <c r="J259" s="57"/>
      <c r="K259" s="56"/>
      <c r="L259" s="55">
        <f t="shared" si="25"/>
        <v>0</v>
      </c>
      <c r="M259" s="50"/>
      <c r="N259" s="57"/>
      <c r="O259" s="56"/>
      <c r="P259" s="55">
        <f t="shared" si="26"/>
        <v>0</v>
      </c>
      <c r="Q259" s="55">
        <f t="shared" si="27"/>
        <v>0</v>
      </c>
      <c r="R259" s="55">
        <f t="shared" si="28"/>
        <v>0</v>
      </c>
      <c r="S259" s="55">
        <f t="shared" si="29"/>
        <v>0</v>
      </c>
      <c r="T259" s="50"/>
      <c r="U259" s="50"/>
      <c r="V259" s="55">
        <f t="shared" si="30"/>
        <v>0</v>
      </c>
      <c r="AD259" s="11"/>
      <c r="AE259" s="11"/>
      <c r="AJ259" s="96"/>
    </row>
    <row r="260" spans="2:36" hidden="1" outlineLevel="1" x14ac:dyDescent="0.3">
      <c r="B260" s="61"/>
      <c r="C260" s="62"/>
      <c r="D260" s="62"/>
      <c r="E260" s="44">
        <f>IFERROR(INDEX('3. Paquetes y Tareas'!$F$16:$F$65,MATCH(AJ260,'3. Paquetes y Tareas'!$E$16:$E$65,0)),0)</f>
        <v>0</v>
      </c>
      <c r="F260" s="54"/>
      <c r="G260" s="45" t="str">
        <f>IFERROR(INDEX('4. Presupuesto Total '!$G$20:$G$29,MATCH(F260,'4. Presupuesto Total '!$B$20:$B$29,0)),"")</f>
        <v/>
      </c>
      <c r="H260" s="46"/>
      <c r="I260" s="49"/>
      <c r="J260" s="57"/>
      <c r="K260" s="56"/>
      <c r="L260" s="55">
        <f t="shared" si="25"/>
        <v>0</v>
      </c>
      <c r="M260" s="50"/>
      <c r="N260" s="57"/>
      <c r="O260" s="56"/>
      <c r="P260" s="55">
        <f t="shared" si="26"/>
        <v>0</v>
      </c>
      <c r="Q260" s="55">
        <f t="shared" si="27"/>
        <v>0</v>
      </c>
      <c r="R260" s="55">
        <f t="shared" si="28"/>
        <v>0</v>
      </c>
      <c r="S260" s="55">
        <f t="shared" si="29"/>
        <v>0</v>
      </c>
      <c r="T260" s="50"/>
      <c r="U260" s="50"/>
      <c r="V260" s="55">
        <f t="shared" si="30"/>
        <v>0</v>
      </c>
      <c r="AD260" s="11"/>
      <c r="AE260" s="11"/>
      <c r="AJ260" s="96"/>
    </row>
    <row r="261" spans="2:36" hidden="1" outlineLevel="1" x14ac:dyDescent="0.3">
      <c r="B261" s="61"/>
      <c r="C261" s="62"/>
      <c r="D261" s="62"/>
      <c r="E261" s="44">
        <f>IFERROR(INDEX('3. Paquetes y Tareas'!$F$16:$F$65,MATCH(AJ261,'3. Paquetes y Tareas'!$E$16:$E$65,0)),0)</f>
        <v>0</v>
      </c>
      <c r="F261" s="54"/>
      <c r="G261" s="45" t="str">
        <f>IFERROR(INDEX('4. Presupuesto Total '!$G$20:$G$29,MATCH(F261,'4. Presupuesto Total '!$B$20:$B$29,0)),"")</f>
        <v/>
      </c>
      <c r="H261" s="46"/>
      <c r="I261" s="49"/>
      <c r="J261" s="57"/>
      <c r="K261" s="56"/>
      <c r="L261" s="55">
        <f t="shared" si="25"/>
        <v>0</v>
      </c>
      <c r="M261" s="50"/>
      <c r="N261" s="57"/>
      <c r="O261" s="56"/>
      <c r="P261" s="55">
        <f t="shared" si="26"/>
        <v>0</v>
      </c>
      <c r="Q261" s="55">
        <f t="shared" si="27"/>
        <v>0</v>
      </c>
      <c r="R261" s="55">
        <f t="shared" si="28"/>
        <v>0</v>
      </c>
      <c r="S261" s="55">
        <f t="shared" si="29"/>
        <v>0</v>
      </c>
      <c r="T261" s="50"/>
      <c r="U261" s="50"/>
      <c r="V261" s="55">
        <f t="shared" si="30"/>
        <v>0</v>
      </c>
      <c r="AD261" s="11"/>
      <c r="AE261" s="11"/>
      <c r="AJ261" s="96"/>
    </row>
    <row r="262" spans="2:36" hidden="1" outlineLevel="1" x14ac:dyDescent="0.3">
      <c r="B262" s="61"/>
      <c r="C262" s="62"/>
      <c r="D262" s="62"/>
      <c r="E262" s="44">
        <f>IFERROR(INDEX('3. Paquetes y Tareas'!$F$16:$F$65,MATCH(AJ262,'3. Paquetes y Tareas'!$E$16:$E$65,0)),0)</f>
        <v>0</v>
      </c>
      <c r="F262" s="54"/>
      <c r="G262" s="45" t="str">
        <f>IFERROR(INDEX('4. Presupuesto Total '!$G$20:$G$29,MATCH(F262,'4. Presupuesto Total '!$B$20:$B$29,0)),"")</f>
        <v/>
      </c>
      <c r="H262" s="46"/>
      <c r="I262" s="49"/>
      <c r="J262" s="57"/>
      <c r="K262" s="56"/>
      <c r="L262" s="55">
        <f t="shared" si="25"/>
        <v>0</v>
      </c>
      <c r="M262" s="50"/>
      <c r="N262" s="57"/>
      <c r="O262" s="56"/>
      <c r="P262" s="55">
        <f t="shared" si="26"/>
        <v>0</v>
      </c>
      <c r="Q262" s="55">
        <f t="shared" si="27"/>
        <v>0</v>
      </c>
      <c r="R262" s="55">
        <f t="shared" si="28"/>
        <v>0</v>
      </c>
      <c r="S262" s="55">
        <f t="shared" si="29"/>
        <v>0</v>
      </c>
      <c r="T262" s="50"/>
      <c r="U262" s="50"/>
      <c r="V262" s="55">
        <f t="shared" si="30"/>
        <v>0</v>
      </c>
      <c r="AD262" s="11"/>
      <c r="AE262" s="11"/>
      <c r="AJ262" s="96"/>
    </row>
    <row r="263" spans="2:36" hidden="1" outlineLevel="1" x14ac:dyDescent="0.3">
      <c r="B263" s="61"/>
      <c r="C263" s="62"/>
      <c r="D263" s="62"/>
      <c r="E263" s="44">
        <f>IFERROR(INDEX('3. Paquetes y Tareas'!$F$16:$F$65,MATCH(AJ263,'3. Paquetes y Tareas'!$E$16:$E$65,0)),0)</f>
        <v>0</v>
      </c>
      <c r="F263" s="54"/>
      <c r="G263" s="45" t="str">
        <f>IFERROR(INDEX('4. Presupuesto Total '!$G$20:$G$29,MATCH(F263,'4. Presupuesto Total '!$B$20:$B$29,0)),"")</f>
        <v/>
      </c>
      <c r="H263" s="46"/>
      <c r="I263" s="49"/>
      <c r="J263" s="57"/>
      <c r="K263" s="56"/>
      <c r="L263" s="55">
        <f t="shared" si="25"/>
        <v>0</v>
      </c>
      <c r="M263" s="50"/>
      <c r="N263" s="57"/>
      <c r="O263" s="56"/>
      <c r="P263" s="55">
        <f t="shared" si="26"/>
        <v>0</v>
      </c>
      <c r="Q263" s="55">
        <f t="shared" si="27"/>
        <v>0</v>
      </c>
      <c r="R263" s="55">
        <f t="shared" si="28"/>
        <v>0</v>
      </c>
      <c r="S263" s="55">
        <f t="shared" si="29"/>
        <v>0</v>
      </c>
      <c r="T263" s="50"/>
      <c r="U263" s="50"/>
      <c r="V263" s="55">
        <f t="shared" si="30"/>
        <v>0</v>
      </c>
      <c r="AD263" s="11"/>
      <c r="AE263" s="11"/>
      <c r="AJ263" s="96"/>
    </row>
    <row r="264" spans="2:36" hidden="1" outlineLevel="1" x14ac:dyDescent="0.3">
      <c r="B264" s="61"/>
      <c r="C264" s="62"/>
      <c r="D264" s="62"/>
      <c r="E264" s="44">
        <f>IFERROR(INDEX('3. Paquetes y Tareas'!$F$16:$F$65,MATCH(AJ264,'3. Paquetes y Tareas'!$E$16:$E$65,0)),0)</f>
        <v>0</v>
      </c>
      <c r="F264" s="54"/>
      <c r="G264" s="45" t="str">
        <f>IFERROR(INDEX('4. Presupuesto Total '!$G$20:$G$29,MATCH(F264,'4. Presupuesto Total '!$B$20:$B$29,0)),"")</f>
        <v/>
      </c>
      <c r="H264" s="46"/>
      <c r="I264" s="49"/>
      <c r="J264" s="57"/>
      <c r="K264" s="56"/>
      <c r="L264" s="55">
        <f t="shared" si="25"/>
        <v>0</v>
      </c>
      <c r="M264" s="50"/>
      <c r="N264" s="57"/>
      <c r="O264" s="56"/>
      <c r="P264" s="55">
        <f t="shared" si="26"/>
        <v>0</v>
      </c>
      <c r="Q264" s="55">
        <f t="shared" si="27"/>
        <v>0</v>
      </c>
      <c r="R264" s="55">
        <f t="shared" si="28"/>
        <v>0</v>
      </c>
      <c r="S264" s="55">
        <f t="shared" si="29"/>
        <v>0</v>
      </c>
      <c r="T264" s="50"/>
      <c r="U264" s="50"/>
      <c r="V264" s="55">
        <f t="shared" si="30"/>
        <v>0</v>
      </c>
      <c r="AD264" s="11"/>
      <c r="AE264" s="11"/>
      <c r="AJ264" s="96"/>
    </row>
    <row r="265" spans="2:36" hidden="1" outlineLevel="1" x14ac:dyDescent="0.3">
      <c r="B265" s="61"/>
      <c r="C265" s="62"/>
      <c r="D265" s="62"/>
      <c r="E265" s="44">
        <f>IFERROR(INDEX('3. Paquetes y Tareas'!$F$16:$F$65,MATCH(AJ265,'3. Paquetes y Tareas'!$E$16:$E$65,0)),0)</f>
        <v>0</v>
      </c>
      <c r="F265" s="54"/>
      <c r="G265" s="45" t="str">
        <f>IFERROR(INDEX('4. Presupuesto Total '!$G$20:$G$29,MATCH(F265,'4. Presupuesto Total '!$B$20:$B$29,0)),"")</f>
        <v/>
      </c>
      <c r="H265" s="46"/>
      <c r="I265" s="49"/>
      <c r="J265" s="57"/>
      <c r="K265" s="56"/>
      <c r="L265" s="55">
        <f t="shared" si="25"/>
        <v>0</v>
      </c>
      <c r="M265" s="50"/>
      <c r="N265" s="57"/>
      <c r="O265" s="56"/>
      <c r="P265" s="55">
        <f t="shared" si="26"/>
        <v>0</v>
      </c>
      <c r="Q265" s="55">
        <f t="shared" si="27"/>
        <v>0</v>
      </c>
      <c r="R265" s="55">
        <f t="shared" si="28"/>
        <v>0</v>
      </c>
      <c r="S265" s="55">
        <f t="shared" si="29"/>
        <v>0</v>
      </c>
      <c r="T265" s="50"/>
      <c r="U265" s="50"/>
      <c r="V265" s="55">
        <f t="shared" si="30"/>
        <v>0</v>
      </c>
      <c r="AD265" s="11"/>
      <c r="AE265" s="11"/>
      <c r="AJ265" s="96"/>
    </row>
    <row r="266" spans="2:36" hidden="1" outlineLevel="1" x14ac:dyDescent="0.3">
      <c r="B266" s="61"/>
      <c r="C266" s="62"/>
      <c r="D266" s="62"/>
      <c r="E266" s="44">
        <f>IFERROR(INDEX('3. Paquetes y Tareas'!$F$16:$F$65,MATCH(AJ266,'3. Paquetes y Tareas'!$E$16:$E$65,0)),0)</f>
        <v>0</v>
      </c>
      <c r="F266" s="54"/>
      <c r="G266" s="45" t="str">
        <f>IFERROR(INDEX('4. Presupuesto Total '!$G$20:$G$29,MATCH(F266,'4. Presupuesto Total '!$B$20:$B$29,0)),"")</f>
        <v/>
      </c>
      <c r="H266" s="46"/>
      <c r="I266" s="49"/>
      <c r="J266" s="57"/>
      <c r="K266" s="56"/>
      <c r="L266" s="55">
        <f t="shared" si="25"/>
        <v>0</v>
      </c>
      <c r="M266" s="50"/>
      <c r="N266" s="57"/>
      <c r="O266" s="56"/>
      <c r="P266" s="55">
        <f t="shared" si="26"/>
        <v>0</v>
      </c>
      <c r="Q266" s="55">
        <f t="shared" si="27"/>
        <v>0</v>
      </c>
      <c r="R266" s="55">
        <f t="shared" si="28"/>
        <v>0</v>
      </c>
      <c r="S266" s="55">
        <f t="shared" si="29"/>
        <v>0</v>
      </c>
      <c r="T266" s="50"/>
      <c r="U266" s="50"/>
      <c r="V266" s="55">
        <f t="shared" si="30"/>
        <v>0</v>
      </c>
      <c r="AD266" s="11"/>
      <c r="AE266" s="11"/>
      <c r="AJ266" s="96"/>
    </row>
    <row r="267" spans="2:36" hidden="1" outlineLevel="1" x14ac:dyDescent="0.3">
      <c r="B267" s="61"/>
      <c r="C267" s="62"/>
      <c r="D267" s="62"/>
      <c r="E267" s="44">
        <f>IFERROR(INDEX('3. Paquetes y Tareas'!$F$16:$F$65,MATCH(AJ267,'3. Paquetes y Tareas'!$E$16:$E$65,0)),0)</f>
        <v>0</v>
      </c>
      <c r="F267" s="54"/>
      <c r="G267" s="45" t="str">
        <f>IFERROR(INDEX('4. Presupuesto Total '!$G$20:$G$29,MATCH(F267,'4. Presupuesto Total '!$B$20:$B$29,0)),"")</f>
        <v/>
      </c>
      <c r="H267" s="46"/>
      <c r="I267" s="49"/>
      <c r="J267" s="57"/>
      <c r="K267" s="56"/>
      <c r="L267" s="55">
        <f t="shared" si="25"/>
        <v>0</v>
      </c>
      <c r="M267" s="50"/>
      <c r="N267" s="57"/>
      <c r="O267" s="56"/>
      <c r="P267" s="55">
        <f t="shared" si="26"/>
        <v>0</v>
      </c>
      <c r="Q267" s="55">
        <f t="shared" si="27"/>
        <v>0</v>
      </c>
      <c r="R267" s="55">
        <f t="shared" si="28"/>
        <v>0</v>
      </c>
      <c r="S267" s="55">
        <f t="shared" si="29"/>
        <v>0</v>
      </c>
      <c r="T267" s="50"/>
      <c r="U267" s="50"/>
      <c r="V267" s="55">
        <f t="shared" si="30"/>
        <v>0</v>
      </c>
      <c r="AD267" s="11"/>
      <c r="AE267" s="11"/>
      <c r="AJ267" s="96"/>
    </row>
    <row r="268" spans="2:36" hidden="1" outlineLevel="1" x14ac:dyDescent="0.3">
      <c r="B268" s="61"/>
      <c r="C268" s="62"/>
      <c r="D268" s="62"/>
      <c r="E268" s="44">
        <f>IFERROR(INDEX('3. Paquetes y Tareas'!$F$16:$F$65,MATCH(AJ268,'3. Paquetes y Tareas'!$E$16:$E$65,0)),0)</f>
        <v>0</v>
      </c>
      <c r="F268" s="54"/>
      <c r="G268" s="45" t="str">
        <f>IFERROR(INDEX('4. Presupuesto Total '!$G$20:$G$29,MATCH(F268,'4. Presupuesto Total '!$B$20:$B$29,0)),"")</f>
        <v/>
      </c>
      <c r="H268" s="46"/>
      <c r="I268" s="49"/>
      <c r="J268" s="57"/>
      <c r="K268" s="56"/>
      <c r="L268" s="55">
        <f t="shared" si="25"/>
        <v>0</v>
      </c>
      <c r="M268" s="50"/>
      <c r="N268" s="57"/>
      <c r="O268" s="56"/>
      <c r="P268" s="55">
        <f t="shared" si="26"/>
        <v>0</v>
      </c>
      <c r="Q268" s="55">
        <f t="shared" si="27"/>
        <v>0</v>
      </c>
      <c r="R268" s="55">
        <f t="shared" si="28"/>
        <v>0</v>
      </c>
      <c r="S268" s="55">
        <f t="shared" si="29"/>
        <v>0</v>
      </c>
      <c r="T268" s="50"/>
      <c r="U268" s="50"/>
      <c r="V268" s="55">
        <f t="shared" si="30"/>
        <v>0</v>
      </c>
      <c r="AD268" s="11"/>
      <c r="AE268" s="11"/>
      <c r="AJ268" s="96"/>
    </row>
    <row r="269" spans="2:36" hidden="1" outlineLevel="1" x14ac:dyDescent="0.3">
      <c r="B269" s="61"/>
      <c r="C269" s="62"/>
      <c r="D269" s="62"/>
      <c r="E269" s="44">
        <f>IFERROR(INDEX('3. Paquetes y Tareas'!$F$16:$F$65,MATCH(AJ269,'3. Paquetes y Tareas'!$E$16:$E$65,0)),0)</f>
        <v>0</v>
      </c>
      <c r="F269" s="54"/>
      <c r="G269" s="45" t="str">
        <f>IFERROR(INDEX('4. Presupuesto Total '!$G$20:$G$29,MATCH(F269,'4. Presupuesto Total '!$B$20:$B$29,0)),"")</f>
        <v/>
      </c>
      <c r="H269" s="46"/>
      <c r="I269" s="49"/>
      <c r="J269" s="57"/>
      <c r="K269" s="56"/>
      <c r="L269" s="55">
        <f t="shared" si="25"/>
        <v>0</v>
      </c>
      <c r="M269" s="50"/>
      <c r="N269" s="57"/>
      <c r="O269" s="56"/>
      <c r="P269" s="55">
        <f t="shared" si="26"/>
        <v>0</v>
      </c>
      <c r="Q269" s="55">
        <f t="shared" si="27"/>
        <v>0</v>
      </c>
      <c r="R269" s="55">
        <f t="shared" si="28"/>
        <v>0</v>
      </c>
      <c r="S269" s="55">
        <f t="shared" si="29"/>
        <v>0</v>
      </c>
      <c r="T269" s="50"/>
      <c r="U269" s="50"/>
      <c r="V269" s="55">
        <f t="shared" si="30"/>
        <v>0</v>
      </c>
      <c r="AD269" s="11"/>
      <c r="AE269" s="11"/>
      <c r="AJ269" s="96"/>
    </row>
    <row r="270" spans="2:36" hidden="1" outlineLevel="1" x14ac:dyDescent="0.3">
      <c r="B270" s="61"/>
      <c r="C270" s="62"/>
      <c r="D270" s="62"/>
      <c r="E270" s="44">
        <f>IFERROR(INDEX('3. Paquetes y Tareas'!$F$16:$F$65,MATCH(AJ270,'3. Paquetes y Tareas'!$E$16:$E$65,0)),0)</f>
        <v>0</v>
      </c>
      <c r="F270" s="54"/>
      <c r="G270" s="45" t="str">
        <f>IFERROR(INDEX('4. Presupuesto Total '!$G$20:$G$29,MATCH(F270,'4. Presupuesto Total '!$B$20:$B$29,0)),"")</f>
        <v/>
      </c>
      <c r="H270" s="46"/>
      <c r="I270" s="49"/>
      <c r="J270" s="57"/>
      <c r="K270" s="56"/>
      <c r="L270" s="55">
        <f t="shared" si="25"/>
        <v>0</v>
      </c>
      <c r="M270" s="50"/>
      <c r="N270" s="57"/>
      <c r="O270" s="56"/>
      <c r="P270" s="55">
        <f t="shared" si="26"/>
        <v>0</v>
      </c>
      <c r="Q270" s="55">
        <f t="shared" si="27"/>
        <v>0</v>
      </c>
      <c r="R270" s="55">
        <f t="shared" si="28"/>
        <v>0</v>
      </c>
      <c r="S270" s="55">
        <f t="shared" si="29"/>
        <v>0</v>
      </c>
      <c r="T270" s="50"/>
      <c r="U270" s="50"/>
      <c r="V270" s="55">
        <f t="shared" si="30"/>
        <v>0</v>
      </c>
      <c r="AD270" s="11"/>
      <c r="AE270" s="11"/>
      <c r="AJ270" s="96"/>
    </row>
    <row r="271" spans="2:36" hidden="1" outlineLevel="1" x14ac:dyDescent="0.3">
      <c r="B271" s="61"/>
      <c r="C271" s="62"/>
      <c r="D271" s="62"/>
      <c r="E271" s="44">
        <f>IFERROR(INDEX('3. Paquetes y Tareas'!$F$16:$F$65,MATCH(AJ271,'3. Paquetes y Tareas'!$E$16:$E$65,0)),0)</f>
        <v>0</v>
      </c>
      <c r="F271" s="54"/>
      <c r="G271" s="45" t="str">
        <f>IFERROR(INDEX('4. Presupuesto Total '!$G$20:$G$29,MATCH(F271,'4. Presupuesto Total '!$B$20:$B$29,0)),"")</f>
        <v/>
      </c>
      <c r="H271" s="46"/>
      <c r="I271" s="49"/>
      <c r="J271" s="57"/>
      <c r="K271" s="56"/>
      <c r="L271" s="55">
        <f t="shared" si="25"/>
        <v>0</v>
      </c>
      <c r="M271" s="50"/>
      <c r="N271" s="57"/>
      <c r="O271" s="56"/>
      <c r="P271" s="55">
        <f t="shared" si="26"/>
        <v>0</v>
      </c>
      <c r="Q271" s="55">
        <f t="shared" si="27"/>
        <v>0</v>
      </c>
      <c r="R271" s="55">
        <f t="shared" si="28"/>
        <v>0</v>
      </c>
      <c r="S271" s="55">
        <f t="shared" si="29"/>
        <v>0</v>
      </c>
      <c r="T271" s="50"/>
      <c r="U271" s="50"/>
      <c r="V271" s="55">
        <f t="shared" si="30"/>
        <v>0</v>
      </c>
      <c r="AD271" s="11"/>
      <c r="AE271" s="11"/>
      <c r="AJ271" s="96"/>
    </row>
    <row r="272" spans="2:36" hidden="1" outlineLevel="1" x14ac:dyDescent="0.3">
      <c r="B272" s="61"/>
      <c r="C272" s="62"/>
      <c r="D272" s="62"/>
      <c r="E272" s="44">
        <f>IFERROR(INDEX('3. Paquetes y Tareas'!$F$16:$F$65,MATCH(AJ272,'3. Paquetes y Tareas'!$E$16:$E$65,0)),0)</f>
        <v>0</v>
      </c>
      <c r="F272" s="54"/>
      <c r="G272" s="45" t="str">
        <f>IFERROR(INDEX('4. Presupuesto Total '!$G$20:$G$29,MATCH(F272,'4. Presupuesto Total '!$B$20:$B$29,0)),"")</f>
        <v/>
      </c>
      <c r="H272" s="46"/>
      <c r="I272" s="49"/>
      <c r="J272" s="57"/>
      <c r="K272" s="56"/>
      <c r="L272" s="55">
        <f t="shared" si="25"/>
        <v>0</v>
      </c>
      <c r="M272" s="50"/>
      <c r="N272" s="57"/>
      <c r="O272" s="56"/>
      <c r="P272" s="55">
        <f t="shared" si="26"/>
        <v>0</v>
      </c>
      <c r="Q272" s="55">
        <f t="shared" si="27"/>
        <v>0</v>
      </c>
      <c r="R272" s="55">
        <f t="shared" si="28"/>
        <v>0</v>
      </c>
      <c r="S272" s="55">
        <f t="shared" si="29"/>
        <v>0</v>
      </c>
      <c r="T272" s="50"/>
      <c r="U272" s="50"/>
      <c r="V272" s="55">
        <f t="shared" si="30"/>
        <v>0</v>
      </c>
      <c r="AD272" s="11"/>
      <c r="AE272" s="11"/>
      <c r="AJ272" s="96"/>
    </row>
    <row r="273" spans="2:36" hidden="1" outlineLevel="1" x14ac:dyDescent="0.3">
      <c r="B273" s="61"/>
      <c r="C273" s="62"/>
      <c r="D273" s="62"/>
      <c r="E273" s="44">
        <f>IFERROR(INDEX('3. Paquetes y Tareas'!$F$16:$F$65,MATCH(AJ273,'3. Paquetes y Tareas'!$E$16:$E$65,0)),0)</f>
        <v>0</v>
      </c>
      <c r="F273" s="54"/>
      <c r="G273" s="45" t="str">
        <f>IFERROR(INDEX('4. Presupuesto Total '!$G$20:$G$29,MATCH(F273,'4. Presupuesto Total '!$B$20:$B$29,0)),"")</f>
        <v/>
      </c>
      <c r="H273" s="46"/>
      <c r="I273" s="49"/>
      <c r="J273" s="57"/>
      <c r="K273" s="56"/>
      <c r="L273" s="55">
        <f t="shared" si="25"/>
        <v>0</v>
      </c>
      <c r="M273" s="50"/>
      <c r="N273" s="57"/>
      <c r="O273" s="56"/>
      <c r="P273" s="55">
        <f t="shared" si="26"/>
        <v>0</v>
      </c>
      <c r="Q273" s="55">
        <f t="shared" si="27"/>
        <v>0</v>
      </c>
      <c r="R273" s="55">
        <f t="shared" si="28"/>
        <v>0</v>
      </c>
      <c r="S273" s="55">
        <f t="shared" si="29"/>
        <v>0</v>
      </c>
      <c r="T273" s="50"/>
      <c r="U273" s="50"/>
      <c r="V273" s="55">
        <f t="shared" si="30"/>
        <v>0</v>
      </c>
      <c r="AD273" s="11"/>
      <c r="AE273" s="11"/>
      <c r="AJ273" s="96"/>
    </row>
    <row r="274" spans="2:36" hidden="1" outlineLevel="1" x14ac:dyDescent="0.3">
      <c r="B274" s="61"/>
      <c r="C274" s="62"/>
      <c r="D274" s="62"/>
      <c r="E274" s="44">
        <f>IFERROR(INDEX('3. Paquetes y Tareas'!$F$16:$F$65,MATCH(AJ274,'3. Paquetes y Tareas'!$E$16:$E$65,0)),0)</f>
        <v>0</v>
      </c>
      <c r="F274" s="54"/>
      <c r="G274" s="45" t="str">
        <f>IFERROR(INDEX('4. Presupuesto Total '!$G$20:$G$29,MATCH(F274,'4. Presupuesto Total '!$B$20:$B$29,0)),"")</f>
        <v/>
      </c>
      <c r="H274" s="46"/>
      <c r="I274" s="49"/>
      <c r="J274" s="57"/>
      <c r="K274" s="56"/>
      <c r="L274" s="55">
        <f t="shared" si="25"/>
        <v>0</v>
      </c>
      <c r="M274" s="50"/>
      <c r="N274" s="57"/>
      <c r="O274" s="56"/>
      <c r="P274" s="55">
        <f t="shared" si="26"/>
        <v>0</v>
      </c>
      <c r="Q274" s="55">
        <f t="shared" si="27"/>
        <v>0</v>
      </c>
      <c r="R274" s="55">
        <f t="shared" si="28"/>
        <v>0</v>
      </c>
      <c r="S274" s="55">
        <f t="shared" si="29"/>
        <v>0</v>
      </c>
      <c r="T274" s="50"/>
      <c r="U274" s="50"/>
      <c r="V274" s="55">
        <f t="shared" si="30"/>
        <v>0</v>
      </c>
      <c r="AD274" s="11"/>
      <c r="AE274" s="11"/>
      <c r="AJ274" s="96"/>
    </row>
    <row r="275" spans="2:36" hidden="1" outlineLevel="1" x14ac:dyDescent="0.3">
      <c r="B275" s="61"/>
      <c r="C275" s="62"/>
      <c r="D275" s="62"/>
      <c r="E275" s="44">
        <f>IFERROR(INDEX('3. Paquetes y Tareas'!$F$16:$F$65,MATCH(AJ275,'3. Paquetes y Tareas'!$E$16:$E$65,0)),0)</f>
        <v>0</v>
      </c>
      <c r="F275" s="54"/>
      <c r="G275" s="45" t="str">
        <f>IFERROR(INDEX('4. Presupuesto Total '!$G$20:$G$29,MATCH(F275,'4. Presupuesto Total '!$B$20:$B$29,0)),"")</f>
        <v/>
      </c>
      <c r="H275" s="46"/>
      <c r="I275" s="49"/>
      <c r="J275" s="57"/>
      <c r="K275" s="56"/>
      <c r="L275" s="55">
        <f t="shared" si="25"/>
        <v>0</v>
      </c>
      <c r="M275" s="50"/>
      <c r="N275" s="57"/>
      <c r="O275" s="56"/>
      <c r="P275" s="55">
        <f t="shared" si="26"/>
        <v>0</v>
      </c>
      <c r="Q275" s="55">
        <f t="shared" si="27"/>
        <v>0</v>
      </c>
      <c r="R275" s="55">
        <f t="shared" si="28"/>
        <v>0</v>
      </c>
      <c r="S275" s="55">
        <f t="shared" si="29"/>
        <v>0</v>
      </c>
      <c r="T275" s="50"/>
      <c r="U275" s="50"/>
      <c r="V275" s="55">
        <f t="shared" si="30"/>
        <v>0</v>
      </c>
      <c r="AD275" s="11"/>
      <c r="AE275" s="11"/>
      <c r="AJ275" s="96"/>
    </row>
    <row r="276" spans="2:36" hidden="1" outlineLevel="1" x14ac:dyDescent="0.3">
      <c r="B276" s="61"/>
      <c r="C276" s="62"/>
      <c r="D276" s="62"/>
      <c r="E276" s="44">
        <f>IFERROR(INDEX('3. Paquetes y Tareas'!$F$16:$F$65,MATCH(AJ276,'3. Paquetes y Tareas'!$E$16:$E$65,0)),0)</f>
        <v>0</v>
      </c>
      <c r="F276" s="54"/>
      <c r="G276" s="45" t="str">
        <f>IFERROR(INDEX('4. Presupuesto Total '!$G$20:$G$29,MATCH(F276,'4. Presupuesto Total '!$B$20:$B$29,0)),"")</f>
        <v/>
      </c>
      <c r="H276" s="46"/>
      <c r="I276" s="49"/>
      <c r="J276" s="57"/>
      <c r="K276" s="56"/>
      <c r="L276" s="55">
        <f t="shared" si="25"/>
        <v>0</v>
      </c>
      <c r="M276" s="50"/>
      <c r="N276" s="57"/>
      <c r="O276" s="56"/>
      <c r="P276" s="55">
        <f t="shared" si="26"/>
        <v>0</v>
      </c>
      <c r="Q276" s="55">
        <f t="shared" si="27"/>
        <v>0</v>
      </c>
      <c r="R276" s="55">
        <f t="shared" si="28"/>
        <v>0</v>
      </c>
      <c r="S276" s="55">
        <f t="shared" si="29"/>
        <v>0</v>
      </c>
      <c r="T276" s="50"/>
      <c r="U276" s="50"/>
      <c r="V276" s="55">
        <f t="shared" si="30"/>
        <v>0</v>
      </c>
      <c r="AD276" s="11"/>
      <c r="AE276" s="11"/>
      <c r="AJ276" s="96" t="str">
        <f t="shared" si="6"/>
        <v/>
      </c>
    </row>
    <row r="277" spans="2:36" hidden="1" outlineLevel="1" x14ac:dyDescent="0.3">
      <c r="B277" s="61"/>
      <c r="C277" s="62"/>
      <c r="D277" s="62"/>
      <c r="E277" s="44">
        <f>IFERROR(INDEX('3. Paquetes y Tareas'!$F$16:$F$65,MATCH(AJ277,'3. Paquetes y Tareas'!$E$16:$E$65,0)),0)</f>
        <v>0</v>
      </c>
      <c r="F277" s="54"/>
      <c r="G277" s="45" t="str">
        <f>IFERROR(INDEX('4. Presupuesto Total '!$G$20:$G$29,MATCH(F277,'4. Presupuesto Total '!$B$20:$B$29,0)),"")</f>
        <v/>
      </c>
      <c r="H277" s="46"/>
      <c r="I277" s="49"/>
      <c r="J277" s="57"/>
      <c r="K277" s="56"/>
      <c r="L277" s="55">
        <f t="shared" si="25"/>
        <v>0</v>
      </c>
      <c r="M277" s="50"/>
      <c r="N277" s="57"/>
      <c r="O277" s="56"/>
      <c r="P277" s="55">
        <f t="shared" si="26"/>
        <v>0</v>
      </c>
      <c r="Q277" s="55">
        <f t="shared" si="27"/>
        <v>0</v>
      </c>
      <c r="R277" s="55">
        <f t="shared" si="28"/>
        <v>0</v>
      </c>
      <c r="S277" s="55">
        <f t="shared" si="29"/>
        <v>0</v>
      </c>
      <c r="T277" s="50"/>
      <c r="U277" s="50"/>
      <c r="V277" s="55">
        <f t="shared" si="30"/>
        <v>0</v>
      </c>
      <c r="AD277" s="11"/>
      <c r="AE277" s="11"/>
      <c r="AJ277" s="96" t="str">
        <f t="shared" si="6"/>
        <v/>
      </c>
    </row>
    <row r="278" spans="2:36" hidden="1" outlineLevel="1" x14ac:dyDescent="0.3">
      <c r="B278" s="61"/>
      <c r="C278" s="62"/>
      <c r="D278" s="62"/>
      <c r="E278" s="44">
        <f>IFERROR(INDEX('3. Paquetes y Tareas'!$F$16:$F$65,MATCH(AJ278,'3. Paquetes y Tareas'!$E$16:$E$65,0)),0)</f>
        <v>0</v>
      </c>
      <c r="F278" s="54"/>
      <c r="G278" s="45" t="str">
        <f>IFERROR(INDEX('4. Presupuesto Total '!$G$20:$G$29,MATCH(F278,'4. Presupuesto Total '!$B$20:$B$29,0)),"")</f>
        <v/>
      </c>
      <c r="H278" s="46"/>
      <c r="I278" s="49"/>
      <c r="J278" s="57"/>
      <c r="K278" s="56"/>
      <c r="L278" s="55">
        <f t="shared" si="25"/>
        <v>0</v>
      </c>
      <c r="M278" s="50"/>
      <c r="N278" s="57"/>
      <c r="O278" s="56"/>
      <c r="P278" s="55">
        <f t="shared" si="26"/>
        <v>0</v>
      </c>
      <c r="Q278" s="55">
        <f t="shared" si="27"/>
        <v>0</v>
      </c>
      <c r="R278" s="55">
        <f t="shared" si="28"/>
        <v>0</v>
      </c>
      <c r="S278" s="55">
        <f t="shared" si="29"/>
        <v>0</v>
      </c>
      <c r="T278" s="50"/>
      <c r="U278" s="50"/>
      <c r="V278" s="55">
        <f t="shared" si="30"/>
        <v>0</v>
      </c>
      <c r="AD278" s="11"/>
      <c r="AE278" s="11"/>
      <c r="AJ278" s="96" t="str">
        <f t="shared" si="6"/>
        <v/>
      </c>
    </row>
    <row r="279" spans="2:36" hidden="1" outlineLevel="1" x14ac:dyDescent="0.3">
      <c r="B279" s="61"/>
      <c r="C279" s="62"/>
      <c r="D279" s="62"/>
      <c r="E279" s="44">
        <f>IFERROR(INDEX('3. Paquetes y Tareas'!$F$16:$F$65,MATCH(AJ279,'3. Paquetes y Tareas'!$E$16:$E$65,0)),0)</f>
        <v>0</v>
      </c>
      <c r="F279" s="54"/>
      <c r="G279" s="45" t="str">
        <f>IFERROR(INDEX('4. Presupuesto Total '!$G$20:$G$29,MATCH(F279,'4. Presupuesto Total '!$B$20:$B$29,0)),"")</f>
        <v/>
      </c>
      <c r="H279" s="46"/>
      <c r="I279" s="49"/>
      <c r="J279" s="57"/>
      <c r="K279" s="56"/>
      <c r="L279" s="55">
        <f t="shared" si="25"/>
        <v>0</v>
      </c>
      <c r="M279" s="50"/>
      <c r="N279" s="57"/>
      <c r="O279" s="56"/>
      <c r="P279" s="55">
        <f t="shared" si="26"/>
        <v>0</v>
      </c>
      <c r="Q279" s="55">
        <f t="shared" si="27"/>
        <v>0</v>
      </c>
      <c r="R279" s="55">
        <f t="shared" si="28"/>
        <v>0</v>
      </c>
      <c r="S279" s="55">
        <f t="shared" si="29"/>
        <v>0</v>
      </c>
      <c r="T279" s="50"/>
      <c r="U279" s="50"/>
      <c r="V279" s="55">
        <f t="shared" si="30"/>
        <v>0</v>
      </c>
      <c r="AD279" s="11"/>
      <c r="AE279" s="11"/>
      <c r="AJ279" s="96"/>
    </row>
    <row r="280" spans="2:36" hidden="1" outlineLevel="1" x14ac:dyDescent="0.3">
      <c r="B280" s="61"/>
      <c r="C280" s="62"/>
      <c r="D280" s="62"/>
      <c r="E280" s="44">
        <f>IFERROR(INDEX('3. Paquetes y Tareas'!$F$16:$F$65,MATCH(AJ280,'3. Paquetes y Tareas'!$E$16:$E$65,0)),0)</f>
        <v>0</v>
      </c>
      <c r="F280" s="54"/>
      <c r="G280" s="45" t="str">
        <f>IFERROR(INDEX('4. Presupuesto Total '!$G$20:$G$29,MATCH(F280,'4. Presupuesto Total '!$B$20:$B$29,0)),"")</f>
        <v/>
      </c>
      <c r="H280" s="46"/>
      <c r="I280" s="49"/>
      <c r="J280" s="57"/>
      <c r="K280" s="56"/>
      <c r="L280" s="55">
        <f t="shared" si="25"/>
        <v>0</v>
      </c>
      <c r="M280" s="50"/>
      <c r="N280" s="57"/>
      <c r="O280" s="56"/>
      <c r="P280" s="55">
        <f t="shared" si="26"/>
        <v>0</v>
      </c>
      <c r="Q280" s="55">
        <f t="shared" si="27"/>
        <v>0</v>
      </c>
      <c r="R280" s="55">
        <f t="shared" si="28"/>
        <v>0</v>
      </c>
      <c r="S280" s="55">
        <f t="shared" si="29"/>
        <v>0</v>
      </c>
      <c r="T280" s="50"/>
      <c r="U280" s="50"/>
      <c r="V280" s="55">
        <f t="shared" si="30"/>
        <v>0</v>
      </c>
      <c r="AD280" s="11"/>
      <c r="AE280" s="11"/>
      <c r="AJ280" s="96" t="str">
        <f t="shared" si="6"/>
        <v/>
      </c>
    </row>
    <row r="281" spans="2:36" hidden="1" outlineLevel="1" x14ac:dyDescent="0.3">
      <c r="B281" s="61"/>
      <c r="C281" s="62"/>
      <c r="D281" s="62"/>
      <c r="E281" s="44">
        <f>IFERROR(INDEX('3. Paquetes y Tareas'!$F$16:$F$65,MATCH(AJ281,'3. Paquetes y Tareas'!$E$16:$E$65,0)),0)</f>
        <v>0</v>
      </c>
      <c r="F281" s="54"/>
      <c r="G281" s="45" t="str">
        <f>IFERROR(INDEX('4. Presupuesto Total '!$G$20:$G$29,MATCH(F281,'4. Presupuesto Total '!$B$20:$B$29,0)),"")</f>
        <v/>
      </c>
      <c r="H281" s="46"/>
      <c r="I281" s="49"/>
      <c r="J281" s="57"/>
      <c r="K281" s="56"/>
      <c r="L281" s="55">
        <f t="shared" si="25"/>
        <v>0</v>
      </c>
      <c r="M281" s="50"/>
      <c r="N281" s="57"/>
      <c r="O281" s="56"/>
      <c r="P281" s="55">
        <f t="shared" si="26"/>
        <v>0</v>
      </c>
      <c r="Q281" s="55">
        <f t="shared" si="27"/>
        <v>0</v>
      </c>
      <c r="R281" s="55">
        <f t="shared" si="28"/>
        <v>0</v>
      </c>
      <c r="S281" s="55">
        <f t="shared" si="29"/>
        <v>0</v>
      </c>
      <c r="T281" s="50"/>
      <c r="U281" s="50"/>
      <c r="V281" s="55">
        <f t="shared" si="30"/>
        <v>0</v>
      </c>
      <c r="AD281" s="11"/>
      <c r="AE281" s="11"/>
      <c r="AJ281" s="96" t="str">
        <f t="shared" si="6"/>
        <v/>
      </c>
    </row>
    <row r="282" spans="2:36" hidden="1" outlineLevel="1" x14ac:dyDescent="0.3">
      <c r="B282" s="61"/>
      <c r="C282" s="62"/>
      <c r="D282" s="62"/>
      <c r="E282" s="44">
        <f>IFERROR(INDEX('3. Paquetes y Tareas'!$F$16:$F$65,MATCH(AJ282,'3. Paquetes y Tareas'!$E$16:$E$65,0)),0)</f>
        <v>0</v>
      </c>
      <c r="F282" s="54"/>
      <c r="G282" s="45" t="str">
        <f>IFERROR(INDEX('4. Presupuesto Total '!$G$20:$G$29,MATCH(F282,'4. Presupuesto Total '!$B$20:$B$29,0)),"")</f>
        <v/>
      </c>
      <c r="H282" s="46"/>
      <c r="I282" s="49"/>
      <c r="J282" s="57"/>
      <c r="K282" s="56"/>
      <c r="L282" s="55">
        <f t="shared" si="25"/>
        <v>0</v>
      </c>
      <c r="M282" s="50"/>
      <c r="N282" s="57"/>
      <c r="O282" s="56"/>
      <c r="P282" s="55">
        <f t="shared" si="26"/>
        <v>0</v>
      </c>
      <c r="Q282" s="55">
        <f t="shared" si="27"/>
        <v>0</v>
      </c>
      <c r="R282" s="55">
        <f t="shared" si="28"/>
        <v>0</v>
      </c>
      <c r="S282" s="55">
        <f t="shared" si="29"/>
        <v>0</v>
      </c>
      <c r="T282" s="50"/>
      <c r="U282" s="50"/>
      <c r="V282" s="55">
        <f t="shared" si="30"/>
        <v>0</v>
      </c>
      <c r="AD282" s="11"/>
      <c r="AE282" s="11"/>
      <c r="AJ282" s="96"/>
    </row>
    <row r="283" spans="2:36" hidden="1" outlineLevel="1" x14ac:dyDescent="0.3">
      <c r="B283" s="61"/>
      <c r="C283" s="62"/>
      <c r="D283" s="62"/>
      <c r="E283" s="44">
        <f>IFERROR(INDEX('3. Paquetes y Tareas'!$F$16:$F$65,MATCH(AJ283,'3. Paquetes y Tareas'!$E$16:$E$65,0)),0)</f>
        <v>0</v>
      </c>
      <c r="F283" s="54"/>
      <c r="G283" s="45" t="str">
        <f>IFERROR(INDEX('4. Presupuesto Total '!$G$20:$G$29,MATCH(F283,'4. Presupuesto Total '!$B$20:$B$29,0)),"")</f>
        <v/>
      </c>
      <c r="H283" s="46"/>
      <c r="I283" s="49"/>
      <c r="J283" s="57"/>
      <c r="K283" s="56"/>
      <c r="L283" s="55">
        <f t="shared" si="25"/>
        <v>0</v>
      </c>
      <c r="M283" s="50"/>
      <c r="N283" s="57"/>
      <c r="O283" s="56"/>
      <c r="P283" s="55">
        <f t="shared" si="26"/>
        <v>0</v>
      </c>
      <c r="Q283" s="55">
        <f t="shared" si="27"/>
        <v>0</v>
      </c>
      <c r="R283" s="55">
        <f t="shared" si="28"/>
        <v>0</v>
      </c>
      <c r="S283" s="55">
        <f t="shared" si="29"/>
        <v>0</v>
      </c>
      <c r="T283" s="50"/>
      <c r="U283" s="50"/>
      <c r="V283" s="55">
        <f t="shared" si="30"/>
        <v>0</v>
      </c>
      <c r="AD283" s="11"/>
      <c r="AE283" s="11"/>
      <c r="AJ283" s="96"/>
    </row>
    <row r="284" spans="2:36" hidden="1" outlineLevel="1" x14ac:dyDescent="0.3">
      <c r="B284" s="61"/>
      <c r="C284" s="62"/>
      <c r="D284" s="62"/>
      <c r="E284" s="44">
        <f>IFERROR(INDEX('3. Paquetes y Tareas'!$F$16:$F$65,MATCH(AJ284,'3. Paquetes y Tareas'!$E$16:$E$65,0)),0)</f>
        <v>0</v>
      </c>
      <c r="F284" s="54"/>
      <c r="G284" s="45" t="str">
        <f>IFERROR(INDEX('4. Presupuesto Total '!$G$20:$G$29,MATCH(F284,'4. Presupuesto Total '!$B$20:$B$29,0)),"")</f>
        <v/>
      </c>
      <c r="H284" s="46"/>
      <c r="I284" s="49"/>
      <c r="J284" s="57"/>
      <c r="K284" s="56"/>
      <c r="L284" s="55">
        <f t="shared" si="25"/>
        <v>0</v>
      </c>
      <c r="M284" s="50"/>
      <c r="N284" s="57"/>
      <c r="O284" s="56"/>
      <c r="P284" s="55">
        <f t="shared" si="26"/>
        <v>0</v>
      </c>
      <c r="Q284" s="55">
        <f t="shared" si="27"/>
        <v>0</v>
      </c>
      <c r="R284" s="55">
        <f t="shared" si="28"/>
        <v>0</v>
      </c>
      <c r="S284" s="55">
        <f t="shared" si="29"/>
        <v>0</v>
      </c>
      <c r="T284" s="50"/>
      <c r="U284" s="50"/>
      <c r="V284" s="55">
        <f t="shared" si="30"/>
        <v>0</v>
      </c>
      <c r="AD284" s="11"/>
      <c r="AE284" s="11"/>
      <c r="AJ284" s="96"/>
    </row>
    <row r="285" spans="2:36" hidden="1" outlineLevel="1" x14ac:dyDescent="0.3">
      <c r="B285" s="61"/>
      <c r="C285" s="62"/>
      <c r="D285" s="62"/>
      <c r="E285" s="44">
        <f>IFERROR(INDEX('3. Paquetes y Tareas'!$F$16:$F$65,MATCH(AJ285,'3. Paquetes y Tareas'!$E$16:$E$65,0)),0)</f>
        <v>0</v>
      </c>
      <c r="F285" s="54"/>
      <c r="G285" s="45" t="str">
        <f>IFERROR(INDEX('4. Presupuesto Total '!$G$20:$G$29,MATCH(F285,'4. Presupuesto Total '!$B$20:$B$29,0)),"")</f>
        <v/>
      </c>
      <c r="H285" s="46"/>
      <c r="I285" s="49"/>
      <c r="J285" s="57"/>
      <c r="K285" s="56"/>
      <c r="L285" s="55">
        <f t="shared" si="25"/>
        <v>0</v>
      </c>
      <c r="M285" s="50"/>
      <c r="N285" s="57"/>
      <c r="O285" s="56"/>
      <c r="P285" s="55">
        <f t="shared" si="26"/>
        <v>0</v>
      </c>
      <c r="Q285" s="55">
        <f t="shared" si="27"/>
        <v>0</v>
      </c>
      <c r="R285" s="55">
        <f t="shared" si="28"/>
        <v>0</v>
      </c>
      <c r="S285" s="55">
        <f t="shared" si="29"/>
        <v>0</v>
      </c>
      <c r="T285" s="50"/>
      <c r="U285" s="50"/>
      <c r="V285" s="55">
        <f t="shared" si="30"/>
        <v>0</v>
      </c>
      <c r="AD285" s="11"/>
      <c r="AE285" s="11"/>
      <c r="AJ285" s="96" t="str">
        <f t="shared" si="6"/>
        <v/>
      </c>
    </row>
    <row r="286" spans="2:36" hidden="1" outlineLevel="1" x14ac:dyDescent="0.3">
      <c r="B286" s="61"/>
      <c r="C286" s="62"/>
      <c r="D286" s="62"/>
      <c r="E286" s="44">
        <f>IFERROR(INDEX('3. Paquetes y Tareas'!$F$16:$F$65,MATCH(AJ286,'3. Paquetes y Tareas'!$E$16:$E$65,0)),0)</f>
        <v>0</v>
      </c>
      <c r="F286" s="54"/>
      <c r="G286" s="45" t="str">
        <f>IFERROR(INDEX('4. Presupuesto Total '!$G$20:$G$29,MATCH(F286,'4. Presupuesto Total '!$B$20:$B$29,0)),"")</f>
        <v/>
      </c>
      <c r="H286" s="46"/>
      <c r="I286" s="49"/>
      <c r="J286" s="57"/>
      <c r="K286" s="56"/>
      <c r="L286" s="55">
        <f t="shared" si="25"/>
        <v>0</v>
      </c>
      <c r="M286" s="50"/>
      <c r="N286" s="57"/>
      <c r="O286" s="56"/>
      <c r="P286" s="55">
        <f t="shared" si="26"/>
        <v>0</v>
      </c>
      <c r="Q286" s="55">
        <f t="shared" si="27"/>
        <v>0</v>
      </c>
      <c r="R286" s="55">
        <f t="shared" si="28"/>
        <v>0</v>
      </c>
      <c r="S286" s="55">
        <f t="shared" si="29"/>
        <v>0</v>
      </c>
      <c r="T286" s="50"/>
      <c r="U286" s="50"/>
      <c r="V286" s="55">
        <f t="shared" si="30"/>
        <v>0</v>
      </c>
      <c r="AD286" s="11"/>
      <c r="AE286" s="11"/>
      <c r="AJ286" s="96" t="str">
        <f t="shared" si="6"/>
        <v/>
      </c>
    </row>
    <row r="287" spans="2:36" hidden="1" outlineLevel="1" x14ac:dyDescent="0.3">
      <c r="B287" s="61"/>
      <c r="C287" s="62"/>
      <c r="D287" s="62"/>
      <c r="E287" s="44">
        <f>IFERROR(INDEX('3. Paquetes y Tareas'!$F$16:$F$65,MATCH(AJ287,'3. Paquetes y Tareas'!$E$16:$E$65,0)),0)</f>
        <v>0</v>
      </c>
      <c r="F287" s="54"/>
      <c r="G287" s="45" t="str">
        <f>IFERROR(INDEX('4. Presupuesto Total '!$G$20:$G$29,MATCH(F287,'4. Presupuesto Total '!$B$20:$B$29,0)),"")</f>
        <v/>
      </c>
      <c r="H287" s="46"/>
      <c r="I287" s="49"/>
      <c r="J287" s="57"/>
      <c r="K287" s="56"/>
      <c r="L287" s="55">
        <f t="shared" si="25"/>
        <v>0</v>
      </c>
      <c r="M287" s="50"/>
      <c r="N287" s="57"/>
      <c r="O287" s="56"/>
      <c r="P287" s="55">
        <f t="shared" si="26"/>
        <v>0</v>
      </c>
      <c r="Q287" s="55">
        <f t="shared" si="27"/>
        <v>0</v>
      </c>
      <c r="R287" s="55">
        <f t="shared" si="28"/>
        <v>0</v>
      </c>
      <c r="S287" s="55">
        <f t="shared" si="29"/>
        <v>0</v>
      </c>
      <c r="T287" s="50"/>
      <c r="U287" s="50"/>
      <c r="V287" s="55">
        <f t="shared" si="30"/>
        <v>0</v>
      </c>
      <c r="AD287" s="11"/>
      <c r="AE287" s="11"/>
      <c r="AJ287" s="96" t="str">
        <f t="shared" si="6"/>
        <v/>
      </c>
    </row>
    <row r="288" spans="2:36" hidden="1" outlineLevel="1" x14ac:dyDescent="0.3">
      <c r="B288" s="61"/>
      <c r="C288" s="62"/>
      <c r="D288" s="62"/>
      <c r="E288" s="44">
        <f>IFERROR(INDEX('3. Paquetes y Tareas'!$F$16:$F$65,MATCH(AJ288,'3. Paquetes y Tareas'!$E$16:$E$65,0)),0)</f>
        <v>0</v>
      </c>
      <c r="F288" s="54"/>
      <c r="G288" s="45" t="str">
        <f>IFERROR(INDEX('4. Presupuesto Total '!$G$20:$G$29,MATCH(F288,'4. Presupuesto Total '!$B$20:$B$29,0)),"")</f>
        <v/>
      </c>
      <c r="H288" s="46"/>
      <c r="I288" s="49"/>
      <c r="J288" s="57"/>
      <c r="K288" s="56"/>
      <c r="L288" s="55">
        <f t="shared" si="25"/>
        <v>0</v>
      </c>
      <c r="M288" s="50"/>
      <c r="N288" s="57"/>
      <c r="O288" s="56"/>
      <c r="P288" s="55">
        <f t="shared" si="26"/>
        <v>0</v>
      </c>
      <c r="Q288" s="55">
        <f t="shared" si="27"/>
        <v>0</v>
      </c>
      <c r="R288" s="55">
        <f t="shared" si="28"/>
        <v>0</v>
      </c>
      <c r="S288" s="55">
        <f t="shared" si="29"/>
        <v>0</v>
      </c>
      <c r="T288" s="50"/>
      <c r="U288" s="50"/>
      <c r="V288" s="55">
        <f t="shared" si="30"/>
        <v>0</v>
      </c>
      <c r="AD288" s="11"/>
      <c r="AE288" s="11"/>
      <c r="AJ288" s="96"/>
    </row>
    <row r="289" spans="2:36" hidden="1" outlineLevel="1" x14ac:dyDescent="0.3">
      <c r="B289" s="61"/>
      <c r="C289" s="62"/>
      <c r="D289" s="62"/>
      <c r="E289" s="44">
        <f>IFERROR(INDEX('3. Paquetes y Tareas'!$F$16:$F$65,MATCH(AJ289,'3. Paquetes y Tareas'!$E$16:$E$65,0)),0)</f>
        <v>0</v>
      </c>
      <c r="F289" s="54"/>
      <c r="G289" s="45" t="str">
        <f>IFERROR(INDEX('4. Presupuesto Total '!$G$20:$G$29,MATCH(F289,'4. Presupuesto Total '!$B$20:$B$29,0)),"")</f>
        <v/>
      </c>
      <c r="H289" s="46"/>
      <c r="I289" s="49"/>
      <c r="J289" s="57"/>
      <c r="K289" s="56"/>
      <c r="L289" s="55">
        <f t="shared" si="25"/>
        <v>0</v>
      </c>
      <c r="M289" s="50"/>
      <c r="N289" s="57"/>
      <c r="O289" s="56"/>
      <c r="P289" s="55">
        <f t="shared" si="26"/>
        <v>0</v>
      </c>
      <c r="Q289" s="55">
        <f t="shared" si="27"/>
        <v>0</v>
      </c>
      <c r="R289" s="55">
        <f t="shared" si="28"/>
        <v>0</v>
      </c>
      <c r="S289" s="55">
        <f t="shared" si="29"/>
        <v>0</v>
      </c>
      <c r="T289" s="50"/>
      <c r="U289" s="50"/>
      <c r="V289" s="55">
        <f t="shared" si="30"/>
        <v>0</v>
      </c>
      <c r="AD289" s="11"/>
      <c r="AE289" s="11"/>
      <c r="AJ289" s="96"/>
    </row>
    <row r="290" spans="2:36" hidden="1" outlineLevel="1" x14ac:dyDescent="0.3">
      <c r="B290" s="61"/>
      <c r="C290" s="62"/>
      <c r="D290" s="62"/>
      <c r="E290" s="44">
        <f>IFERROR(INDEX('3. Paquetes y Tareas'!$F$16:$F$65,MATCH(AJ290,'3. Paquetes y Tareas'!$E$16:$E$65,0)),0)</f>
        <v>0</v>
      </c>
      <c r="F290" s="54"/>
      <c r="G290" s="45" t="str">
        <f>IFERROR(INDEX('4. Presupuesto Total '!$G$20:$G$29,MATCH(F290,'4. Presupuesto Total '!$B$20:$B$29,0)),"")</f>
        <v/>
      </c>
      <c r="H290" s="46"/>
      <c r="I290" s="49"/>
      <c r="J290" s="57"/>
      <c r="K290" s="56"/>
      <c r="L290" s="55">
        <f t="shared" si="25"/>
        <v>0</v>
      </c>
      <c r="M290" s="50"/>
      <c r="N290" s="57"/>
      <c r="O290" s="56"/>
      <c r="P290" s="55">
        <f t="shared" si="26"/>
        <v>0</v>
      </c>
      <c r="Q290" s="55">
        <f t="shared" si="27"/>
        <v>0</v>
      </c>
      <c r="R290" s="55">
        <f t="shared" si="28"/>
        <v>0</v>
      </c>
      <c r="S290" s="55">
        <f t="shared" si="29"/>
        <v>0</v>
      </c>
      <c r="T290" s="50"/>
      <c r="U290" s="50"/>
      <c r="V290" s="55">
        <f t="shared" si="30"/>
        <v>0</v>
      </c>
      <c r="AD290" s="11"/>
      <c r="AE290" s="11"/>
      <c r="AJ290" s="96"/>
    </row>
    <row r="291" spans="2:36" hidden="1" outlineLevel="1" x14ac:dyDescent="0.3">
      <c r="B291" s="61"/>
      <c r="C291" s="62"/>
      <c r="D291" s="62"/>
      <c r="E291" s="44">
        <f>IFERROR(INDEX('3. Paquetes y Tareas'!$F$16:$F$65,MATCH(AJ291,'3. Paquetes y Tareas'!$E$16:$E$65,0)),0)</f>
        <v>0</v>
      </c>
      <c r="F291" s="54"/>
      <c r="G291" s="45" t="str">
        <f>IFERROR(INDEX('4. Presupuesto Total '!$G$20:$G$29,MATCH(F291,'4. Presupuesto Total '!$B$20:$B$29,0)),"")</f>
        <v/>
      </c>
      <c r="H291" s="46"/>
      <c r="I291" s="49"/>
      <c r="J291" s="57"/>
      <c r="K291" s="56"/>
      <c r="L291" s="55">
        <f t="shared" si="25"/>
        <v>0</v>
      </c>
      <c r="M291" s="50"/>
      <c r="N291" s="57"/>
      <c r="O291" s="56"/>
      <c r="P291" s="55">
        <f t="shared" si="26"/>
        <v>0</v>
      </c>
      <c r="Q291" s="55">
        <f t="shared" si="27"/>
        <v>0</v>
      </c>
      <c r="R291" s="55">
        <f t="shared" si="28"/>
        <v>0</v>
      </c>
      <c r="S291" s="55">
        <f t="shared" si="29"/>
        <v>0</v>
      </c>
      <c r="T291" s="50"/>
      <c r="U291" s="50"/>
      <c r="V291" s="55">
        <f t="shared" si="30"/>
        <v>0</v>
      </c>
      <c r="AD291" s="11"/>
      <c r="AE291" s="11"/>
      <c r="AJ291" s="96"/>
    </row>
    <row r="292" spans="2:36" hidden="1" outlineLevel="1" x14ac:dyDescent="0.3">
      <c r="B292" s="61"/>
      <c r="C292" s="62"/>
      <c r="D292" s="62"/>
      <c r="E292" s="44">
        <f>IFERROR(INDEX('3. Paquetes y Tareas'!$F$16:$F$65,MATCH(AJ292,'3. Paquetes y Tareas'!$E$16:$E$65,0)),0)</f>
        <v>0</v>
      </c>
      <c r="F292" s="54"/>
      <c r="G292" s="45" t="str">
        <f>IFERROR(INDEX('4. Presupuesto Total '!$G$20:$G$29,MATCH(F292,'4. Presupuesto Total '!$B$20:$B$29,0)),"")</f>
        <v/>
      </c>
      <c r="H292" s="46"/>
      <c r="I292" s="49"/>
      <c r="J292" s="57"/>
      <c r="K292" s="56"/>
      <c r="L292" s="55">
        <f t="shared" ref="L292:L324" si="31">IFERROR(K292*$G292,0)</f>
        <v>0</v>
      </c>
      <c r="M292" s="50"/>
      <c r="N292" s="57"/>
      <c r="O292" s="56"/>
      <c r="P292" s="55">
        <f t="shared" ref="P292:P324" si="32">IFERROR(O292*$G292,0)</f>
        <v>0</v>
      </c>
      <c r="Q292" s="55">
        <f t="shared" ref="Q292:Q324" si="33">+J292+N292</f>
        <v>0</v>
      </c>
      <c r="R292" s="55">
        <f t="shared" ref="R292:R324" si="34">+K292+O292</f>
        <v>0</v>
      </c>
      <c r="S292" s="55">
        <f t="shared" ref="S292:S324" si="35">IFERROR(R292*G292,0)</f>
        <v>0</v>
      </c>
      <c r="T292" s="50"/>
      <c r="U292" s="50"/>
      <c r="V292" s="55">
        <f t="shared" ref="V292:V324" si="36">IFERROR(U292*$G292,0)</f>
        <v>0</v>
      </c>
      <c r="AD292" s="11"/>
      <c r="AE292" s="11"/>
      <c r="AJ292" s="96"/>
    </row>
    <row r="293" spans="2:36" hidden="1" outlineLevel="1" x14ac:dyDescent="0.3">
      <c r="B293" s="61"/>
      <c r="C293" s="62"/>
      <c r="D293" s="62"/>
      <c r="E293" s="44">
        <f>IFERROR(INDEX('3. Paquetes y Tareas'!$F$16:$F$65,MATCH(AJ293,'3. Paquetes y Tareas'!$E$16:$E$65,0)),0)</f>
        <v>0</v>
      </c>
      <c r="F293" s="54"/>
      <c r="G293" s="45" t="str">
        <f>IFERROR(INDEX('4. Presupuesto Total '!$G$20:$G$29,MATCH(F293,'4. Presupuesto Total '!$B$20:$B$29,0)),"")</f>
        <v/>
      </c>
      <c r="H293" s="46"/>
      <c r="I293" s="49"/>
      <c r="J293" s="57"/>
      <c r="K293" s="56"/>
      <c r="L293" s="55">
        <f t="shared" si="31"/>
        <v>0</v>
      </c>
      <c r="M293" s="50"/>
      <c r="N293" s="57"/>
      <c r="O293" s="56"/>
      <c r="P293" s="55">
        <f t="shared" si="32"/>
        <v>0</v>
      </c>
      <c r="Q293" s="55">
        <f t="shared" si="33"/>
        <v>0</v>
      </c>
      <c r="R293" s="55">
        <f t="shared" si="34"/>
        <v>0</v>
      </c>
      <c r="S293" s="55">
        <f t="shared" si="35"/>
        <v>0</v>
      </c>
      <c r="T293" s="50"/>
      <c r="U293" s="50"/>
      <c r="V293" s="55">
        <f t="shared" si="36"/>
        <v>0</v>
      </c>
      <c r="AD293" s="11"/>
      <c r="AE293" s="11"/>
      <c r="AJ293" s="96"/>
    </row>
    <row r="294" spans="2:36" hidden="1" outlineLevel="1" x14ac:dyDescent="0.3">
      <c r="B294" s="61"/>
      <c r="C294" s="62"/>
      <c r="D294" s="62"/>
      <c r="E294" s="44">
        <f>IFERROR(INDEX('3. Paquetes y Tareas'!$F$16:$F$65,MATCH(AJ294,'3. Paquetes y Tareas'!$E$16:$E$65,0)),0)</f>
        <v>0</v>
      </c>
      <c r="F294" s="54"/>
      <c r="G294" s="45" t="str">
        <f>IFERROR(INDEX('4. Presupuesto Total '!$G$20:$G$29,MATCH(F294,'4. Presupuesto Total '!$B$20:$B$29,0)),"")</f>
        <v/>
      </c>
      <c r="H294" s="46"/>
      <c r="I294" s="49"/>
      <c r="J294" s="57"/>
      <c r="K294" s="56"/>
      <c r="L294" s="55">
        <f t="shared" si="31"/>
        <v>0</v>
      </c>
      <c r="M294" s="50"/>
      <c r="N294" s="57"/>
      <c r="O294" s="56"/>
      <c r="P294" s="55">
        <f t="shared" si="32"/>
        <v>0</v>
      </c>
      <c r="Q294" s="55">
        <f t="shared" si="33"/>
        <v>0</v>
      </c>
      <c r="R294" s="55">
        <f t="shared" si="34"/>
        <v>0</v>
      </c>
      <c r="S294" s="55">
        <f t="shared" si="35"/>
        <v>0</v>
      </c>
      <c r="T294" s="50"/>
      <c r="U294" s="50"/>
      <c r="V294" s="55">
        <f t="shared" si="36"/>
        <v>0</v>
      </c>
      <c r="AD294" s="11"/>
      <c r="AE294" s="11"/>
      <c r="AJ294" s="96"/>
    </row>
    <row r="295" spans="2:36" hidden="1" outlineLevel="1" x14ac:dyDescent="0.3">
      <c r="B295" s="61"/>
      <c r="C295" s="62"/>
      <c r="D295" s="62"/>
      <c r="E295" s="44">
        <f>IFERROR(INDEX('3. Paquetes y Tareas'!$F$16:$F$65,MATCH(AJ295,'3. Paquetes y Tareas'!$E$16:$E$65,0)),0)</f>
        <v>0</v>
      </c>
      <c r="F295" s="54"/>
      <c r="G295" s="45" t="str">
        <f>IFERROR(INDEX('4. Presupuesto Total '!$G$20:$G$29,MATCH(F295,'4. Presupuesto Total '!$B$20:$B$29,0)),"")</f>
        <v/>
      </c>
      <c r="H295" s="46"/>
      <c r="I295" s="49"/>
      <c r="J295" s="57"/>
      <c r="K295" s="56"/>
      <c r="L295" s="55">
        <f t="shared" si="31"/>
        <v>0</v>
      </c>
      <c r="M295" s="50"/>
      <c r="N295" s="57"/>
      <c r="O295" s="56"/>
      <c r="P295" s="55">
        <f t="shared" si="32"/>
        <v>0</v>
      </c>
      <c r="Q295" s="55">
        <f t="shared" si="33"/>
        <v>0</v>
      </c>
      <c r="R295" s="55">
        <f t="shared" si="34"/>
        <v>0</v>
      </c>
      <c r="S295" s="55">
        <f t="shared" si="35"/>
        <v>0</v>
      </c>
      <c r="T295" s="50"/>
      <c r="U295" s="50"/>
      <c r="V295" s="55">
        <f t="shared" si="36"/>
        <v>0</v>
      </c>
      <c r="AD295" s="11"/>
      <c r="AE295" s="11"/>
      <c r="AJ295" s="96"/>
    </row>
    <row r="296" spans="2:36" hidden="1" outlineLevel="1" x14ac:dyDescent="0.3">
      <c r="B296" s="61"/>
      <c r="C296" s="62"/>
      <c r="D296" s="62"/>
      <c r="E296" s="44">
        <f>IFERROR(INDEX('3. Paquetes y Tareas'!$F$16:$F$65,MATCH(AJ296,'3. Paquetes y Tareas'!$E$16:$E$65,0)),0)</f>
        <v>0</v>
      </c>
      <c r="F296" s="54"/>
      <c r="G296" s="45" t="str">
        <f>IFERROR(INDEX('4. Presupuesto Total '!$G$20:$G$29,MATCH(F296,'4. Presupuesto Total '!$B$20:$B$29,0)),"")</f>
        <v/>
      </c>
      <c r="H296" s="46"/>
      <c r="I296" s="49"/>
      <c r="J296" s="57"/>
      <c r="K296" s="56"/>
      <c r="L296" s="55">
        <f t="shared" si="31"/>
        <v>0</v>
      </c>
      <c r="M296" s="50"/>
      <c r="N296" s="57"/>
      <c r="O296" s="56"/>
      <c r="P296" s="55">
        <f t="shared" si="32"/>
        <v>0</v>
      </c>
      <c r="Q296" s="55">
        <f t="shared" si="33"/>
        <v>0</v>
      </c>
      <c r="R296" s="55">
        <f t="shared" si="34"/>
        <v>0</v>
      </c>
      <c r="S296" s="55">
        <f t="shared" si="35"/>
        <v>0</v>
      </c>
      <c r="T296" s="50"/>
      <c r="U296" s="50"/>
      <c r="V296" s="55">
        <f t="shared" si="36"/>
        <v>0</v>
      </c>
      <c r="AD296" s="11"/>
      <c r="AE296" s="11"/>
      <c r="AJ296" s="96"/>
    </row>
    <row r="297" spans="2:36" hidden="1" outlineLevel="1" x14ac:dyDescent="0.3">
      <c r="B297" s="61"/>
      <c r="C297" s="62"/>
      <c r="D297" s="62"/>
      <c r="E297" s="44">
        <f>IFERROR(INDEX('3. Paquetes y Tareas'!$F$16:$F$65,MATCH(AJ297,'3. Paquetes y Tareas'!$E$16:$E$65,0)),0)</f>
        <v>0</v>
      </c>
      <c r="F297" s="54"/>
      <c r="G297" s="45" t="str">
        <f>IFERROR(INDEX('4. Presupuesto Total '!$G$20:$G$29,MATCH(F297,'4. Presupuesto Total '!$B$20:$B$29,0)),"")</f>
        <v/>
      </c>
      <c r="H297" s="46"/>
      <c r="I297" s="49"/>
      <c r="J297" s="57"/>
      <c r="K297" s="56"/>
      <c r="L297" s="55">
        <f t="shared" si="31"/>
        <v>0</v>
      </c>
      <c r="M297" s="50"/>
      <c r="N297" s="57"/>
      <c r="O297" s="56"/>
      <c r="P297" s="55">
        <f t="shared" si="32"/>
        <v>0</v>
      </c>
      <c r="Q297" s="55">
        <f t="shared" si="33"/>
        <v>0</v>
      </c>
      <c r="R297" s="55">
        <f t="shared" si="34"/>
        <v>0</v>
      </c>
      <c r="S297" s="55">
        <f t="shared" si="35"/>
        <v>0</v>
      </c>
      <c r="T297" s="50"/>
      <c r="U297" s="50"/>
      <c r="V297" s="55">
        <f t="shared" si="36"/>
        <v>0</v>
      </c>
      <c r="AD297" s="11"/>
      <c r="AE297" s="11"/>
      <c r="AJ297" s="96"/>
    </row>
    <row r="298" spans="2:36" hidden="1" outlineLevel="1" x14ac:dyDescent="0.3">
      <c r="B298" s="61"/>
      <c r="C298" s="62"/>
      <c r="D298" s="62"/>
      <c r="E298" s="44">
        <f>IFERROR(INDEX('3. Paquetes y Tareas'!$F$16:$F$65,MATCH(AJ298,'3. Paquetes y Tareas'!$E$16:$E$65,0)),0)</f>
        <v>0</v>
      </c>
      <c r="F298" s="54"/>
      <c r="G298" s="45" t="str">
        <f>IFERROR(INDEX('4. Presupuesto Total '!$G$20:$G$29,MATCH(F298,'4. Presupuesto Total '!$B$20:$B$29,0)),"")</f>
        <v/>
      </c>
      <c r="H298" s="46"/>
      <c r="I298" s="49"/>
      <c r="J298" s="57"/>
      <c r="K298" s="56"/>
      <c r="L298" s="55">
        <f t="shared" si="31"/>
        <v>0</v>
      </c>
      <c r="M298" s="50"/>
      <c r="N298" s="57"/>
      <c r="O298" s="56"/>
      <c r="P298" s="55">
        <f t="shared" si="32"/>
        <v>0</v>
      </c>
      <c r="Q298" s="55">
        <f t="shared" si="33"/>
        <v>0</v>
      </c>
      <c r="R298" s="55">
        <f t="shared" si="34"/>
        <v>0</v>
      </c>
      <c r="S298" s="55">
        <f t="shared" si="35"/>
        <v>0</v>
      </c>
      <c r="T298" s="50"/>
      <c r="U298" s="50"/>
      <c r="V298" s="55">
        <f t="shared" si="36"/>
        <v>0</v>
      </c>
      <c r="AD298" s="11"/>
      <c r="AE298" s="11"/>
      <c r="AJ298" s="96"/>
    </row>
    <row r="299" spans="2:36" hidden="1" outlineLevel="1" x14ac:dyDescent="0.3">
      <c r="B299" s="61"/>
      <c r="C299" s="62"/>
      <c r="D299" s="62"/>
      <c r="E299" s="44">
        <f>IFERROR(INDEX('3. Paquetes y Tareas'!$F$16:$F$65,MATCH(AJ299,'3. Paquetes y Tareas'!$E$16:$E$65,0)),0)</f>
        <v>0</v>
      </c>
      <c r="F299" s="54"/>
      <c r="G299" s="45" t="str">
        <f>IFERROR(INDEX('4. Presupuesto Total '!$G$20:$G$29,MATCH(F299,'4. Presupuesto Total '!$B$20:$B$29,0)),"")</f>
        <v/>
      </c>
      <c r="H299" s="46"/>
      <c r="I299" s="49"/>
      <c r="J299" s="57"/>
      <c r="K299" s="56"/>
      <c r="L299" s="55">
        <f t="shared" si="31"/>
        <v>0</v>
      </c>
      <c r="M299" s="50"/>
      <c r="N299" s="57"/>
      <c r="O299" s="56"/>
      <c r="P299" s="55">
        <f t="shared" si="32"/>
        <v>0</v>
      </c>
      <c r="Q299" s="55">
        <f t="shared" si="33"/>
        <v>0</v>
      </c>
      <c r="R299" s="55">
        <f t="shared" si="34"/>
        <v>0</v>
      </c>
      <c r="S299" s="55">
        <f t="shared" si="35"/>
        <v>0</v>
      </c>
      <c r="T299" s="50"/>
      <c r="U299" s="50"/>
      <c r="V299" s="55">
        <f t="shared" si="36"/>
        <v>0</v>
      </c>
      <c r="AD299" s="11"/>
      <c r="AE299" s="11"/>
      <c r="AJ299" s="96"/>
    </row>
    <row r="300" spans="2:36" collapsed="1" x14ac:dyDescent="0.3">
      <c r="B300" s="61"/>
      <c r="C300" s="62"/>
      <c r="D300" s="62"/>
      <c r="E300" s="44">
        <f>IFERROR(INDEX('3. Paquetes y Tareas'!$F$16:$F$65,MATCH(AJ300,'3. Paquetes y Tareas'!$E$16:$E$65,0)),0)</f>
        <v>0</v>
      </c>
      <c r="F300" s="54"/>
      <c r="G300" s="45" t="str">
        <f>IFERROR(INDEX('4. Presupuesto Total '!$G$20:$G$29,MATCH(F300,'4. Presupuesto Total '!$B$20:$B$29,0)),"")</f>
        <v/>
      </c>
      <c r="H300" s="46"/>
      <c r="I300" s="49"/>
      <c r="J300" s="57"/>
      <c r="K300" s="56"/>
      <c r="L300" s="55">
        <f t="shared" si="31"/>
        <v>0</v>
      </c>
      <c r="M300" s="50"/>
      <c r="N300" s="57"/>
      <c r="O300" s="56"/>
      <c r="P300" s="55">
        <f t="shared" si="32"/>
        <v>0</v>
      </c>
      <c r="Q300" s="55">
        <f t="shared" si="33"/>
        <v>0</v>
      </c>
      <c r="R300" s="55">
        <f t="shared" si="34"/>
        <v>0</v>
      </c>
      <c r="S300" s="55">
        <f t="shared" si="35"/>
        <v>0</v>
      </c>
      <c r="T300" s="50"/>
      <c r="U300" s="50"/>
      <c r="V300" s="55">
        <f t="shared" si="36"/>
        <v>0</v>
      </c>
      <c r="AD300" s="11"/>
      <c r="AE300" s="11"/>
      <c r="AJ300" s="96"/>
    </row>
    <row r="301" spans="2:36" hidden="1" outlineLevel="1" x14ac:dyDescent="0.3">
      <c r="B301" s="61"/>
      <c r="C301" s="62"/>
      <c r="D301" s="62"/>
      <c r="E301" s="44">
        <f>IFERROR(INDEX('3. Paquetes y Tareas'!$F$16:$F$65,MATCH(AJ301,'3. Paquetes y Tareas'!$E$16:$E$65,0)),0)</f>
        <v>0</v>
      </c>
      <c r="F301" s="54"/>
      <c r="G301" s="45" t="str">
        <f>IFERROR(INDEX('4. Presupuesto Total '!$G$20:$G$29,MATCH(F301,'4. Presupuesto Total '!$B$20:$B$29,0)),"")</f>
        <v/>
      </c>
      <c r="H301" s="46"/>
      <c r="I301" s="49"/>
      <c r="J301" s="57"/>
      <c r="K301" s="56"/>
      <c r="L301" s="55">
        <f t="shared" si="31"/>
        <v>0</v>
      </c>
      <c r="M301" s="50"/>
      <c r="N301" s="57"/>
      <c r="O301" s="56"/>
      <c r="P301" s="55">
        <f t="shared" si="32"/>
        <v>0</v>
      </c>
      <c r="Q301" s="55">
        <f t="shared" si="33"/>
        <v>0</v>
      </c>
      <c r="R301" s="55">
        <f t="shared" si="34"/>
        <v>0</v>
      </c>
      <c r="S301" s="55">
        <f t="shared" si="35"/>
        <v>0</v>
      </c>
      <c r="T301" s="50"/>
      <c r="U301" s="50"/>
      <c r="V301" s="55">
        <f t="shared" si="36"/>
        <v>0</v>
      </c>
      <c r="AD301" s="11"/>
      <c r="AE301" s="11"/>
      <c r="AJ301" s="96" t="str">
        <f>CONCATENATE(B301,C301,D301)</f>
        <v/>
      </c>
    </row>
    <row r="302" spans="2:36" hidden="1" outlineLevel="1" x14ac:dyDescent="0.3">
      <c r="B302" s="61"/>
      <c r="C302" s="62"/>
      <c r="D302" s="62"/>
      <c r="E302" s="44">
        <f>IFERROR(INDEX('3. Paquetes y Tareas'!$F$16:$F$65,MATCH(AJ302,'3. Paquetes y Tareas'!$E$16:$E$65,0)),0)</f>
        <v>0</v>
      </c>
      <c r="F302" s="54"/>
      <c r="G302" s="45" t="str">
        <f>IFERROR(INDEX('4. Presupuesto Total '!$G$20:$G$29,MATCH(F302,'4. Presupuesto Total '!$B$20:$B$29,0)),"")</f>
        <v/>
      </c>
      <c r="H302" s="46"/>
      <c r="I302" s="49"/>
      <c r="J302" s="57"/>
      <c r="K302" s="56"/>
      <c r="L302" s="55">
        <f t="shared" si="31"/>
        <v>0</v>
      </c>
      <c r="M302" s="50"/>
      <c r="N302" s="57"/>
      <c r="O302" s="56"/>
      <c r="P302" s="55">
        <f t="shared" si="32"/>
        <v>0</v>
      </c>
      <c r="Q302" s="55">
        <f t="shared" si="33"/>
        <v>0</v>
      </c>
      <c r="R302" s="55">
        <f t="shared" si="34"/>
        <v>0</v>
      </c>
      <c r="S302" s="55">
        <f t="shared" si="35"/>
        <v>0</v>
      </c>
      <c r="T302" s="50"/>
      <c r="U302" s="50"/>
      <c r="V302" s="55">
        <f t="shared" si="36"/>
        <v>0</v>
      </c>
      <c r="AD302" s="11"/>
      <c r="AE302" s="11"/>
      <c r="AJ302" s="96"/>
    </row>
    <row r="303" spans="2:36" hidden="1" outlineLevel="1" x14ac:dyDescent="0.3">
      <c r="B303" s="61"/>
      <c r="C303" s="62"/>
      <c r="D303" s="62"/>
      <c r="E303" s="44">
        <f>IFERROR(INDEX('3. Paquetes y Tareas'!$F$16:$F$65,MATCH(AJ303,'3. Paquetes y Tareas'!$E$16:$E$65,0)),0)</f>
        <v>0</v>
      </c>
      <c r="F303" s="54"/>
      <c r="G303" s="45" t="str">
        <f>IFERROR(INDEX('4. Presupuesto Total '!$G$20:$G$29,MATCH(F303,'4. Presupuesto Total '!$B$20:$B$29,0)),"")</f>
        <v/>
      </c>
      <c r="H303" s="46"/>
      <c r="I303" s="49"/>
      <c r="J303" s="57"/>
      <c r="K303" s="56"/>
      <c r="L303" s="55">
        <f t="shared" si="31"/>
        <v>0</v>
      </c>
      <c r="M303" s="50"/>
      <c r="N303" s="57"/>
      <c r="O303" s="56"/>
      <c r="P303" s="55">
        <f t="shared" si="32"/>
        <v>0</v>
      </c>
      <c r="Q303" s="55">
        <f t="shared" si="33"/>
        <v>0</v>
      </c>
      <c r="R303" s="55">
        <f t="shared" si="34"/>
        <v>0</v>
      </c>
      <c r="S303" s="55">
        <f t="shared" si="35"/>
        <v>0</v>
      </c>
      <c r="T303" s="50"/>
      <c r="U303" s="50"/>
      <c r="V303" s="55">
        <f t="shared" si="36"/>
        <v>0</v>
      </c>
      <c r="AD303" s="11"/>
      <c r="AE303" s="11"/>
      <c r="AJ303" s="96" t="str">
        <f>CONCATENATE(B303,C303,D303)</f>
        <v/>
      </c>
    </row>
    <row r="304" spans="2:36" hidden="1" outlineLevel="1" x14ac:dyDescent="0.3">
      <c r="B304" s="61"/>
      <c r="C304" s="62"/>
      <c r="D304" s="62"/>
      <c r="E304" s="44">
        <f>IFERROR(INDEX('3. Paquetes y Tareas'!$F$16:$F$65,MATCH(AJ304,'3. Paquetes y Tareas'!$E$16:$E$65,0)),0)</f>
        <v>0</v>
      </c>
      <c r="F304" s="54"/>
      <c r="G304" s="45" t="str">
        <f>IFERROR(INDEX('4. Presupuesto Total '!$G$20:$G$29,MATCH(F304,'4. Presupuesto Total '!$B$20:$B$29,0)),"")</f>
        <v/>
      </c>
      <c r="H304" s="46"/>
      <c r="I304" s="49"/>
      <c r="J304" s="57"/>
      <c r="K304" s="56"/>
      <c r="L304" s="55">
        <f t="shared" si="31"/>
        <v>0</v>
      </c>
      <c r="M304" s="50"/>
      <c r="N304" s="57"/>
      <c r="O304" s="56"/>
      <c r="P304" s="55">
        <f t="shared" si="32"/>
        <v>0</v>
      </c>
      <c r="Q304" s="55">
        <f t="shared" si="33"/>
        <v>0</v>
      </c>
      <c r="R304" s="55">
        <f t="shared" si="34"/>
        <v>0</v>
      </c>
      <c r="S304" s="55">
        <f t="shared" si="35"/>
        <v>0</v>
      </c>
      <c r="T304" s="50"/>
      <c r="U304" s="50"/>
      <c r="V304" s="55">
        <f t="shared" si="36"/>
        <v>0</v>
      </c>
      <c r="AD304" s="11"/>
      <c r="AE304" s="11"/>
      <c r="AJ304" s="96"/>
    </row>
    <row r="305" spans="2:36" hidden="1" outlineLevel="1" x14ac:dyDescent="0.3">
      <c r="B305" s="61"/>
      <c r="C305" s="62"/>
      <c r="D305" s="62"/>
      <c r="E305" s="44">
        <f>IFERROR(INDEX('3. Paquetes y Tareas'!$F$16:$F$65,MATCH(AJ305,'3. Paquetes y Tareas'!$E$16:$E$65,0)),0)</f>
        <v>0</v>
      </c>
      <c r="F305" s="54"/>
      <c r="G305" s="45" t="str">
        <f>IFERROR(INDEX('4. Presupuesto Total '!$G$20:$G$29,MATCH(F305,'4. Presupuesto Total '!$B$20:$B$29,0)),"")</f>
        <v/>
      </c>
      <c r="H305" s="46"/>
      <c r="I305" s="49"/>
      <c r="J305" s="57"/>
      <c r="K305" s="56"/>
      <c r="L305" s="55">
        <f t="shared" si="31"/>
        <v>0</v>
      </c>
      <c r="M305" s="50"/>
      <c r="N305" s="57"/>
      <c r="O305" s="56"/>
      <c r="P305" s="55">
        <f t="shared" si="32"/>
        <v>0</v>
      </c>
      <c r="Q305" s="55">
        <f t="shared" si="33"/>
        <v>0</v>
      </c>
      <c r="R305" s="55">
        <f t="shared" si="34"/>
        <v>0</v>
      </c>
      <c r="S305" s="55">
        <f t="shared" si="35"/>
        <v>0</v>
      </c>
      <c r="T305" s="50"/>
      <c r="U305" s="50"/>
      <c r="V305" s="55">
        <f t="shared" si="36"/>
        <v>0</v>
      </c>
      <c r="AD305" s="11"/>
      <c r="AE305" s="11"/>
      <c r="AJ305" s="96"/>
    </row>
    <row r="306" spans="2:36" hidden="1" outlineLevel="1" x14ac:dyDescent="0.3">
      <c r="B306" s="61"/>
      <c r="C306" s="62"/>
      <c r="D306" s="62"/>
      <c r="E306" s="44">
        <f>IFERROR(INDEX('3. Paquetes y Tareas'!$F$16:$F$65,MATCH(AJ306,'3. Paquetes y Tareas'!$E$16:$E$65,0)),0)</f>
        <v>0</v>
      </c>
      <c r="F306" s="54"/>
      <c r="G306" s="45" t="str">
        <f>IFERROR(INDEX('4. Presupuesto Total '!$G$20:$G$29,MATCH(F306,'4. Presupuesto Total '!$B$20:$B$29,0)),"")</f>
        <v/>
      </c>
      <c r="H306" s="46"/>
      <c r="I306" s="49"/>
      <c r="J306" s="57"/>
      <c r="K306" s="56"/>
      <c r="L306" s="55">
        <f t="shared" si="31"/>
        <v>0</v>
      </c>
      <c r="M306" s="50"/>
      <c r="N306" s="57"/>
      <c r="O306" s="56"/>
      <c r="P306" s="55">
        <f t="shared" si="32"/>
        <v>0</v>
      </c>
      <c r="Q306" s="55">
        <f t="shared" si="33"/>
        <v>0</v>
      </c>
      <c r="R306" s="55">
        <f t="shared" si="34"/>
        <v>0</v>
      </c>
      <c r="S306" s="55">
        <f t="shared" si="35"/>
        <v>0</v>
      </c>
      <c r="T306" s="50"/>
      <c r="U306" s="50"/>
      <c r="V306" s="55">
        <f t="shared" si="36"/>
        <v>0</v>
      </c>
      <c r="AD306" s="11"/>
      <c r="AE306" s="11"/>
      <c r="AJ306" s="96"/>
    </row>
    <row r="307" spans="2:36" hidden="1" outlineLevel="1" x14ac:dyDescent="0.3">
      <c r="B307" s="61"/>
      <c r="C307" s="62"/>
      <c r="D307" s="62"/>
      <c r="E307" s="44">
        <f>IFERROR(INDEX('3. Paquetes y Tareas'!$F$16:$F$65,MATCH(AJ307,'3. Paquetes y Tareas'!$E$16:$E$65,0)),0)</f>
        <v>0</v>
      </c>
      <c r="F307" s="54"/>
      <c r="G307" s="45" t="str">
        <f>IFERROR(INDEX('4. Presupuesto Total '!$G$20:$G$29,MATCH(F307,'4. Presupuesto Total '!$B$20:$B$29,0)),"")</f>
        <v/>
      </c>
      <c r="H307" s="46"/>
      <c r="I307" s="49"/>
      <c r="J307" s="57"/>
      <c r="K307" s="56"/>
      <c r="L307" s="55">
        <f t="shared" si="31"/>
        <v>0</v>
      </c>
      <c r="M307" s="50"/>
      <c r="N307" s="57"/>
      <c r="O307" s="56"/>
      <c r="P307" s="55">
        <f t="shared" si="32"/>
        <v>0</v>
      </c>
      <c r="Q307" s="55">
        <f t="shared" si="33"/>
        <v>0</v>
      </c>
      <c r="R307" s="55">
        <f t="shared" si="34"/>
        <v>0</v>
      </c>
      <c r="S307" s="55">
        <f t="shared" si="35"/>
        <v>0</v>
      </c>
      <c r="T307" s="50"/>
      <c r="U307" s="50"/>
      <c r="V307" s="55">
        <f t="shared" si="36"/>
        <v>0</v>
      </c>
      <c r="AD307" s="11"/>
      <c r="AE307" s="11"/>
      <c r="AJ307" s="96" t="str">
        <f>CONCATENATE(B307,C307,D307)</f>
        <v/>
      </c>
    </row>
    <row r="308" spans="2:36" hidden="1" outlineLevel="1" x14ac:dyDescent="0.3">
      <c r="B308" s="61"/>
      <c r="C308" s="62"/>
      <c r="D308" s="62"/>
      <c r="E308" s="44">
        <f>IFERROR(INDEX('3. Paquetes y Tareas'!$F$16:$F$65,MATCH(AJ308,'3. Paquetes y Tareas'!$E$16:$E$65,0)),0)</f>
        <v>0</v>
      </c>
      <c r="F308" s="54"/>
      <c r="G308" s="45" t="str">
        <f>IFERROR(INDEX('4. Presupuesto Total '!$G$20:$G$29,MATCH(F308,'4. Presupuesto Total '!$B$20:$B$29,0)),"")</f>
        <v/>
      </c>
      <c r="H308" s="46"/>
      <c r="I308" s="49"/>
      <c r="J308" s="57"/>
      <c r="K308" s="56"/>
      <c r="L308" s="55">
        <f t="shared" si="31"/>
        <v>0</v>
      </c>
      <c r="M308" s="50"/>
      <c r="N308" s="57"/>
      <c r="O308" s="56"/>
      <c r="P308" s="55">
        <f t="shared" si="32"/>
        <v>0</v>
      </c>
      <c r="Q308" s="55">
        <f t="shared" si="33"/>
        <v>0</v>
      </c>
      <c r="R308" s="55">
        <f t="shared" si="34"/>
        <v>0</v>
      </c>
      <c r="S308" s="55">
        <f t="shared" si="35"/>
        <v>0</v>
      </c>
      <c r="T308" s="50"/>
      <c r="U308" s="50"/>
      <c r="V308" s="55">
        <f t="shared" si="36"/>
        <v>0</v>
      </c>
      <c r="AD308" s="11"/>
      <c r="AE308" s="11"/>
      <c r="AJ308" s="96"/>
    </row>
    <row r="309" spans="2:36" hidden="1" outlineLevel="1" x14ac:dyDescent="0.3">
      <c r="B309" s="61"/>
      <c r="C309" s="62"/>
      <c r="D309" s="62"/>
      <c r="E309" s="44">
        <f>IFERROR(INDEX('3. Paquetes y Tareas'!$F$16:$F$65,MATCH(AJ309,'3. Paquetes y Tareas'!$E$16:$E$65,0)),0)</f>
        <v>0</v>
      </c>
      <c r="F309" s="54"/>
      <c r="G309" s="45" t="str">
        <f>IFERROR(INDEX('4. Presupuesto Total '!$G$20:$G$29,MATCH(F309,'4. Presupuesto Total '!$B$20:$B$29,0)),"")</f>
        <v/>
      </c>
      <c r="H309" s="46"/>
      <c r="I309" s="49"/>
      <c r="J309" s="57"/>
      <c r="K309" s="56"/>
      <c r="L309" s="55">
        <f t="shared" si="31"/>
        <v>0</v>
      </c>
      <c r="M309" s="50"/>
      <c r="N309" s="57"/>
      <c r="O309" s="56"/>
      <c r="P309" s="55">
        <f t="shared" si="32"/>
        <v>0</v>
      </c>
      <c r="Q309" s="55">
        <f t="shared" si="33"/>
        <v>0</v>
      </c>
      <c r="R309" s="55">
        <f t="shared" si="34"/>
        <v>0</v>
      </c>
      <c r="S309" s="55">
        <f t="shared" si="35"/>
        <v>0</v>
      </c>
      <c r="T309" s="50"/>
      <c r="U309" s="50"/>
      <c r="V309" s="55">
        <f t="shared" si="36"/>
        <v>0</v>
      </c>
      <c r="AD309" s="11"/>
      <c r="AE309" s="11"/>
      <c r="AJ309" s="96"/>
    </row>
    <row r="310" spans="2:36" hidden="1" outlineLevel="1" x14ac:dyDescent="0.3">
      <c r="B310" s="61"/>
      <c r="C310" s="62"/>
      <c r="D310" s="62"/>
      <c r="E310" s="44">
        <f>IFERROR(INDEX('3. Paquetes y Tareas'!$F$16:$F$65,MATCH(AJ310,'3. Paquetes y Tareas'!$E$16:$E$65,0)),0)</f>
        <v>0</v>
      </c>
      <c r="F310" s="54"/>
      <c r="G310" s="45" t="str">
        <f>IFERROR(INDEX('4. Presupuesto Total '!$G$20:$G$29,MATCH(F310,'4. Presupuesto Total '!$B$20:$B$29,0)),"")</f>
        <v/>
      </c>
      <c r="H310" s="46"/>
      <c r="I310" s="49"/>
      <c r="J310" s="57"/>
      <c r="K310" s="56"/>
      <c r="L310" s="55">
        <f t="shared" si="31"/>
        <v>0</v>
      </c>
      <c r="M310" s="50"/>
      <c r="N310" s="57"/>
      <c r="O310" s="56"/>
      <c r="P310" s="55">
        <f t="shared" si="32"/>
        <v>0</v>
      </c>
      <c r="Q310" s="55">
        <f t="shared" si="33"/>
        <v>0</v>
      </c>
      <c r="R310" s="55">
        <f t="shared" si="34"/>
        <v>0</v>
      </c>
      <c r="S310" s="55">
        <f t="shared" si="35"/>
        <v>0</v>
      </c>
      <c r="T310" s="50"/>
      <c r="U310" s="50"/>
      <c r="V310" s="55">
        <f t="shared" si="36"/>
        <v>0</v>
      </c>
      <c r="AD310" s="11"/>
      <c r="AE310" s="11"/>
      <c r="AJ310" s="96"/>
    </row>
    <row r="311" spans="2:36" hidden="1" outlineLevel="1" x14ac:dyDescent="0.3">
      <c r="B311" s="61"/>
      <c r="C311" s="62"/>
      <c r="D311" s="62"/>
      <c r="E311" s="44">
        <f>IFERROR(INDEX('3. Paquetes y Tareas'!$F$16:$F$65,MATCH(AJ311,'3. Paquetes y Tareas'!$E$16:$E$65,0)),0)</f>
        <v>0</v>
      </c>
      <c r="F311" s="54"/>
      <c r="G311" s="45" t="str">
        <f>IFERROR(INDEX('4. Presupuesto Total '!$G$20:$G$29,MATCH(F311,'4. Presupuesto Total '!$B$20:$B$29,0)),"")</f>
        <v/>
      </c>
      <c r="H311" s="46"/>
      <c r="I311" s="49"/>
      <c r="J311" s="57"/>
      <c r="K311" s="56"/>
      <c r="L311" s="55">
        <f t="shared" si="31"/>
        <v>0</v>
      </c>
      <c r="M311" s="50"/>
      <c r="N311" s="57"/>
      <c r="O311" s="56"/>
      <c r="P311" s="55">
        <f t="shared" si="32"/>
        <v>0</v>
      </c>
      <c r="Q311" s="55">
        <f t="shared" si="33"/>
        <v>0</v>
      </c>
      <c r="R311" s="55">
        <f t="shared" si="34"/>
        <v>0</v>
      </c>
      <c r="S311" s="55">
        <f t="shared" si="35"/>
        <v>0</v>
      </c>
      <c r="T311" s="50"/>
      <c r="U311" s="50"/>
      <c r="V311" s="55">
        <f t="shared" si="36"/>
        <v>0</v>
      </c>
      <c r="AD311" s="11"/>
      <c r="AE311" s="11"/>
      <c r="AJ311" s="96" t="str">
        <f>CONCATENATE(B311,C311,D311)</f>
        <v/>
      </c>
    </row>
    <row r="312" spans="2:36" hidden="1" outlineLevel="1" x14ac:dyDescent="0.3">
      <c r="B312" s="61"/>
      <c r="C312" s="62"/>
      <c r="D312" s="62"/>
      <c r="E312" s="44">
        <f>IFERROR(INDEX('3. Paquetes y Tareas'!$F$16:$F$65,MATCH(AJ312,'3. Paquetes y Tareas'!$E$16:$E$65,0)),0)</f>
        <v>0</v>
      </c>
      <c r="F312" s="54"/>
      <c r="G312" s="45" t="str">
        <f>IFERROR(INDEX('4. Presupuesto Total '!$G$20:$G$29,MATCH(F312,'4. Presupuesto Total '!$B$20:$B$29,0)),"")</f>
        <v/>
      </c>
      <c r="H312" s="46"/>
      <c r="I312" s="49"/>
      <c r="J312" s="57"/>
      <c r="K312" s="56"/>
      <c r="L312" s="55">
        <f t="shared" si="31"/>
        <v>0</v>
      </c>
      <c r="M312" s="50"/>
      <c r="N312" s="57"/>
      <c r="O312" s="56"/>
      <c r="P312" s="55">
        <f t="shared" si="32"/>
        <v>0</v>
      </c>
      <c r="Q312" s="55">
        <f t="shared" si="33"/>
        <v>0</v>
      </c>
      <c r="R312" s="55">
        <f t="shared" si="34"/>
        <v>0</v>
      </c>
      <c r="S312" s="55">
        <f t="shared" si="35"/>
        <v>0</v>
      </c>
      <c r="T312" s="50"/>
      <c r="U312" s="50"/>
      <c r="V312" s="55">
        <f t="shared" si="36"/>
        <v>0</v>
      </c>
      <c r="AD312" s="11"/>
      <c r="AE312" s="11"/>
      <c r="AJ312" s="96"/>
    </row>
    <row r="313" spans="2:36" hidden="1" outlineLevel="1" x14ac:dyDescent="0.3">
      <c r="B313" s="61"/>
      <c r="C313" s="62"/>
      <c r="D313" s="62"/>
      <c r="E313" s="44">
        <f>IFERROR(INDEX('3. Paquetes y Tareas'!$F$16:$F$65,MATCH(AJ313,'3. Paquetes y Tareas'!$E$16:$E$65,0)),0)</f>
        <v>0</v>
      </c>
      <c r="F313" s="54"/>
      <c r="G313" s="45" t="str">
        <f>IFERROR(INDEX('4. Presupuesto Total '!$G$20:$G$29,MATCH(F313,'4. Presupuesto Total '!$B$20:$B$29,0)),"")</f>
        <v/>
      </c>
      <c r="H313" s="46"/>
      <c r="I313" s="49"/>
      <c r="J313" s="57"/>
      <c r="K313" s="56"/>
      <c r="L313" s="55">
        <f t="shared" si="31"/>
        <v>0</v>
      </c>
      <c r="M313" s="50"/>
      <c r="N313" s="57"/>
      <c r="O313" s="56"/>
      <c r="P313" s="55">
        <f t="shared" si="32"/>
        <v>0</v>
      </c>
      <c r="Q313" s="55">
        <f t="shared" si="33"/>
        <v>0</v>
      </c>
      <c r="R313" s="55">
        <f t="shared" si="34"/>
        <v>0</v>
      </c>
      <c r="S313" s="55">
        <f t="shared" si="35"/>
        <v>0</v>
      </c>
      <c r="T313" s="50"/>
      <c r="U313" s="50"/>
      <c r="V313" s="55">
        <f t="shared" si="36"/>
        <v>0</v>
      </c>
      <c r="AD313" s="11"/>
      <c r="AE313" s="11"/>
      <c r="AJ313" s="96" t="str">
        <f>CONCATENATE(B313,C313,D313)</f>
        <v/>
      </c>
    </row>
    <row r="314" spans="2:36" hidden="1" outlineLevel="1" x14ac:dyDescent="0.3">
      <c r="B314" s="61"/>
      <c r="C314" s="62"/>
      <c r="D314" s="62"/>
      <c r="E314" s="44">
        <f>IFERROR(INDEX('3. Paquetes y Tareas'!$F$16:$F$65,MATCH(AJ314,'3. Paquetes y Tareas'!$E$16:$E$65,0)),0)</f>
        <v>0</v>
      </c>
      <c r="F314" s="54"/>
      <c r="G314" s="45" t="str">
        <f>IFERROR(INDEX('4. Presupuesto Total '!$G$20:$G$29,MATCH(F314,'4. Presupuesto Total '!$B$20:$B$29,0)),"")</f>
        <v/>
      </c>
      <c r="H314" s="46"/>
      <c r="I314" s="49"/>
      <c r="J314" s="57"/>
      <c r="K314" s="56"/>
      <c r="L314" s="55">
        <f t="shared" si="31"/>
        <v>0</v>
      </c>
      <c r="M314" s="50"/>
      <c r="N314" s="57"/>
      <c r="O314" s="56"/>
      <c r="P314" s="55">
        <f t="shared" si="32"/>
        <v>0</v>
      </c>
      <c r="Q314" s="55">
        <f t="shared" si="33"/>
        <v>0</v>
      </c>
      <c r="R314" s="55">
        <f t="shared" si="34"/>
        <v>0</v>
      </c>
      <c r="S314" s="55">
        <f t="shared" si="35"/>
        <v>0</v>
      </c>
      <c r="T314" s="50"/>
      <c r="U314" s="50"/>
      <c r="V314" s="55">
        <f t="shared" si="36"/>
        <v>0</v>
      </c>
      <c r="AD314" s="11"/>
      <c r="AE314" s="11"/>
      <c r="AJ314" s="96"/>
    </row>
    <row r="315" spans="2:36" hidden="1" outlineLevel="1" x14ac:dyDescent="0.3">
      <c r="B315" s="61"/>
      <c r="C315" s="62"/>
      <c r="D315" s="62"/>
      <c r="E315" s="44">
        <f>IFERROR(INDEX('3. Paquetes y Tareas'!$F$16:$F$65,MATCH(AJ315,'3. Paquetes y Tareas'!$E$16:$E$65,0)),0)</f>
        <v>0</v>
      </c>
      <c r="F315" s="54"/>
      <c r="G315" s="45" t="str">
        <f>IFERROR(INDEX('4. Presupuesto Total '!$G$20:$G$29,MATCH(F315,'4. Presupuesto Total '!$B$20:$B$29,0)),"")</f>
        <v/>
      </c>
      <c r="H315" s="46"/>
      <c r="I315" s="49"/>
      <c r="J315" s="57"/>
      <c r="K315" s="56"/>
      <c r="L315" s="55">
        <f t="shared" si="31"/>
        <v>0</v>
      </c>
      <c r="M315" s="50"/>
      <c r="N315" s="57"/>
      <c r="O315" s="56"/>
      <c r="P315" s="55">
        <f t="shared" si="32"/>
        <v>0</v>
      </c>
      <c r="Q315" s="55">
        <f t="shared" si="33"/>
        <v>0</v>
      </c>
      <c r="R315" s="55">
        <f t="shared" si="34"/>
        <v>0</v>
      </c>
      <c r="S315" s="55">
        <f t="shared" si="35"/>
        <v>0</v>
      </c>
      <c r="T315" s="50"/>
      <c r="U315" s="50"/>
      <c r="V315" s="55">
        <f t="shared" si="36"/>
        <v>0</v>
      </c>
      <c r="AD315" s="11"/>
      <c r="AE315" s="11"/>
      <c r="AJ315" s="96"/>
    </row>
    <row r="316" spans="2:36" hidden="1" outlineLevel="1" x14ac:dyDescent="0.3">
      <c r="B316" s="61"/>
      <c r="C316" s="62"/>
      <c r="D316" s="62"/>
      <c r="E316" s="44">
        <f>IFERROR(INDEX('3. Paquetes y Tareas'!$F$16:$F$65,MATCH(AJ316,'3. Paquetes y Tareas'!$E$16:$E$65,0)),0)</f>
        <v>0</v>
      </c>
      <c r="F316" s="54"/>
      <c r="G316" s="45" t="str">
        <f>IFERROR(INDEX('4. Presupuesto Total '!$G$20:$G$29,MATCH(F316,'4. Presupuesto Total '!$B$20:$B$29,0)),"")</f>
        <v/>
      </c>
      <c r="H316" s="46"/>
      <c r="I316" s="49"/>
      <c r="J316" s="57"/>
      <c r="K316" s="56"/>
      <c r="L316" s="55">
        <f t="shared" si="31"/>
        <v>0</v>
      </c>
      <c r="M316" s="50"/>
      <c r="N316" s="57"/>
      <c r="O316" s="56"/>
      <c r="P316" s="55">
        <f t="shared" si="32"/>
        <v>0</v>
      </c>
      <c r="Q316" s="55">
        <f t="shared" si="33"/>
        <v>0</v>
      </c>
      <c r="R316" s="55">
        <f t="shared" si="34"/>
        <v>0</v>
      </c>
      <c r="S316" s="55">
        <f t="shared" si="35"/>
        <v>0</v>
      </c>
      <c r="T316" s="50"/>
      <c r="U316" s="50"/>
      <c r="V316" s="55">
        <f t="shared" si="36"/>
        <v>0</v>
      </c>
      <c r="AD316" s="11"/>
      <c r="AE316" s="11"/>
      <c r="AJ316" s="96"/>
    </row>
    <row r="317" spans="2:36" hidden="1" outlineLevel="1" x14ac:dyDescent="0.3">
      <c r="B317" s="61"/>
      <c r="C317" s="62"/>
      <c r="D317" s="62"/>
      <c r="E317" s="44">
        <f>IFERROR(INDEX('3. Paquetes y Tareas'!$F$16:$F$65,MATCH(AJ317,'3. Paquetes y Tareas'!$E$16:$E$65,0)),0)</f>
        <v>0</v>
      </c>
      <c r="F317" s="54"/>
      <c r="G317" s="45" t="str">
        <f>IFERROR(INDEX('4. Presupuesto Total '!$G$20:$G$29,MATCH(F317,'4. Presupuesto Total '!$B$20:$B$29,0)),"")</f>
        <v/>
      </c>
      <c r="H317" s="46"/>
      <c r="I317" s="49"/>
      <c r="J317" s="57"/>
      <c r="K317" s="56"/>
      <c r="L317" s="55">
        <f t="shared" si="31"/>
        <v>0</v>
      </c>
      <c r="M317" s="50"/>
      <c r="N317" s="57"/>
      <c r="O317" s="56"/>
      <c r="P317" s="55">
        <f t="shared" si="32"/>
        <v>0</v>
      </c>
      <c r="Q317" s="55">
        <f t="shared" si="33"/>
        <v>0</v>
      </c>
      <c r="R317" s="55">
        <f t="shared" si="34"/>
        <v>0</v>
      </c>
      <c r="S317" s="55">
        <f t="shared" si="35"/>
        <v>0</v>
      </c>
      <c r="T317" s="50"/>
      <c r="U317" s="50"/>
      <c r="V317" s="55">
        <f t="shared" si="36"/>
        <v>0</v>
      </c>
      <c r="AD317" s="11"/>
      <c r="AE317" s="11"/>
      <c r="AJ317" s="96"/>
    </row>
    <row r="318" spans="2:36" hidden="1" outlineLevel="1" x14ac:dyDescent="0.3">
      <c r="B318" s="61"/>
      <c r="C318" s="62"/>
      <c r="D318" s="62"/>
      <c r="E318" s="44">
        <f>IFERROR(INDEX('3. Paquetes y Tareas'!$F$16:$F$65,MATCH(AJ318,'3. Paquetes y Tareas'!$E$16:$E$65,0)),0)</f>
        <v>0</v>
      </c>
      <c r="F318" s="54"/>
      <c r="G318" s="45" t="str">
        <f>IFERROR(INDEX('4. Presupuesto Total '!$G$20:$G$29,MATCH(F318,'4. Presupuesto Total '!$B$20:$B$29,0)),"")</f>
        <v/>
      </c>
      <c r="H318" s="46"/>
      <c r="I318" s="49"/>
      <c r="J318" s="57"/>
      <c r="K318" s="56"/>
      <c r="L318" s="55">
        <f t="shared" si="31"/>
        <v>0</v>
      </c>
      <c r="M318" s="50"/>
      <c r="N318" s="57"/>
      <c r="O318" s="56"/>
      <c r="P318" s="55">
        <f t="shared" si="32"/>
        <v>0</v>
      </c>
      <c r="Q318" s="55">
        <f t="shared" si="33"/>
        <v>0</v>
      </c>
      <c r="R318" s="55">
        <f t="shared" si="34"/>
        <v>0</v>
      </c>
      <c r="S318" s="55">
        <f t="shared" si="35"/>
        <v>0</v>
      </c>
      <c r="T318" s="50"/>
      <c r="U318" s="50"/>
      <c r="V318" s="55">
        <f t="shared" si="36"/>
        <v>0</v>
      </c>
      <c r="AD318" s="11"/>
      <c r="AE318" s="11"/>
      <c r="AJ318" s="96" t="str">
        <f>CONCATENATE(B318,C318,D318)</f>
        <v/>
      </c>
    </row>
    <row r="319" spans="2:36" hidden="1" outlineLevel="1" x14ac:dyDescent="0.3">
      <c r="B319" s="61"/>
      <c r="C319" s="62"/>
      <c r="D319" s="62"/>
      <c r="E319" s="44">
        <f>IFERROR(INDEX('3. Paquetes y Tareas'!$F$16:$F$65,MATCH(AJ319,'3. Paquetes y Tareas'!$E$16:$E$65,0)),0)</f>
        <v>0</v>
      </c>
      <c r="F319" s="54"/>
      <c r="G319" s="45" t="str">
        <f>IFERROR(INDEX('4. Presupuesto Total '!$G$20:$G$29,MATCH(F319,'4. Presupuesto Total '!$B$20:$B$29,0)),"")</f>
        <v/>
      </c>
      <c r="H319" s="46"/>
      <c r="I319" s="49"/>
      <c r="J319" s="57"/>
      <c r="K319" s="56"/>
      <c r="L319" s="55">
        <f t="shared" si="31"/>
        <v>0</v>
      </c>
      <c r="M319" s="50"/>
      <c r="N319" s="57"/>
      <c r="O319" s="56"/>
      <c r="P319" s="55">
        <f t="shared" si="32"/>
        <v>0</v>
      </c>
      <c r="Q319" s="55">
        <f t="shared" si="33"/>
        <v>0</v>
      </c>
      <c r="R319" s="55">
        <f t="shared" si="34"/>
        <v>0</v>
      </c>
      <c r="S319" s="55">
        <f t="shared" si="35"/>
        <v>0</v>
      </c>
      <c r="T319" s="50"/>
      <c r="U319" s="50"/>
      <c r="V319" s="55">
        <f t="shared" si="36"/>
        <v>0</v>
      </c>
      <c r="AD319" s="11"/>
      <c r="AE319" s="11"/>
      <c r="AJ319" s="96"/>
    </row>
    <row r="320" spans="2:36" hidden="1" outlineLevel="1" x14ac:dyDescent="0.3">
      <c r="B320" s="61"/>
      <c r="C320" s="62"/>
      <c r="D320" s="62"/>
      <c r="E320" s="44">
        <f>IFERROR(INDEX('3. Paquetes y Tareas'!$F$16:$F$65,MATCH(AJ320,'3. Paquetes y Tareas'!$E$16:$E$65,0)),0)</f>
        <v>0</v>
      </c>
      <c r="F320" s="54"/>
      <c r="G320" s="45" t="str">
        <f>IFERROR(INDEX('4. Presupuesto Total '!$G$20:$G$29,MATCH(F320,'4. Presupuesto Total '!$B$20:$B$29,0)),"")</f>
        <v/>
      </c>
      <c r="H320" s="46"/>
      <c r="I320" s="49"/>
      <c r="J320" s="57"/>
      <c r="K320" s="56"/>
      <c r="L320" s="55">
        <f t="shared" si="31"/>
        <v>0</v>
      </c>
      <c r="M320" s="50"/>
      <c r="N320" s="57"/>
      <c r="O320" s="56"/>
      <c r="P320" s="55">
        <f t="shared" si="32"/>
        <v>0</v>
      </c>
      <c r="Q320" s="55">
        <f t="shared" si="33"/>
        <v>0</v>
      </c>
      <c r="R320" s="55">
        <f t="shared" si="34"/>
        <v>0</v>
      </c>
      <c r="S320" s="55">
        <f t="shared" si="35"/>
        <v>0</v>
      </c>
      <c r="T320" s="50"/>
      <c r="U320" s="50"/>
      <c r="V320" s="55">
        <f t="shared" si="36"/>
        <v>0</v>
      </c>
      <c r="AD320" s="11"/>
      <c r="AE320" s="11"/>
      <c r="AJ320" s="96"/>
    </row>
    <row r="321" spans="2:36" hidden="1" outlineLevel="1" x14ac:dyDescent="0.3">
      <c r="B321" s="61"/>
      <c r="C321" s="62"/>
      <c r="D321" s="62"/>
      <c r="E321" s="44">
        <f>IFERROR(INDEX('3. Paquetes y Tareas'!$F$16:$F$65,MATCH(AJ321,'3. Paquetes y Tareas'!$E$16:$E$65,0)),0)</f>
        <v>0</v>
      </c>
      <c r="F321" s="54"/>
      <c r="G321" s="45" t="str">
        <f>IFERROR(INDEX('4. Presupuesto Total '!$G$20:$G$29,MATCH(F321,'4. Presupuesto Total '!$B$20:$B$29,0)),"")</f>
        <v/>
      </c>
      <c r="H321" s="46"/>
      <c r="I321" s="49"/>
      <c r="J321" s="57"/>
      <c r="K321" s="56"/>
      <c r="L321" s="55">
        <f t="shared" si="31"/>
        <v>0</v>
      </c>
      <c r="M321" s="50"/>
      <c r="N321" s="57"/>
      <c r="O321" s="56"/>
      <c r="P321" s="55">
        <f t="shared" si="32"/>
        <v>0</v>
      </c>
      <c r="Q321" s="55">
        <f t="shared" si="33"/>
        <v>0</v>
      </c>
      <c r="R321" s="55">
        <f t="shared" si="34"/>
        <v>0</v>
      </c>
      <c r="S321" s="55">
        <f t="shared" si="35"/>
        <v>0</v>
      </c>
      <c r="T321" s="50"/>
      <c r="U321" s="50"/>
      <c r="V321" s="55">
        <f t="shared" si="36"/>
        <v>0</v>
      </c>
      <c r="AD321" s="11"/>
      <c r="AE321" s="11"/>
      <c r="AJ321" s="96"/>
    </row>
    <row r="322" spans="2:36" hidden="1" outlineLevel="1" x14ac:dyDescent="0.3">
      <c r="B322" s="61"/>
      <c r="C322" s="62"/>
      <c r="D322" s="62"/>
      <c r="E322" s="44">
        <f>IFERROR(INDEX('3. Paquetes y Tareas'!$F$16:$F$65,MATCH(AJ322,'3. Paquetes y Tareas'!$E$16:$E$65,0)),0)</f>
        <v>0</v>
      </c>
      <c r="F322" s="54"/>
      <c r="G322" s="45" t="str">
        <f>IFERROR(INDEX('4. Presupuesto Total '!$G$20:$G$29,MATCH(F322,'4. Presupuesto Total '!$B$20:$B$29,0)),"")</f>
        <v/>
      </c>
      <c r="H322" s="46"/>
      <c r="I322" s="49"/>
      <c r="J322" s="57"/>
      <c r="K322" s="56"/>
      <c r="L322" s="55">
        <f t="shared" si="31"/>
        <v>0</v>
      </c>
      <c r="M322" s="50"/>
      <c r="N322" s="57"/>
      <c r="O322" s="56"/>
      <c r="P322" s="55">
        <f t="shared" si="32"/>
        <v>0</v>
      </c>
      <c r="Q322" s="55">
        <f t="shared" si="33"/>
        <v>0</v>
      </c>
      <c r="R322" s="55">
        <f t="shared" si="34"/>
        <v>0</v>
      </c>
      <c r="S322" s="55">
        <f t="shared" si="35"/>
        <v>0</v>
      </c>
      <c r="T322" s="50"/>
      <c r="U322" s="50"/>
      <c r="V322" s="55">
        <f t="shared" si="36"/>
        <v>0</v>
      </c>
      <c r="AD322" s="11"/>
      <c r="AE322" s="11"/>
      <c r="AJ322" s="96" t="str">
        <f>CONCATENATE(B322,C322,D322)</f>
        <v/>
      </c>
    </row>
    <row r="323" spans="2:36" hidden="1" outlineLevel="1" x14ac:dyDescent="0.3">
      <c r="B323" s="61"/>
      <c r="C323" s="62"/>
      <c r="D323" s="62"/>
      <c r="E323" s="44">
        <f>IFERROR(INDEX('3. Paquetes y Tareas'!$F$16:$F$65,MATCH(AJ323,'3. Paquetes y Tareas'!$E$16:$E$65,0)),0)</f>
        <v>0</v>
      </c>
      <c r="F323" s="54"/>
      <c r="G323" s="45" t="str">
        <f>IFERROR(INDEX('4. Presupuesto Total '!$G$20:$G$29,MATCH(F323,'4. Presupuesto Total '!$B$20:$B$29,0)),"")</f>
        <v/>
      </c>
      <c r="H323" s="46"/>
      <c r="I323" s="49"/>
      <c r="J323" s="57"/>
      <c r="K323" s="56"/>
      <c r="L323" s="55">
        <f t="shared" si="31"/>
        <v>0</v>
      </c>
      <c r="M323" s="50"/>
      <c r="N323" s="57"/>
      <c r="O323" s="56"/>
      <c r="P323" s="55">
        <f t="shared" si="32"/>
        <v>0</v>
      </c>
      <c r="Q323" s="55">
        <f t="shared" si="33"/>
        <v>0</v>
      </c>
      <c r="R323" s="55">
        <f t="shared" si="34"/>
        <v>0</v>
      </c>
      <c r="S323" s="55">
        <f t="shared" si="35"/>
        <v>0</v>
      </c>
      <c r="T323" s="50"/>
      <c r="U323" s="50"/>
      <c r="V323" s="55">
        <f t="shared" si="36"/>
        <v>0</v>
      </c>
      <c r="AD323" s="11"/>
      <c r="AE323" s="11"/>
      <c r="AJ323" s="96" t="str">
        <f>CONCATENATE(B323,C323,D323)</f>
        <v/>
      </c>
    </row>
    <row r="324" spans="2:36" collapsed="1" x14ac:dyDescent="0.3">
      <c r="B324" s="61"/>
      <c r="C324" s="62"/>
      <c r="D324" s="62"/>
      <c r="E324" s="44">
        <f>IFERROR(INDEX('3. Paquetes y Tareas'!$F$16:$F$65,MATCH(AJ324,'3. Paquetes y Tareas'!$E$16:$E$65,0)),0)</f>
        <v>0</v>
      </c>
      <c r="F324" s="54"/>
      <c r="G324" s="45" t="str">
        <f>IFERROR(INDEX('4. Presupuesto Total '!$G$20:$G$29,MATCH(F324,'4. Presupuesto Total '!$B$20:$B$29,0)),"")</f>
        <v/>
      </c>
      <c r="H324" s="46"/>
      <c r="I324" s="49"/>
      <c r="J324" s="57"/>
      <c r="K324" s="56"/>
      <c r="L324" s="55">
        <f t="shared" si="31"/>
        <v>0</v>
      </c>
      <c r="M324" s="50"/>
      <c r="N324" s="57"/>
      <c r="O324" s="56"/>
      <c r="P324" s="55">
        <f t="shared" si="32"/>
        <v>0</v>
      </c>
      <c r="Q324" s="55">
        <f t="shared" si="33"/>
        <v>0</v>
      </c>
      <c r="R324" s="55">
        <f t="shared" si="34"/>
        <v>0</v>
      </c>
      <c r="S324" s="55">
        <f t="shared" si="35"/>
        <v>0</v>
      </c>
      <c r="T324" s="50"/>
      <c r="U324" s="50"/>
      <c r="V324" s="55">
        <f t="shared" si="36"/>
        <v>0</v>
      </c>
      <c r="AD324" s="11"/>
      <c r="AE324" s="11"/>
      <c r="AJ324" s="96" t="str">
        <f>CONCATENATE(B324,C324,D324)</f>
        <v/>
      </c>
    </row>
    <row r="325" spans="2:36" x14ac:dyDescent="0.3">
      <c r="W325" s="11"/>
      <c r="X325" s="11"/>
      <c r="Y325" s="11"/>
      <c r="Z325" s="11"/>
      <c r="AA325" s="11"/>
      <c r="AB325" s="11"/>
      <c r="AC325" s="11"/>
      <c r="AD325" s="11"/>
      <c r="AE325" s="11"/>
    </row>
    <row r="326" spans="2:36" x14ac:dyDescent="0.3">
      <c r="W326" s="11"/>
      <c r="X326" s="11"/>
      <c r="Y326" s="11"/>
      <c r="Z326" s="11"/>
      <c r="AA326" s="11"/>
      <c r="AB326" s="11"/>
      <c r="AC326" s="11"/>
      <c r="AD326" s="11"/>
      <c r="AE326" s="11"/>
    </row>
    <row r="327" spans="2:36" x14ac:dyDescent="0.3">
      <c r="W327" s="11"/>
      <c r="X327" s="11"/>
      <c r="Y327" s="11"/>
      <c r="Z327" s="11"/>
      <c r="AA327" s="11"/>
      <c r="AB327" s="11"/>
      <c r="AC327" s="11"/>
      <c r="AD327" s="11"/>
      <c r="AE327" s="11"/>
    </row>
    <row r="328" spans="2:36" x14ac:dyDescent="0.3">
      <c r="Y328" s="11"/>
      <c r="Z328" s="11"/>
      <c r="AA328" s="11"/>
      <c r="AB328" s="11"/>
      <c r="AC328" s="11"/>
      <c r="AD328" s="11"/>
      <c r="AE328" s="11"/>
    </row>
    <row r="329" spans="2:36" ht="24" customHeight="1" thickBot="1" x14ac:dyDescent="0.35">
      <c r="B329" s="149" t="s">
        <v>126</v>
      </c>
      <c r="C329" s="149"/>
      <c r="D329" s="149"/>
      <c r="E329" s="149"/>
      <c r="F329" s="149"/>
      <c r="G329" s="149"/>
      <c r="H329" s="149"/>
      <c r="I329" s="149"/>
      <c r="J329" s="149"/>
      <c r="K329" s="149"/>
      <c r="L329" s="149"/>
      <c r="M329" s="149"/>
      <c r="N329" s="11"/>
      <c r="O329" s="11"/>
      <c r="P329" s="11"/>
      <c r="Q329" s="11"/>
      <c r="R329" s="11"/>
      <c r="S329" s="11"/>
      <c r="T329" s="11"/>
      <c r="U329" s="11"/>
      <c r="V329" s="11"/>
      <c r="W329" s="11"/>
      <c r="X329" s="11"/>
      <c r="Y329" s="11"/>
      <c r="Z329" s="11"/>
      <c r="AA329" s="11"/>
      <c r="AB329" s="11"/>
      <c r="AC329" s="11"/>
      <c r="AD329" s="11"/>
      <c r="AE329" s="11"/>
    </row>
    <row r="330" spans="2:36" ht="15" thickTop="1" x14ac:dyDescent="0.3">
      <c r="AA330" s="11"/>
      <c r="AB330" s="11"/>
      <c r="AC330" s="11"/>
      <c r="AD330" s="11"/>
      <c r="AE330" s="11"/>
    </row>
    <row r="331" spans="2:36" x14ac:dyDescent="0.3">
      <c r="AA331" s="11"/>
      <c r="AB331" s="11"/>
      <c r="AC331" s="11"/>
      <c r="AD331" s="11"/>
      <c r="AE331" s="11"/>
    </row>
    <row r="332" spans="2:36" ht="43.5" customHeight="1" x14ac:dyDescent="0.3">
      <c r="B332" s="170" t="s">
        <v>127</v>
      </c>
      <c r="C332" s="171"/>
      <c r="D332" s="71" t="str">
        <f>IF(SUM($R$35:$R$324)&lt;2*SUM($U$35:$U$324),"Costes subcontratados superior al límite establecido","Sí")</f>
        <v>Sí</v>
      </c>
      <c r="E332" s="172" t="s">
        <v>128</v>
      </c>
      <c r="F332" s="198"/>
      <c r="G332" s="198"/>
      <c r="AA332" s="11"/>
      <c r="AB332" s="11"/>
      <c r="AC332" s="11"/>
      <c r="AD332" s="11"/>
      <c r="AE332" s="11"/>
    </row>
    <row r="335" spans="2:36" ht="24" customHeight="1" thickBot="1" x14ac:dyDescent="0.35">
      <c r="B335" s="149" t="s">
        <v>129</v>
      </c>
      <c r="C335" s="149"/>
      <c r="D335" s="149"/>
      <c r="E335" s="149"/>
      <c r="F335" s="149"/>
      <c r="G335" s="149"/>
      <c r="H335" s="149"/>
      <c r="I335" s="149"/>
      <c r="J335" s="149"/>
      <c r="K335" s="149"/>
      <c r="L335" s="149"/>
      <c r="M335" s="149"/>
      <c r="N335" s="11"/>
      <c r="O335" s="11"/>
      <c r="P335" s="11"/>
      <c r="Q335" s="11"/>
      <c r="R335" s="11"/>
      <c r="S335" s="11"/>
      <c r="T335" s="11"/>
      <c r="U335" s="11"/>
      <c r="V335" s="11"/>
      <c r="W335" s="11"/>
      <c r="X335" s="11"/>
      <c r="Y335" s="11"/>
      <c r="Z335" s="11"/>
      <c r="AA335" s="11"/>
      <c r="AB335" s="11"/>
      <c r="AC335" s="11"/>
      <c r="AD335" s="11"/>
      <c r="AE335" s="11"/>
    </row>
    <row r="336" spans="2:36" ht="15" thickTop="1" x14ac:dyDescent="0.3">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row>
    <row r="337" spans="2:33" x14ac:dyDescent="0.3">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row>
    <row r="338" spans="2:33" x14ac:dyDescent="0.3">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row>
    <row r="339" spans="2:33" ht="18.600000000000001" customHeight="1" x14ac:dyDescent="0.3">
      <c r="B339" s="178"/>
      <c r="C339" s="178"/>
      <c r="D339" s="169" t="s">
        <v>83</v>
      </c>
      <c r="E339" s="169"/>
      <c r="F339" s="169"/>
      <c r="G339" s="169" t="s">
        <v>123</v>
      </c>
      <c r="H339" s="169"/>
      <c r="I339" s="169"/>
      <c r="J339" s="166" t="s">
        <v>130</v>
      </c>
      <c r="K339" s="167"/>
      <c r="L339" s="168"/>
      <c r="M339" s="166" t="s">
        <v>131</v>
      </c>
      <c r="N339" s="167"/>
      <c r="O339" s="168"/>
      <c r="P339" s="166" t="s">
        <v>132</v>
      </c>
      <c r="Q339" s="167"/>
      <c r="R339" s="168"/>
      <c r="S339" s="166" t="s">
        <v>133</v>
      </c>
      <c r="T339" s="167"/>
      <c r="U339" s="168"/>
      <c r="V339" s="166" t="s">
        <v>125</v>
      </c>
      <c r="W339" s="167"/>
      <c r="X339" s="168"/>
      <c r="Y339" s="169" t="s">
        <v>134</v>
      </c>
      <c r="Z339" s="169"/>
      <c r="AA339" s="169"/>
      <c r="AB339" s="169" t="s">
        <v>135</v>
      </c>
      <c r="AC339" s="169"/>
      <c r="AD339" s="169"/>
      <c r="AE339" s="169" t="s">
        <v>136</v>
      </c>
      <c r="AF339" s="169"/>
      <c r="AG339" s="169"/>
    </row>
    <row r="340" spans="2:33" ht="62.55" customHeight="1" x14ac:dyDescent="0.3">
      <c r="B340" s="174" t="s">
        <v>137</v>
      </c>
      <c r="C340" s="174"/>
      <c r="D340" s="94" t="s">
        <v>118</v>
      </c>
      <c r="E340" s="94" t="s">
        <v>138</v>
      </c>
      <c r="F340" s="94" t="s">
        <v>177</v>
      </c>
      <c r="G340" s="94" t="s">
        <v>118</v>
      </c>
      <c r="H340" s="94" t="s">
        <v>138</v>
      </c>
      <c r="I340" s="94" t="s">
        <v>177</v>
      </c>
      <c r="J340" s="94" t="s">
        <v>118</v>
      </c>
      <c r="K340" s="94" t="s">
        <v>138</v>
      </c>
      <c r="L340" s="94" t="s">
        <v>177</v>
      </c>
      <c r="M340" s="94" t="s">
        <v>118</v>
      </c>
      <c r="N340" s="94" t="s">
        <v>138</v>
      </c>
      <c r="O340" s="94" t="s">
        <v>177</v>
      </c>
      <c r="P340" s="94" t="s">
        <v>118</v>
      </c>
      <c r="Q340" s="94" t="s">
        <v>138</v>
      </c>
      <c r="R340" s="94" t="s">
        <v>177</v>
      </c>
      <c r="S340" s="94" t="s">
        <v>118</v>
      </c>
      <c r="T340" s="94" t="s">
        <v>138</v>
      </c>
      <c r="U340" s="94" t="s">
        <v>177</v>
      </c>
      <c r="V340" s="94" t="s">
        <v>118</v>
      </c>
      <c r="W340" s="94" t="s">
        <v>138</v>
      </c>
      <c r="X340" s="94" t="s">
        <v>177</v>
      </c>
      <c r="Y340" s="94" t="s">
        <v>118</v>
      </c>
      <c r="Z340" s="94" t="s">
        <v>138</v>
      </c>
      <c r="AA340" s="94" t="s">
        <v>177</v>
      </c>
      <c r="AB340" s="94" t="s">
        <v>118</v>
      </c>
      <c r="AC340" s="94" t="s">
        <v>138</v>
      </c>
      <c r="AD340" s="94" t="s">
        <v>177</v>
      </c>
      <c r="AE340" s="94" t="s">
        <v>118</v>
      </c>
      <c r="AF340" s="94" t="s">
        <v>138</v>
      </c>
      <c r="AG340" s="94" t="s">
        <v>177</v>
      </c>
    </row>
    <row r="341" spans="2:33" ht="31.5" customHeight="1" x14ac:dyDescent="0.3">
      <c r="B341" s="173" t="s">
        <v>110</v>
      </c>
      <c r="C341" s="173"/>
      <c r="D341" s="63">
        <f>SUMIF($B$35:$B$324,D$339,$J$35:$J$324)</f>
        <v>0</v>
      </c>
      <c r="E341" s="63">
        <f>SUMIF($B$35:$B$324,D$339,$K$35:$K$324)</f>
        <v>0</v>
      </c>
      <c r="F341" s="63">
        <f>SUMIF($B$35:$B$324,D$339,$L$35:$L$324)</f>
        <v>0</v>
      </c>
      <c r="G341" s="63">
        <f>SUMIF($B$35:$B$324,G$339,$J$35:$J$324)</f>
        <v>0</v>
      </c>
      <c r="H341" s="63">
        <f>SUMIF($B$35:$B$324,G$339,$K$35:$K$324)</f>
        <v>0</v>
      </c>
      <c r="I341" s="63">
        <f>SUMIF($B$35:$B$324,G$339,$L$35:$L$324)</f>
        <v>0</v>
      </c>
      <c r="J341" s="63">
        <f>SUMIF($B$35:$B$324,J$339,$J$35:$J$324)</f>
        <v>0</v>
      </c>
      <c r="K341" s="63">
        <f>SUMIF($B$35:$B$324,J$339,$K$35:$K$324)</f>
        <v>0</v>
      </c>
      <c r="L341" s="63">
        <f>SUMIF($B$35:$B$324,J$339,$L$35:$L$324)</f>
        <v>0</v>
      </c>
      <c r="M341" s="63">
        <f>SUMIF($B$35:$B$324,M$339,$J$35:$J$324)</f>
        <v>0</v>
      </c>
      <c r="N341" s="63">
        <f>SUMIF($B$35:$B$324,M$339,$K$35:$K$324)</f>
        <v>0</v>
      </c>
      <c r="O341" s="63">
        <f>SUMIF($B$35:$B$324,M$339,$L$35:$L$324)</f>
        <v>0</v>
      </c>
      <c r="P341" s="63">
        <f>SUMIF($B$35:$B$324,P$339,$J$35:$J$324)</f>
        <v>0</v>
      </c>
      <c r="Q341" s="63">
        <f>SUMIF($B$35:$B$324,P$339,$K$35:$K$324)</f>
        <v>0</v>
      </c>
      <c r="R341" s="63">
        <f>SUMIF($B$35:$B$324,P$339,$L$35:$L$324)</f>
        <v>0</v>
      </c>
      <c r="S341" s="63">
        <f>SUMIF($B$35:$B$324,S$339,$J$35:$J$324)</f>
        <v>0</v>
      </c>
      <c r="T341" s="63">
        <f>SUMIF($B$35:$B$324,S$339,$K$35:$K$324)</f>
        <v>0</v>
      </c>
      <c r="U341" s="63">
        <f>SUMIF($B$35:$B$324,S$339,$L$35:$L$324)</f>
        <v>0</v>
      </c>
      <c r="V341" s="63">
        <f>SUMIF($B$35:$B$324,V$339,$J$35:$J$324)</f>
        <v>0</v>
      </c>
      <c r="W341" s="63">
        <f>SUMIF($B$35:$B$324,V$339,$K$35:$K$324)</f>
        <v>0</v>
      </c>
      <c r="X341" s="63">
        <f>SUMIF($B$35:$B$324,V$339,$L$35:$L$324)</f>
        <v>0</v>
      </c>
      <c r="Y341" s="63">
        <f>SUMIF($B$35:$B$324,Y$339,$J$35:$J$324)</f>
        <v>0</v>
      </c>
      <c r="Z341" s="63">
        <f>SUMIF($B$35:$B$324,Y$339,$K$35:$K$324)</f>
        <v>0</v>
      </c>
      <c r="AA341" s="63">
        <f>SUMIF($B$35:$B$324,Y$339,$L$35:$L$324)</f>
        <v>0</v>
      </c>
      <c r="AB341" s="63">
        <f>SUMIF($B$35:$B$324,AB$339,$J$35:$J$324)</f>
        <v>0</v>
      </c>
      <c r="AC341" s="63">
        <f>SUMIF($B$35:$B$324,AB$339,$K$35:$K$324)</f>
        <v>0</v>
      </c>
      <c r="AD341" s="63">
        <f>SUMIF($B$35:$B$324,AB$339,$L$35:$L$324)</f>
        <v>0</v>
      </c>
      <c r="AE341" s="63">
        <f>SUMIF($B$35:$B$324,AE$339,$J$35:$J$324)</f>
        <v>0</v>
      </c>
      <c r="AF341" s="63">
        <f>SUMIF($B$35:$B$324,AE$339,$K$35:$K$324)</f>
        <v>0</v>
      </c>
      <c r="AG341" s="63">
        <f>SUMIF($B$35:$B$324,AE$339,$L$35:$L$324)</f>
        <v>0</v>
      </c>
    </row>
    <row r="342" spans="2:33" ht="31.5" customHeight="1" x14ac:dyDescent="0.3">
      <c r="B342" s="173" t="s">
        <v>139</v>
      </c>
      <c r="C342" s="173"/>
      <c r="D342" s="63">
        <f>SUMIF($B$35:$B$324,D$339,$N$35:$N$324)</f>
        <v>0</v>
      </c>
      <c r="E342" s="63">
        <f>SUMIF($B$35:$B$324,D$339,$O$35:$O$324)</f>
        <v>0</v>
      </c>
      <c r="F342" s="63">
        <f>SUMIF($B$35:$B$324,D$339,$P$35:$P$324)</f>
        <v>0</v>
      </c>
      <c r="G342" s="63">
        <f>SUMIF($B$35:$B$324,G$339,$N$35:$N$324)</f>
        <v>0</v>
      </c>
      <c r="H342" s="63">
        <f>SUMIF($B$35:$B$324,G$339,$O$35:$O$324)</f>
        <v>0</v>
      </c>
      <c r="I342" s="63">
        <f>SUMIF($B$35:$B$324,G$339,$P$35:$P$324)</f>
        <v>0</v>
      </c>
      <c r="J342" s="63">
        <f>SUMIF($B$35:$B$324,J$339,$N$35:$N$324)</f>
        <v>0</v>
      </c>
      <c r="K342" s="63">
        <f>SUMIF($B$35:$B$324,J$339,$O$35:$O$324)</f>
        <v>0</v>
      </c>
      <c r="L342" s="63">
        <f>SUMIF($B$35:$B$324,J$339,$P$35:$P$324)</f>
        <v>0</v>
      </c>
      <c r="M342" s="63">
        <f>SUMIF($B$35:$B$324,M$339,$N$35:$N$324)</f>
        <v>0</v>
      </c>
      <c r="N342" s="63">
        <f>SUMIF($B$35:$B$324,M$339,$O$35:$O$324)</f>
        <v>0</v>
      </c>
      <c r="O342" s="63">
        <f>SUMIF($B$35:$B$324,M$339,$P$35:$P$324)</f>
        <v>0</v>
      </c>
      <c r="P342" s="63">
        <f>SUMIF($B$35:$B$324,P$339,$N$35:$N$324)</f>
        <v>0</v>
      </c>
      <c r="Q342" s="63">
        <f>SUMIF($B$35:$B$324,P$339,$O$35:$O$324)</f>
        <v>0</v>
      </c>
      <c r="R342" s="63">
        <f>SUMIF($B$35:$B$324,P$339,$P$35:$P$324)</f>
        <v>0</v>
      </c>
      <c r="S342" s="63">
        <f>SUMIF($B$35:$B$324,S$339,$N$35:$N$324)</f>
        <v>0</v>
      </c>
      <c r="T342" s="63">
        <f>SUMIF($B$35:$B$324,S$339,$O$35:$O$324)</f>
        <v>0</v>
      </c>
      <c r="U342" s="63">
        <f>SUMIF($B$35:$B$324,S$339,$P$35:$P$324)</f>
        <v>0</v>
      </c>
      <c r="V342" s="63">
        <f>SUMIF($B$35:$B$324,V$339,$N$35:$N$324)</f>
        <v>0</v>
      </c>
      <c r="W342" s="63">
        <f>SUMIF($B$35:$B$324,V$339,$O$35:$O$324)</f>
        <v>0</v>
      </c>
      <c r="X342" s="63">
        <f>SUMIF($B$35:$B$324,V$339,$P$35:$P$324)</f>
        <v>0</v>
      </c>
      <c r="Y342" s="63">
        <f>SUMIF($B$35:$B$324,Y$339,$N$35:$N$324)</f>
        <v>0</v>
      </c>
      <c r="Z342" s="63">
        <f>SUMIF($B$35:$B$324,Y$339,$O$35:$O$324)</f>
        <v>0</v>
      </c>
      <c r="AA342" s="63">
        <f>SUMIF($B$35:$B$324,Y$339,$P$35:$P$324)</f>
        <v>0</v>
      </c>
      <c r="AB342" s="63">
        <f>SUMIF($B$35:$B$324,AB$339,$N$35:$N$324)</f>
        <v>0</v>
      </c>
      <c r="AC342" s="63">
        <f>SUMIF($B$35:$B$324,AB$339,$O$35:$O$324)</f>
        <v>0</v>
      </c>
      <c r="AD342" s="63">
        <f>SUMIF($B$35:$B$324,AB$339,$P$35:$P$324)</f>
        <v>0</v>
      </c>
      <c r="AE342" s="63">
        <f>SUMIF($B$35:$B$324,AE$339,$N$35:$N$324)</f>
        <v>0</v>
      </c>
      <c r="AF342" s="63">
        <f>SUMIF($B$35:$B$324,AE$339,$O$35:$O$324)</f>
        <v>0</v>
      </c>
      <c r="AG342" s="63">
        <f>SUMIF($B$35:$B$324,AE$339,$P$35:$P$324)</f>
        <v>0</v>
      </c>
    </row>
    <row r="343" spans="2:33" ht="31.5" customHeight="1" x14ac:dyDescent="0.3">
      <c r="B343" s="173" t="s">
        <v>112</v>
      </c>
      <c r="C343" s="173"/>
      <c r="D343" s="63">
        <f>SUMIF($B$35:$B$324,D$339,$U$35:$U$324)</f>
        <v>0</v>
      </c>
      <c r="E343" s="63">
        <f>SUMIF($B$35:$B$324,D$339,$U$35:$U$324)</f>
        <v>0</v>
      </c>
      <c r="F343" s="63">
        <f>SUMIF($B$35:$B$324,D$339,$V$35:$V$324)</f>
        <v>0</v>
      </c>
      <c r="G343" s="63">
        <f>SUMIF($B$35:$B$324,G$339,$U$35:$U$324)</f>
        <v>0</v>
      </c>
      <c r="H343" s="63">
        <f>SUMIF($B$35:$B$324,G$339,$U$35:$U$324)</f>
        <v>0</v>
      </c>
      <c r="I343" s="63">
        <f>SUMIF($B$35:$B$324,G$339,$V$35:$V$324)</f>
        <v>0</v>
      </c>
      <c r="J343" s="63">
        <f>SUMIF($B$35:$B$324,J$339,$U$35:$U$324)</f>
        <v>0</v>
      </c>
      <c r="K343" s="63">
        <f>SUMIF($B$35:$B$324,J$339,$U$35:$U$324)</f>
        <v>0</v>
      </c>
      <c r="L343" s="63">
        <f>SUMIF($B$35:$B$324,J$339,$V$35:$V$324)</f>
        <v>0</v>
      </c>
      <c r="M343" s="63">
        <f>SUMIF($B$35:$B$324,M$339,$U$35:$U$324)</f>
        <v>0</v>
      </c>
      <c r="N343" s="63">
        <f>SUMIF($B$35:$B$324,M$339,$U$35:$U$324)</f>
        <v>0</v>
      </c>
      <c r="O343" s="63">
        <f>SUMIF($B$35:$B$324,M$339,$V$35:$V$324)</f>
        <v>0</v>
      </c>
      <c r="P343" s="63">
        <f>SUMIF($B$35:$B$324,P$339,$U$35:$U$324)</f>
        <v>0</v>
      </c>
      <c r="Q343" s="63">
        <f>SUMIF($B$35:$B$324,P$339,$U$35:$U$324)</f>
        <v>0</v>
      </c>
      <c r="R343" s="63">
        <f>SUMIF($B$35:$B$324,P$339,$V$35:$V$324)</f>
        <v>0</v>
      </c>
      <c r="S343" s="63">
        <f>SUMIF($B$35:$B$324,S$339,$U$35:$U$324)</f>
        <v>0</v>
      </c>
      <c r="T343" s="63">
        <f>SUMIF($B$35:$B$324,S$339,$U$35:$U$324)</f>
        <v>0</v>
      </c>
      <c r="U343" s="63">
        <f>SUMIF($B$35:$B$324,S$339,$V$35:$V$324)</f>
        <v>0</v>
      </c>
      <c r="V343" s="63">
        <f>SUMIF($B$35:$B$324,V$339,$U$35:$U$324)</f>
        <v>0</v>
      </c>
      <c r="W343" s="63">
        <f>SUMIF($B$35:$B$324,V$339,$U$35:$U$324)</f>
        <v>0</v>
      </c>
      <c r="X343" s="63">
        <f>SUMIF($B$35:$B$324,V$339,$V$35:$V$324)</f>
        <v>0</v>
      </c>
      <c r="Y343" s="63">
        <f>SUMIF($B$35:$B$324,Y$339,$U$35:$U$324)</f>
        <v>0</v>
      </c>
      <c r="Z343" s="63">
        <f>SUMIF($B$35:$B$324,Y$339,$U$35:$U$324)</f>
        <v>0</v>
      </c>
      <c r="AA343" s="63">
        <f>SUMIF($B$35:$B$324,Y$339,$V$35:$V$324)</f>
        <v>0</v>
      </c>
      <c r="AB343" s="63">
        <f>SUMIF($B$35:$B$324,AB$339,$U$35:$U$324)</f>
        <v>0</v>
      </c>
      <c r="AC343" s="63">
        <f>SUMIF($B$35:$B$324,AB$339,$U$35:$U$324)</f>
        <v>0</v>
      </c>
      <c r="AD343" s="63">
        <f>SUMIF($B$35:$B$324,AB$339,$V$35:$V$324)</f>
        <v>0</v>
      </c>
      <c r="AE343" s="63">
        <f>SUMIF($B$35:$B$324,AE$339,$U$35:$U$324)</f>
        <v>0</v>
      </c>
      <c r="AF343" s="63">
        <f>SUMIF($B$35:$B$324,AE$339,$U$35:$U$324)</f>
        <v>0</v>
      </c>
      <c r="AG343" s="63">
        <f>SUMIF($B$35:$B$324,AE$339,$V$35:$V$324)</f>
        <v>0</v>
      </c>
    </row>
    <row r="344" spans="2:33" ht="28.5" customHeight="1" x14ac:dyDescent="0.3">
      <c r="B344" s="177" t="s">
        <v>140</v>
      </c>
      <c r="C344" s="177"/>
      <c r="D344" s="65">
        <f>SUM(D341:D343)</f>
        <v>0</v>
      </c>
      <c r="E344" s="65">
        <f t="shared" ref="E344:F344" si="37">SUM(E341:E343)</f>
        <v>0</v>
      </c>
      <c r="F344" s="65">
        <f t="shared" si="37"/>
        <v>0</v>
      </c>
      <c r="G344" s="65">
        <f>SUM(G341:G343)</f>
        <v>0</v>
      </c>
      <c r="H344" s="65">
        <f t="shared" ref="H344:M344" si="38">SUM(H341:H343)</f>
        <v>0</v>
      </c>
      <c r="I344" s="65">
        <f>SUM(I341:I343)</f>
        <v>0</v>
      </c>
      <c r="J344" s="65">
        <f t="shared" si="38"/>
        <v>0</v>
      </c>
      <c r="K344" s="65">
        <f t="shared" si="38"/>
        <v>0</v>
      </c>
      <c r="L344" s="65">
        <f t="shared" si="38"/>
        <v>0</v>
      </c>
      <c r="M344" s="65">
        <f t="shared" si="38"/>
        <v>0</v>
      </c>
      <c r="N344" s="65">
        <f t="shared" ref="N344" si="39">SUM(N341:N343)</f>
        <v>0</v>
      </c>
      <c r="O344" s="65">
        <f t="shared" ref="O344" si="40">SUM(O341:O343)</f>
        <v>0</v>
      </c>
      <c r="P344" s="65">
        <f t="shared" ref="P344" si="41">SUM(P341:P343)</f>
        <v>0</v>
      </c>
      <c r="Q344" s="65">
        <f t="shared" ref="Q344" si="42">SUM(Q341:Q343)</f>
        <v>0</v>
      </c>
      <c r="R344" s="65">
        <f t="shared" ref="R344:S344" si="43">SUM(R341:R343)</f>
        <v>0</v>
      </c>
      <c r="S344" s="65">
        <f t="shared" si="43"/>
        <v>0</v>
      </c>
      <c r="T344" s="65">
        <f t="shared" ref="T344" si="44">SUM(T341:T343)</f>
        <v>0</v>
      </c>
      <c r="U344" s="65">
        <f t="shared" ref="U344" si="45">SUM(U341:U343)</f>
        <v>0</v>
      </c>
      <c r="V344" s="65">
        <f t="shared" ref="V344" si="46">SUM(V341:V343)</f>
        <v>0</v>
      </c>
      <c r="W344" s="65">
        <f t="shared" ref="W344" si="47">SUM(W341:W343)</f>
        <v>0</v>
      </c>
      <c r="X344" s="65">
        <f t="shared" ref="X344:Y344" si="48">SUM(X341:X343)</f>
        <v>0</v>
      </c>
      <c r="Y344" s="65">
        <f t="shared" si="48"/>
        <v>0</v>
      </c>
      <c r="Z344" s="65">
        <f t="shared" ref="Z344" si="49">SUM(Z341:Z343)</f>
        <v>0</v>
      </c>
      <c r="AA344" s="65">
        <f t="shared" ref="AA344" si="50">SUM(AA341:AA343)</f>
        <v>0</v>
      </c>
      <c r="AB344" s="65">
        <f t="shared" ref="AB344" si="51">SUM(AB341:AB343)</f>
        <v>0</v>
      </c>
      <c r="AC344" s="65">
        <f t="shared" ref="AC344" si="52">SUM(AC341:AC343)</f>
        <v>0</v>
      </c>
      <c r="AD344" s="65">
        <f t="shared" ref="AD344:AE344" si="53">SUM(AD341:AD343)</f>
        <v>0</v>
      </c>
      <c r="AE344" s="65">
        <f t="shared" si="53"/>
        <v>0</v>
      </c>
      <c r="AF344" s="65">
        <f t="shared" ref="AF344" si="54">SUM(AF341:AF343)</f>
        <v>0</v>
      </c>
      <c r="AG344" s="65">
        <f t="shared" ref="AG344" si="55">SUM(AG341:AG343)</f>
        <v>0</v>
      </c>
    </row>
    <row r="345" spans="2:33" x14ac:dyDescent="0.3">
      <c r="AF345" s="20"/>
      <c r="AG345" s="20"/>
    </row>
    <row r="346" spans="2:33" x14ac:dyDescent="0.3">
      <c r="AF346" s="20"/>
      <c r="AG346" s="20"/>
    </row>
    <row r="347" spans="2:33" ht="24" customHeight="1" thickBot="1" x14ac:dyDescent="0.35">
      <c r="B347" s="176" t="s">
        <v>141</v>
      </c>
      <c r="C347" s="176"/>
      <c r="D347" s="176"/>
      <c r="E347" s="176"/>
      <c r="F347" s="176"/>
      <c r="G347" s="176"/>
      <c r="H347" s="176"/>
      <c r="I347" s="176"/>
      <c r="J347" s="176"/>
      <c r="K347" s="176"/>
      <c r="L347" s="176"/>
      <c r="M347" s="176"/>
      <c r="AF347" s="20"/>
      <c r="AG347" s="20"/>
    </row>
    <row r="348" spans="2:33" ht="15" thickTop="1" x14ac:dyDescent="0.3">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row>
    <row r="349" spans="2:33" x14ac:dyDescent="0.3">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row>
    <row r="350" spans="2:33" x14ac:dyDescent="0.3">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row>
    <row r="351" spans="2:33" ht="18.600000000000001" customHeight="1" x14ac:dyDescent="0.3">
      <c r="B351" s="169"/>
      <c r="C351" s="169"/>
      <c r="D351" s="169" t="s">
        <v>83</v>
      </c>
      <c r="E351" s="169"/>
      <c r="F351" s="169"/>
      <c r="G351" s="169" t="s">
        <v>123</v>
      </c>
      <c r="H351" s="169"/>
      <c r="I351" s="169"/>
      <c r="J351" s="166" t="s">
        <v>130</v>
      </c>
      <c r="K351" s="167"/>
      <c r="L351" s="168"/>
      <c r="M351" s="166" t="s">
        <v>131</v>
      </c>
      <c r="N351" s="167"/>
      <c r="O351" s="168"/>
      <c r="P351" s="166" t="s">
        <v>132</v>
      </c>
      <c r="Q351" s="167"/>
      <c r="R351" s="168"/>
      <c r="S351" s="166" t="s">
        <v>133</v>
      </c>
      <c r="T351" s="167"/>
      <c r="U351" s="168"/>
      <c r="V351" s="166" t="s">
        <v>125</v>
      </c>
      <c r="W351" s="167"/>
      <c r="X351" s="168"/>
      <c r="Y351" s="169" t="s">
        <v>134</v>
      </c>
      <c r="Z351" s="169"/>
      <c r="AA351" s="169"/>
      <c r="AB351" s="169" t="s">
        <v>135</v>
      </c>
      <c r="AC351" s="169"/>
      <c r="AD351" s="169"/>
      <c r="AE351" s="169" t="s">
        <v>136</v>
      </c>
      <c r="AF351" s="169"/>
      <c r="AG351" s="169"/>
    </row>
    <row r="352" spans="2:33" ht="62.55" customHeight="1" x14ac:dyDescent="0.3">
      <c r="B352" s="174" t="s">
        <v>142</v>
      </c>
      <c r="C352" s="174"/>
      <c r="D352" s="94" t="s">
        <v>118</v>
      </c>
      <c r="E352" s="94" t="s">
        <v>138</v>
      </c>
      <c r="F352" s="94" t="s">
        <v>177</v>
      </c>
      <c r="G352" s="94" t="s">
        <v>118</v>
      </c>
      <c r="H352" s="94" t="s">
        <v>138</v>
      </c>
      <c r="I352" s="94" t="s">
        <v>177</v>
      </c>
      <c r="J352" s="94" t="s">
        <v>118</v>
      </c>
      <c r="K352" s="94" t="s">
        <v>138</v>
      </c>
      <c r="L352" s="94" t="s">
        <v>177</v>
      </c>
      <c r="M352" s="94" t="s">
        <v>118</v>
      </c>
      <c r="N352" s="94" t="s">
        <v>138</v>
      </c>
      <c r="O352" s="94" t="s">
        <v>177</v>
      </c>
      <c r="P352" s="94" t="s">
        <v>118</v>
      </c>
      <c r="Q352" s="94" t="s">
        <v>138</v>
      </c>
      <c r="R352" s="94" t="s">
        <v>177</v>
      </c>
      <c r="S352" s="94" t="s">
        <v>118</v>
      </c>
      <c r="T352" s="94" t="s">
        <v>138</v>
      </c>
      <c r="U352" s="94" t="s">
        <v>177</v>
      </c>
      <c r="V352" s="94" t="s">
        <v>118</v>
      </c>
      <c r="W352" s="94" t="s">
        <v>138</v>
      </c>
      <c r="X352" s="94" t="s">
        <v>177</v>
      </c>
      <c r="Y352" s="94" t="s">
        <v>118</v>
      </c>
      <c r="Z352" s="94" t="s">
        <v>138</v>
      </c>
      <c r="AA352" s="94" t="s">
        <v>177</v>
      </c>
      <c r="AB352" s="94" t="s">
        <v>118</v>
      </c>
      <c r="AC352" s="94" t="s">
        <v>138</v>
      </c>
      <c r="AD352" s="94" t="s">
        <v>177</v>
      </c>
      <c r="AE352" s="94" t="s">
        <v>118</v>
      </c>
      <c r="AF352" s="94" t="s">
        <v>138</v>
      </c>
      <c r="AG352" s="94" t="s">
        <v>177</v>
      </c>
    </row>
    <row r="353" spans="2:33" ht="21" customHeight="1" x14ac:dyDescent="0.3">
      <c r="B353" s="175" t="s">
        <v>91</v>
      </c>
      <c r="C353" s="175"/>
      <c r="D353" s="63">
        <f>SUMIFS($R$35:$R$324,$B$35:$B$324,D$351,$F$35:$F$324,$B353)</f>
        <v>0</v>
      </c>
      <c r="E353" s="63">
        <f>SUMIFS($R$35:$R$324,$B$35:$B$324,D$351,$F$35:$F$324,$B353)</f>
        <v>0</v>
      </c>
      <c r="F353" s="63">
        <f t="shared" ref="F353:F362" si="56">IFERROR(INDEX($G$20:$G$29,MATCH($B353,$B$20:$B$29,0))*E353,0)</f>
        <v>0</v>
      </c>
      <c r="G353" s="63">
        <f>SUMIFS($R$35:$R$324,$B$35:$B$324,G$351,$F$35:$F$324,$B353)</f>
        <v>0</v>
      </c>
      <c r="H353" s="63">
        <f>SUMIFS($R$35:$R$324,$B$35:$B$324,G$351,$F$35:$F$324,$B353)</f>
        <v>0</v>
      </c>
      <c r="I353" s="63">
        <f t="shared" ref="I353:I362" si="57">IFERROR(INDEX($G$20:$G$29,MATCH($B353,$B$20:$B$29,0))*H353,0)</f>
        <v>0</v>
      </c>
      <c r="J353" s="63">
        <f>SUMIFS($R$35:$R$324,$B$35:$B$324,J$351,$F$35:$F$324,$B353)</f>
        <v>0</v>
      </c>
      <c r="K353" s="63">
        <f>SUMIFS($R$35:$R$324,$B$35:$B$324,J$351,$F$35:$F$324,$B353)</f>
        <v>0</v>
      </c>
      <c r="L353" s="63">
        <f t="shared" ref="L353:L362" si="58">IFERROR(INDEX($G$20:$G$29,MATCH($B353,$B$20:$B$29,0))*K353,0)</f>
        <v>0</v>
      </c>
      <c r="M353" s="63">
        <f>SUMIFS($R$35:$R$324,$B$35:$B$324,M$351,$F$35:$F$324,$B353)</f>
        <v>0</v>
      </c>
      <c r="N353" s="63">
        <f>SUMIFS($R$35:$R$324,$B$35:$B$324,M$351,$F$35:$F$324,$B353)</f>
        <v>0</v>
      </c>
      <c r="O353" s="63">
        <f t="shared" ref="O353:O362" si="59">IFERROR(INDEX($G$20:$G$29,MATCH($B353,$B$20:$B$29,0))*N353,0)</f>
        <v>0</v>
      </c>
      <c r="P353" s="63">
        <f>SUMIFS($R$35:$R$324,$B$35:$B$324,P$351,$F$35:$F$324,$B353)</f>
        <v>0</v>
      </c>
      <c r="Q353" s="63">
        <f>SUMIFS($R$35:$R$324,$B$35:$B$324,P$351,$F$35:$F$324,$B353)</f>
        <v>0</v>
      </c>
      <c r="R353" s="63">
        <f t="shared" ref="R353:R362" si="60">IFERROR(INDEX($G$20:$G$29,MATCH($B353,$B$20:$B$29,0))*Q353,0)</f>
        <v>0</v>
      </c>
      <c r="S353" s="63">
        <f>SUMIFS($R$35:$R$324,$B$35:$B$324,S$351,$F$35:$F$324,$B353)</f>
        <v>0</v>
      </c>
      <c r="T353" s="63">
        <f>SUMIFS($R$35:$R$324,$B$35:$B$324,S$351,$F$35:$F$324,$B353)</f>
        <v>0</v>
      </c>
      <c r="U353" s="63">
        <f t="shared" ref="U353:U362" si="61">IFERROR(INDEX($G$20:$G$29,MATCH($B353,$B$20:$B$29,0))*T353,0)</f>
        <v>0</v>
      </c>
      <c r="V353" s="63">
        <f>SUMIFS($R$35:$R$324,$B$35:$B$324,V$351,$F$35:$F$324,$B353)</f>
        <v>0</v>
      </c>
      <c r="W353" s="63">
        <f>SUMIFS($R$35:$R$324,$B$35:$B$324,V$351,$F$35:$F$324,$B353)</f>
        <v>0</v>
      </c>
      <c r="X353" s="63">
        <f t="shared" ref="X353:X362" si="62">IFERROR(INDEX($G$20:$G$29,MATCH($B353,$B$20:$B$29,0))*W353,0)</f>
        <v>0</v>
      </c>
      <c r="Y353" s="63">
        <f>SUMIFS($R$35:$R$324,$B$35:$B$324,Y$351,$F$35:$F$324,$B353)</f>
        <v>0</v>
      </c>
      <c r="Z353" s="63">
        <f>SUMIFS($R$35:$R$324,$B$35:$B$324,Y$351,$F$35:$F$324,$B353)</f>
        <v>0</v>
      </c>
      <c r="AA353" s="63">
        <f t="shared" ref="AA353:AA362" si="63">IFERROR(INDEX($G$20:$G$29,MATCH($B353,$B$20:$B$29,0))*Z353,0)</f>
        <v>0</v>
      </c>
      <c r="AB353" s="63">
        <f>SUMIFS($R$35:$R$324,$B$35:$B$324,AB$351,$F$35:$F$324,$B353)</f>
        <v>0</v>
      </c>
      <c r="AC353" s="63">
        <f>SUMIFS($R$35:$R$324,$B$35:$B$324,AB$351,$F$35:$F$324,$B353)</f>
        <v>0</v>
      </c>
      <c r="AD353" s="63">
        <f t="shared" ref="AD353:AD362" si="64">IFERROR(INDEX($G$20:$G$29,MATCH($B353,$B$20:$B$29,0))*AC353,0)</f>
        <v>0</v>
      </c>
      <c r="AE353" s="63">
        <f>SUMIFS($R$35:$R$324,$B$35:$B$324,AE$351,$F$35:$F$324,$B353)</f>
        <v>0</v>
      </c>
      <c r="AF353" s="63">
        <f>SUMIFS($R$35:$R$324,$B$35:$B$324,AE$351,$F$35:$F$324,$B353)</f>
        <v>0</v>
      </c>
      <c r="AG353" s="63">
        <f t="shared" ref="AG353:AG362" si="65">IFERROR(INDEX($G$20:$G$29,MATCH($B353,$B$20:$B$29,0))*AF353,0)</f>
        <v>0</v>
      </c>
    </row>
    <row r="354" spans="2:33" ht="21" customHeight="1" x14ac:dyDescent="0.3">
      <c r="B354" s="175" t="s">
        <v>95</v>
      </c>
      <c r="C354" s="175"/>
      <c r="D354" s="63">
        <f>SUMIFS($R$35:$R$324,$B$35:$B$324,D$351,$F$35:$F$324,$B354)</f>
        <v>0</v>
      </c>
      <c r="E354" s="63">
        <f>SUMIFS($R$35:$R$324,$B$35:$B$324,D$351,$F$35:$F$324,$B354)</f>
        <v>0</v>
      </c>
      <c r="F354" s="63">
        <f t="shared" si="56"/>
        <v>0</v>
      </c>
      <c r="G354" s="63">
        <f>SUMIFS($R$35:$R$324,$B$35:$B$324,G$351,$F$35:$F$324,$B354)</f>
        <v>0</v>
      </c>
      <c r="H354" s="63">
        <f>SUMIFS($R$35:$R$324,$B$35:$B$324,G$351,$F$35:$F$324,$B354)</f>
        <v>0</v>
      </c>
      <c r="I354" s="63">
        <f t="shared" si="57"/>
        <v>0</v>
      </c>
      <c r="J354" s="63">
        <f>SUMIFS($R$35:$R$324,$B$35:$B$324,J$351,$F$35:$F$324,$B354)</f>
        <v>0</v>
      </c>
      <c r="K354" s="63">
        <f>SUMIFS($R$35:$R$324,$B$35:$B$324,J$351,$F$35:$F$324,$B354)</f>
        <v>0</v>
      </c>
      <c r="L354" s="63">
        <f t="shared" si="58"/>
        <v>0</v>
      </c>
      <c r="M354" s="63">
        <f>SUMIFS($R$35:$R$324,$B$35:$B$324,M$351,$F$35:$F$324,$B354)</f>
        <v>0</v>
      </c>
      <c r="N354" s="63">
        <f>SUMIFS($R$35:$R$324,$B$35:$B$324,M$351,$F$35:$F$324,$B354)</f>
        <v>0</v>
      </c>
      <c r="O354" s="63">
        <f t="shared" si="59"/>
        <v>0</v>
      </c>
      <c r="P354" s="63">
        <f>SUMIFS($R$35:$R$324,$B$35:$B$324,P$351,$F$35:$F$324,$B354)</f>
        <v>0</v>
      </c>
      <c r="Q354" s="63">
        <f>SUMIFS($R$35:$R$324,$B$35:$B$324,P$351,$F$35:$F$324,$B354)</f>
        <v>0</v>
      </c>
      <c r="R354" s="63">
        <f t="shared" si="60"/>
        <v>0</v>
      </c>
      <c r="S354" s="63">
        <f>SUMIFS($R$35:$R$324,$B$35:$B$324,S$351,$F$35:$F$324,$B354)</f>
        <v>0</v>
      </c>
      <c r="T354" s="63">
        <f>SUMIFS($R$35:$R$324,$B$35:$B$324,S$351,$F$35:$F$324,$B354)</f>
        <v>0</v>
      </c>
      <c r="U354" s="63">
        <f t="shared" si="61"/>
        <v>0</v>
      </c>
      <c r="V354" s="63">
        <f>SUMIFS($R$35:$R$324,$B$35:$B$324,V$351,$F$35:$F$324,$B354)</f>
        <v>0</v>
      </c>
      <c r="W354" s="63">
        <f>SUMIFS($R$35:$R$324,$B$35:$B$324,V$351,$F$35:$F$324,$B354)</f>
        <v>0</v>
      </c>
      <c r="X354" s="63">
        <f t="shared" si="62"/>
        <v>0</v>
      </c>
      <c r="Y354" s="63">
        <f>SUMIFS($R$35:$R$324,$B$35:$B$324,Y$351,$F$35:$F$324,$B354)</f>
        <v>0</v>
      </c>
      <c r="Z354" s="63">
        <f>SUMIFS($R$35:$R$324,$B$35:$B$324,Y$351,$F$35:$F$324,$B354)</f>
        <v>0</v>
      </c>
      <c r="AA354" s="63">
        <f t="shared" si="63"/>
        <v>0</v>
      </c>
      <c r="AB354" s="63">
        <f>SUMIFS($R$35:$R$324,$B$35:$B$324,AB$351,$F$35:$F$324,$B354)</f>
        <v>0</v>
      </c>
      <c r="AC354" s="63">
        <f>SUMIFS($R$35:$R$324,$B$35:$B$324,AB$351,$F$35:$F$324,$B354)</f>
        <v>0</v>
      </c>
      <c r="AD354" s="63">
        <f t="shared" si="64"/>
        <v>0</v>
      </c>
      <c r="AE354" s="63">
        <f>SUMIFS($R$35:$R$324,$B$35:$B$324,AE$351,$F$35:$F$324,$B354)</f>
        <v>0</v>
      </c>
      <c r="AF354" s="63">
        <f>SUMIFS($R$35:$R$324,$B$35:$B$324,AE$351,$F$35:$F$324,$B354)</f>
        <v>0</v>
      </c>
      <c r="AG354" s="63">
        <f t="shared" si="65"/>
        <v>0</v>
      </c>
    </row>
    <row r="355" spans="2:33" ht="21" customHeight="1" x14ac:dyDescent="0.3">
      <c r="B355" s="175" t="s">
        <v>99</v>
      </c>
      <c r="C355" s="175"/>
      <c r="D355" s="63">
        <f>SUMIFS($R$35:$R$324,$B$35:$B$324,D$351,$F$35:$F$324,$B355)</f>
        <v>0</v>
      </c>
      <c r="E355" s="63">
        <f>SUMIFS($R$35:$R$324,$B$35:$B$324,D$351,$F$35:$F$324,$B355)</f>
        <v>0</v>
      </c>
      <c r="F355" s="63">
        <f t="shared" si="56"/>
        <v>0</v>
      </c>
      <c r="G355" s="63">
        <f>SUMIFS($R$35:$R$324,$B$35:$B$324,G$351,$F$35:$F$324,$B355)</f>
        <v>0</v>
      </c>
      <c r="H355" s="63">
        <f>SUMIFS($R$35:$R$324,$B$35:$B$324,G$351,$F$35:$F$324,$B355)</f>
        <v>0</v>
      </c>
      <c r="I355" s="63">
        <f t="shared" si="57"/>
        <v>0</v>
      </c>
      <c r="J355" s="63">
        <f>SUMIFS($R$35:$R$324,$B$35:$B$324,J$351,$F$35:$F$324,$B355)</f>
        <v>0</v>
      </c>
      <c r="K355" s="63">
        <f>SUMIFS($R$35:$R$324,$B$35:$B$324,J$351,$F$35:$F$324,$B355)</f>
        <v>0</v>
      </c>
      <c r="L355" s="63">
        <f t="shared" si="58"/>
        <v>0</v>
      </c>
      <c r="M355" s="63">
        <f>SUMIFS($R$35:$R$324,$B$35:$B$324,M$351,$F$35:$F$324,$B355)</f>
        <v>0</v>
      </c>
      <c r="N355" s="63">
        <f>SUMIFS($R$35:$R$324,$B$35:$B$324,M$351,$F$35:$F$324,$B355)</f>
        <v>0</v>
      </c>
      <c r="O355" s="63">
        <f t="shared" si="59"/>
        <v>0</v>
      </c>
      <c r="P355" s="63">
        <f>SUMIFS($R$35:$R$324,$B$35:$B$324,P$351,$F$35:$F$324,$B355)</f>
        <v>0</v>
      </c>
      <c r="Q355" s="63">
        <f>SUMIFS($R$35:$R$324,$B$35:$B$324,P$351,$F$35:$F$324,$B355)</f>
        <v>0</v>
      </c>
      <c r="R355" s="63">
        <f t="shared" si="60"/>
        <v>0</v>
      </c>
      <c r="S355" s="63">
        <f>SUMIFS($R$35:$R$324,$B$35:$B$324,S$351,$F$35:$F$324,$B355)</f>
        <v>0</v>
      </c>
      <c r="T355" s="63">
        <f>SUMIFS($R$35:$R$324,$B$35:$B$324,S$351,$F$35:$F$324,$B355)</f>
        <v>0</v>
      </c>
      <c r="U355" s="63">
        <f t="shared" si="61"/>
        <v>0</v>
      </c>
      <c r="V355" s="63">
        <f>SUMIFS($R$35:$R$324,$B$35:$B$324,V$351,$F$35:$F$324,$B355)</f>
        <v>0</v>
      </c>
      <c r="W355" s="63">
        <f>SUMIFS($R$35:$R$324,$B$35:$B$324,V$351,$F$35:$F$324,$B355)</f>
        <v>0</v>
      </c>
      <c r="X355" s="63">
        <f t="shared" si="62"/>
        <v>0</v>
      </c>
      <c r="Y355" s="63">
        <f>SUMIFS($R$35:$R$324,$B$35:$B$324,Y$351,$F$35:$F$324,$B355)</f>
        <v>0</v>
      </c>
      <c r="Z355" s="63">
        <f>SUMIFS($R$35:$R$324,$B$35:$B$324,Y$351,$F$35:$F$324,$B355)</f>
        <v>0</v>
      </c>
      <c r="AA355" s="63">
        <f t="shared" si="63"/>
        <v>0</v>
      </c>
      <c r="AB355" s="63">
        <f>SUMIFS($R$35:$R$324,$B$35:$B$324,AB$351,$F$35:$F$324,$B355)</f>
        <v>0</v>
      </c>
      <c r="AC355" s="63">
        <f>SUMIFS($R$35:$R$324,$B$35:$B$324,AB$351,$F$35:$F$324,$B355)</f>
        <v>0</v>
      </c>
      <c r="AD355" s="63">
        <f t="shared" si="64"/>
        <v>0</v>
      </c>
      <c r="AE355" s="63">
        <f>SUMIFS($R$35:$R$324,$B$35:$B$324,AE$351,$F$35:$F$324,$B355)</f>
        <v>0</v>
      </c>
      <c r="AF355" s="63">
        <f>SUMIFS($R$35:$R$324,$B$35:$B$324,AE$351,$F$35:$F$324,$B355)</f>
        <v>0</v>
      </c>
      <c r="AG355" s="63">
        <f t="shared" si="65"/>
        <v>0</v>
      </c>
    </row>
    <row r="356" spans="2:33" ht="21" customHeight="1" x14ac:dyDescent="0.3">
      <c r="B356" s="175" t="s">
        <v>101</v>
      </c>
      <c r="C356" s="175"/>
      <c r="D356" s="63">
        <f>SUMIFS($R$35:$R$324,$B$35:$B$324,D$351,$F$35:$F$324,$B356)</f>
        <v>0</v>
      </c>
      <c r="E356" s="63">
        <f>SUMIFS($R$35:$R$324,$B$35:$B$324,D$351,$F$35:$F$324,$B356)</f>
        <v>0</v>
      </c>
      <c r="F356" s="63">
        <f t="shared" si="56"/>
        <v>0</v>
      </c>
      <c r="G356" s="63">
        <f>SUMIFS($R$35:$R$324,$B$35:$B$324,G$351,$F$35:$F$324,$B356)</f>
        <v>0</v>
      </c>
      <c r="H356" s="63">
        <f>SUMIFS($R$35:$R$324,$B$35:$B$324,G$351,$F$35:$F$324,$B356)</f>
        <v>0</v>
      </c>
      <c r="I356" s="63">
        <f t="shared" si="57"/>
        <v>0</v>
      </c>
      <c r="J356" s="63">
        <f>SUMIFS($R$35:$R$324,$B$35:$B$324,J$351,$F$35:$F$324,$B356)</f>
        <v>0</v>
      </c>
      <c r="K356" s="63">
        <f>SUMIFS($R$35:$R$324,$B$35:$B$324,J$351,$F$35:$F$324,$B356)</f>
        <v>0</v>
      </c>
      <c r="L356" s="63">
        <f t="shared" si="58"/>
        <v>0</v>
      </c>
      <c r="M356" s="63">
        <f>SUMIFS($R$35:$R$324,$B$35:$B$324,M$351,$F$35:$F$324,$B356)</f>
        <v>0</v>
      </c>
      <c r="N356" s="63">
        <f>SUMIFS($R$35:$R$324,$B$35:$B$324,M$351,$F$35:$F$324,$B356)</f>
        <v>0</v>
      </c>
      <c r="O356" s="63">
        <f t="shared" si="59"/>
        <v>0</v>
      </c>
      <c r="P356" s="63">
        <f>SUMIFS($R$35:$R$324,$B$35:$B$324,P$351,$F$35:$F$324,$B356)</f>
        <v>0</v>
      </c>
      <c r="Q356" s="63">
        <f>SUMIFS($R$35:$R$324,$B$35:$B$324,P$351,$F$35:$F$324,$B356)</f>
        <v>0</v>
      </c>
      <c r="R356" s="63">
        <f t="shared" si="60"/>
        <v>0</v>
      </c>
      <c r="S356" s="63">
        <f>SUMIFS($R$35:$R$324,$B$35:$B$324,S$351,$F$35:$F$324,$B356)</f>
        <v>0</v>
      </c>
      <c r="T356" s="63">
        <f>SUMIFS($R$35:$R$324,$B$35:$B$324,S$351,$F$35:$F$324,$B356)</f>
        <v>0</v>
      </c>
      <c r="U356" s="63">
        <f t="shared" si="61"/>
        <v>0</v>
      </c>
      <c r="V356" s="63">
        <f>SUMIFS($R$35:$R$324,$B$35:$B$324,V$351,$F$35:$F$324,$B356)</f>
        <v>0</v>
      </c>
      <c r="W356" s="63">
        <f>SUMIFS($R$35:$R$324,$B$35:$B$324,V$351,$F$35:$F$324,$B356)</f>
        <v>0</v>
      </c>
      <c r="X356" s="63">
        <f t="shared" si="62"/>
        <v>0</v>
      </c>
      <c r="Y356" s="63">
        <f>SUMIFS($R$35:$R$324,$B$35:$B$324,Y$351,$F$35:$F$324,$B356)</f>
        <v>0</v>
      </c>
      <c r="Z356" s="63">
        <f>SUMIFS($R$35:$R$324,$B$35:$B$324,Y$351,$F$35:$F$324,$B356)</f>
        <v>0</v>
      </c>
      <c r="AA356" s="63">
        <f t="shared" si="63"/>
        <v>0</v>
      </c>
      <c r="AB356" s="63">
        <f>SUMIFS($R$35:$R$324,$B$35:$B$324,AB$351,$F$35:$F$324,$B356)</f>
        <v>0</v>
      </c>
      <c r="AC356" s="63">
        <f>SUMIFS($R$35:$R$324,$B$35:$B$324,AB$351,$F$35:$F$324,$B356)</f>
        <v>0</v>
      </c>
      <c r="AD356" s="63">
        <f t="shared" si="64"/>
        <v>0</v>
      </c>
      <c r="AE356" s="63">
        <f>SUMIFS($R$35:$R$324,$B$35:$B$324,AE$351,$F$35:$F$324,$B356)</f>
        <v>0</v>
      </c>
      <c r="AF356" s="63">
        <f>SUMIFS($R$35:$R$324,$B$35:$B$324,AE$351,$F$35:$F$324,$B356)</f>
        <v>0</v>
      </c>
      <c r="AG356" s="63">
        <f t="shared" si="65"/>
        <v>0</v>
      </c>
    </row>
    <row r="357" spans="2:33" ht="21" customHeight="1" x14ac:dyDescent="0.3">
      <c r="B357" s="175" t="s">
        <v>103</v>
      </c>
      <c r="C357" s="175"/>
      <c r="D357" s="63">
        <f>SUMIFS($R$35:$R$324,$B$35:$B$324,D$351,$F$35:$F$324,$B357)</f>
        <v>0</v>
      </c>
      <c r="E357" s="63">
        <f>SUMIFS($R$35:$R$324,$B$35:$B$324,D$351,$F$35:$F$324,$B357)</f>
        <v>0</v>
      </c>
      <c r="F357" s="63">
        <f t="shared" si="56"/>
        <v>0</v>
      </c>
      <c r="G357" s="63">
        <f>SUMIFS($R$35:$R$324,$B$35:$B$324,G$351,$F$35:$F$324,$B357)</f>
        <v>0</v>
      </c>
      <c r="H357" s="63">
        <f>SUMIFS($R$35:$R$324,$B$35:$B$324,G$351,$F$35:$F$324,$B357)</f>
        <v>0</v>
      </c>
      <c r="I357" s="63">
        <f t="shared" si="57"/>
        <v>0</v>
      </c>
      <c r="J357" s="63">
        <f>SUMIFS($R$35:$R$324,$B$35:$B$324,J$351,$F$35:$F$324,$B357)</f>
        <v>0</v>
      </c>
      <c r="K357" s="63">
        <f>SUMIFS($R$35:$R$324,$B$35:$B$324,J$351,$F$35:$F$324,$B357)</f>
        <v>0</v>
      </c>
      <c r="L357" s="63">
        <f t="shared" si="58"/>
        <v>0</v>
      </c>
      <c r="M357" s="63">
        <f>SUMIFS($R$35:$R$324,$B$35:$B$324,M$351,$F$35:$F$324,$B357)</f>
        <v>0</v>
      </c>
      <c r="N357" s="63">
        <f>SUMIFS($R$35:$R$324,$B$35:$B$324,M$351,$F$35:$F$324,$B357)</f>
        <v>0</v>
      </c>
      <c r="O357" s="63">
        <f t="shared" si="59"/>
        <v>0</v>
      </c>
      <c r="P357" s="63">
        <f>SUMIFS($R$35:$R$324,$B$35:$B$324,P$351,$F$35:$F$324,$B357)</f>
        <v>0</v>
      </c>
      <c r="Q357" s="63">
        <f>SUMIFS($R$35:$R$324,$B$35:$B$324,P$351,$F$35:$F$324,$B357)</f>
        <v>0</v>
      </c>
      <c r="R357" s="63">
        <f t="shared" si="60"/>
        <v>0</v>
      </c>
      <c r="S357" s="63">
        <f>SUMIFS($R$35:$R$324,$B$35:$B$324,S$351,$F$35:$F$324,$B357)</f>
        <v>0</v>
      </c>
      <c r="T357" s="63">
        <f>SUMIFS($R$35:$R$324,$B$35:$B$324,S$351,$F$35:$F$324,$B357)</f>
        <v>0</v>
      </c>
      <c r="U357" s="63">
        <f>IFERROR(INDEX($G$20:$G$29,MATCH($B357,$B$20:$B$29,0))*T357,0)</f>
        <v>0</v>
      </c>
      <c r="V357" s="63">
        <f>SUMIFS($R$35:$R$324,$B$35:$B$324,V$351,$F$35:$F$324,$B357)</f>
        <v>0</v>
      </c>
      <c r="W357" s="63">
        <f>SUMIFS($R$35:$R$324,$B$35:$B$324,V$351,$F$35:$F$324,$B357)</f>
        <v>0</v>
      </c>
      <c r="X357" s="63">
        <f t="shared" si="62"/>
        <v>0</v>
      </c>
      <c r="Y357" s="63">
        <f>SUMIFS($R$35:$R$324,$B$35:$B$324,Y$351,$F$35:$F$324,$B357)</f>
        <v>0</v>
      </c>
      <c r="Z357" s="63">
        <f>SUMIFS($R$35:$R$324,$B$35:$B$324,Y$351,$F$35:$F$324,$B357)</f>
        <v>0</v>
      </c>
      <c r="AA357" s="63">
        <f t="shared" si="63"/>
        <v>0</v>
      </c>
      <c r="AB357" s="63">
        <f>SUMIFS($R$35:$R$324,$B$35:$B$324,AB$351,$F$35:$F$324,$B357)</f>
        <v>0</v>
      </c>
      <c r="AC357" s="63">
        <f>SUMIFS($R$35:$R$324,$B$35:$B$324,AB$351,$F$35:$F$324,$B357)</f>
        <v>0</v>
      </c>
      <c r="AD357" s="63">
        <f t="shared" si="64"/>
        <v>0</v>
      </c>
      <c r="AE357" s="63">
        <f>SUMIFS($R$35:$R$324,$B$35:$B$324,AE$351,$F$35:$F$324,$B357)</f>
        <v>0</v>
      </c>
      <c r="AF357" s="63">
        <f>SUMIFS($R$35:$R$324,$B$35:$B$324,AE$351,$F$35:$F$324,$B357)</f>
        <v>0</v>
      </c>
      <c r="AG357" s="63">
        <f t="shared" si="65"/>
        <v>0</v>
      </c>
    </row>
    <row r="358" spans="2:33" ht="21" customHeight="1" x14ac:dyDescent="0.3">
      <c r="B358" s="175" t="s">
        <v>105</v>
      </c>
      <c r="C358" s="175"/>
      <c r="D358" s="63">
        <f>SUMIFS($R$35:$R$324,$B$35:$B$324,D$351,$F$35:$F$324,$B358)</f>
        <v>0</v>
      </c>
      <c r="E358" s="63">
        <f>SUMIFS($R$35:$R$324,$B$35:$B$324,D$351,$F$35:$F$324,$B358)</f>
        <v>0</v>
      </c>
      <c r="F358" s="63">
        <f t="shared" si="56"/>
        <v>0</v>
      </c>
      <c r="G358" s="63">
        <f>SUMIFS($R$35:$R$324,$B$35:$B$324,G$351,$F$35:$F$324,$B358)</f>
        <v>0</v>
      </c>
      <c r="H358" s="63">
        <f>SUMIFS($R$35:$R$324,$B$35:$B$324,G$351,$F$35:$F$324,$B358)</f>
        <v>0</v>
      </c>
      <c r="I358" s="63">
        <f t="shared" si="57"/>
        <v>0</v>
      </c>
      <c r="J358" s="63">
        <f>SUMIFS($R$35:$R$324,$B$35:$B$324,J$351,$F$35:$F$324,$B358)</f>
        <v>0</v>
      </c>
      <c r="K358" s="63">
        <f>SUMIFS($R$35:$R$324,$B$35:$B$324,J$351,$F$35:$F$324,$B358)</f>
        <v>0</v>
      </c>
      <c r="L358" s="63">
        <f t="shared" si="58"/>
        <v>0</v>
      </c>
      <c r="M358" s="63">
        <f>SUMIFS($R$35:$R$324,$B$35:$B$324,M$351,$F$35:$F$324,$B358)</f>
        <v>0</v>
      </c>
      <c r="N358" s="63">
        <f>SUMIFS($R$35:$R$324,$B$35:$B$324,M$351,$F$35:$F$324,$B358)</f>
        <v>0</v>
      </c>
      <c r="O358" s="63">
        <f t="shared" si="59"/>
        <v>0</v>
      </c>
      <c r="P358" s="63">
        <f>SUMIFS($R$35:$R$324,$B$35:$B$324,P$351,$F$35:$F$324,$B358)</f>
        <v>0</v>
      </c>
      <c r="Q358" s="63">
        <f>SUMIFS($R$35:$R$324,$B$35:$B$324,P$351,$F$35:$F$324,$B358)</f>
        <v>0</v>
      </c>
      <c r="R358" s="63">
        <f t="shared" si="60"/>
        <v>0</v>
      </c>
      <c r="S358" s="63">
        <f>SUMIFS($R$35:$R$324,$B$35:$B$324,S$351,$F$35:$F$324,$B358)</f>
        <v>0</v>
      </c>
      <c r="T358" s="63">
        <f>SUMIFS($R$35:$R$324,$B$35:$B$324,S$351,$F$35:$F$324,$B358)</f>
        <v>0</v>
      </c>
      <c r="U358" s="63">
        <f t="shared" si="61"/>
        <v>0</v>
      </c>
      <c r="V358" s="63">
        <f>SUMIFS($R$35:$R$324,$B$35:$B$324,V$351,$F$35:$F$324,$B358)</f>
        <v>0</v>
      </c>
      <c r="W358" s="63">
        <f>SUMIFS($R$35:$R$324,$B$35:$B$324,V$351,$F$35:$F$324,$B358)</f>
        <v>0</v>
      </c>
      <c r="X358" s="63">
        <f t="shared" si="62"/>
        <v>0</v>
      </c>
      <c r="Y358" s="63">
        <f>SUMIFS($R$35:$R$324,$B$35:$B$324,Y$351,$F$35:$F$324,$B358)</f>
        <v>0</v>
      </c>
      <c r="Z358" s="63">
        <f>SUMIFS($R$35:$R$324,$B$35:$B$324,Y$351,$F$35:$F$324,$B358)</f>
        <v>0</v>
      </c>
      <c r="AA358" s="63">
        <f t="shared" si="63"/>
        <v>0</v>
      </c>
      <c r="AB358" s="63">
        <f>SUMIFS($R$35:$R$324,$B$35:$B$324,AB$351,$F$35:$F$324,$B358)</f>
        <v>0</v>
      </c>
      <c r="AC358" s="63">
        <f>SUMIFS($R$35:$R$324,$B$35:$B$324,AB$351,$F$35:$F$324,$B358)</f>
        <v>0</v>
      </c>
      <c r="AD358" s="63">
        <f t="shared" si="64"/>
        <v>0</v>
      </c>
      <c r="AE358" s="63">
        <f>SUMIFS($R$35:$R$324,$B$35:$B$324,AE$351,$F$35:$F$324,$B358)</f>
        <v>0</v>
      </c>
      <c r="AF358" s="63">
        <f>SUMIFS($R$35:$R$324,$B$35:$B$324,AE$351,$F$35:$F$324,$B358)</f>
        <v>0</v>
      </c>
      <c r="AG358" s="63">
        <f t="shared" si="65"/>
        <v>0</v>
      </c>
    </row>
    <row r="359" spans="2:33" ht="21" customHeight="1" x14ac:dyDescent="0.3">
      <c r="B359" s="175" t="s">
        <v>106</v>
      </c>
      <c r="C359" s="175"/>
      <c r="D359" s="63">
        <f>SUMIFS($R$35:$R$324,$B$35:$B$324,D$351,$F$35:$F$324,$B359)</f>
        <v>0</v>
      </c>
      <c r="E359" s="63">
        <f>SUMIFS($R$35:$R$324,$B$35:$B$324,D$351,$F$35:$F$324,$B359)</f>
        <v>0</v>
      </c>
      <c r="F359" s="63">
        <f t="shared" si="56"/>
        <v>0</v>
      </c>
      <c r="G359" s="63">
        <f>SUMIFS($R$35:$R$324,$B$35:$B$324,G$351,$F$35:$F$324,$B359)</f>
        <v>0</v>
      </c>
      <c r="H359" s="63">
        <f>SUMIFS($R$35:$R$324,$B$35:$B$324,G$351,$F$35:$F$324,$B359)</f>
        <v>0</v>
      </c>
      <c r="I359" s="63">
        <f t="shared" si="57"/>
        <v>0</v>
      </c>
      <c r="J359" s="63">
        <f>SUMIFS($R$35:$R$324,$B$35:$B$324,J$351,$F$35:$F$324,$B359)</f>
        <v>0</v>
      </c>
      <c r="K359" s="63">
        <f>SUMIFS($R$35:$R$324,$B$35:$B$324,J$351,$F$35:$F$324,$B359)</f>
        <v>0</v>
      </c>
      <c r="L359" s="63">
        <f t="shared" si="58"/>
        <v>0</v>
      </c>
      <c r="M359" s="63">
        <f>SUMIFS($R$35:$R$324,$B$35:$B$324,M$351,$F$35:$F$324,$B359)</f>
        <v>0</v>
      </c>
      <c r="N359" s="63">
        <f>SUMIFS($R$35:$R$324,$B$35:$B$324,M$351,$F$35:$F$324,$B359)</f>
        <v>0</v>
      </c>
      <c r="O359" s="63">
        <f t="shared" si="59"/>
        <v>0</v>
      </c>
      <c r="P359" s="63">
        <f>SUMIFS($R$35:$R$324,$B$35:$B$324,P$351,$F$35:$F$324,$B359)</f>
        <v>0</v>
      </c>
      <c r="Q359" s="63">
        <f>SUMIFS($R$35:$R$324,$B$35:$B$324,P$351,$F$35:$F$324,$B359)</f>
        <v>0</v>
      </c>
      <c r="R359" s="63">
        <f t="shared" si="60"/>
        <v>0</v>
      </c>
      <c r="S359" s="63">
        <f>SUMIFS($R$35:$R$324,$B$35:$B$324,S$351,$F$35:$F$324,$B359)</f>
        <v>0</v>
      </c>
      <c r="T359" s="63">
        <f>SUMIFS($R$35:$R$324,$B$35:$B$324,S$351,$F$35:$F$324,$B359)</f>
        <v>0</v>
      </c>
      <c r="U359" s="63">
        <f t="shared" si="61"/>
        <v>0</v>
      </c>
      <c r="V359" s="63">
        <f>SUMIFS($R$35:$R$324,$B$35:$B$324,V$351,$F$35:$F$324,$B359)</f>
        <v>0</v>
      </c>
      <c r="W359" s="63">
        <f>SUMIFS($R$35:$R$324,$B$35:$B$324,V$351,$F$35:$F$324,$B359)</f>
        <v>0</v>
      </c>
      <c r="X359" s="63">
        <f t="shared" si="62"/>
        <v>0</v>
      </c>
      <c r="Y359" s="63">
        <f>SUMIFS($R$35:$R$324,$B$35:$B$324,Y$351,$F$35:$F$324,$B359)</f>
        <v>0</v>
      </c>
      <c r="Z359" s="63">
        <f>SUMIFS($R$35:$R$324,$B$35:$B$324,Y$351,$F$35:$F$324,$B359)</f>
        <v>0</v>
      </c>
      <c r="AA359" s="63">
        <f t="shared" si="63"/>
        <v>0</v>
      </c>
      <c r="AB359" s="63">
        <f>SUMIFS($R$35:$R$324,$B$35:$B$324,AB$351,$F$35:$F$324,$B359)</f>
        <v>0</v>
      </c>
      <c r="AC359" s="63">
        <f>SUMIFS($R$35:$R$324,$B$35:$B$324,AB$351,$F$35:$F$324,$B359)</f>
        <v>0</v>
      </c>
      <c r="AD359" s="63">
        <f t="shared" si="64"/>
        <v>0</v>
      </c>
      <c r="AE359" s="63">
        <f>SUMIFS($R$35:$R$324,$B$35:$B$324,AE$351,$F$35:$F$324,$B359)</f>
        <v>0</v>
      </c>
      <c r="AF359" s="63">
        <f>SUMIFS($R$35:$R$324,$B$35:$B$324,AE$351,$F$35:$F$324,$B359)</f>
        <v>0</v>
      </c>
      <c r="AG359" s="63">
        <f t="shared" si="65"/>
        <v>0</v>
      </c>
    </row>
    <row r="360" spans="2:33" ht="21" customHeight="1" x14ac:dyDescent="0.3">
      <c r="B360" s="175" t="s">
        <v>107</v>
      </c>
      <c r="C360" s="175"/>
      <c r="D360" s="63">
        <f>SUMIFS($R$35:$R$324,$B$35:$B$324,D$351,$F$35:$F$324,$B360)</f>
        <v>0</v>
      </c>
      <c r="E360" s="63">
        <f>SUMIFS($R$35:$R$324,$B$35:$B$324,D$351,$F$35:$F$324,$B360)</f>
        <v>0</v>
      </c>
      <c r="F360" s="63">
        <f t="shared" si="56"/>
        <v>0</v>
      </c>
      <c r="G360" s="63">
        <f>SUMIFS($R$35:$R$324,$B$35:$B$324,G$351,$F$35:$F$324,$B360)</f>
        <v>0</v>
      </c>
      <c r="H360" s="63">
        <f>SUMIFS($R$35:$R$324,$B$35:$B$324,G$351,$F$35:$F$324,$B360)</f>
        <v>0</v>
      </c>
      <c r="I360" s="63">
        <f t="shared" si="57"/>
        <v>0</v>
      </c>
      <c r="J360" s="63">
        <f>SUMIFS($R$35:$R$324,$B$35:$B$324,J$351,$F$35:$F$324,$B360)</f>
        <v>0</v>
      </c>
      <c r="K360" s="63">
        <f>SUMIFS($R$35:$R$324,$B$35:$B$324,J$351,$F$35:$F$324,$B360)</f>
        <v>0</v>
      </c>
      <c r="L360" s="63">
        <f t="shared" si="58"/>
        <v>0</v>
      </c>
      <c r="M360" s="63">
        <f>SUMIFS($R$35:$R$324,$B$35:$B$324,M$351,$F$35:$F$324,$B360)</f>
        <v>0</v>
      </c>
      <c r="N360" s="63">
        <f>SUMIFS($R$35:$R$324,$B$35:$B$324,M$351,$F$35:$F$324,$B360)</f>
        <v>0</v>
      </c>
      <c r="O360" s="63">
        <f t="shared" si="59"/>
        <v>0</v>
      </c>
      <c r="P360" s="63">
        <f>SUMIFS($R$35:$R$324,$B$35:$B$324,P$351,$F$35:$F$324,$B360)</f>
        <v>0</v>
      </c>
      <c r="Q360" s="63">
        <f>SUMIFS($R$35:$R$324,$B$35:$B$324,P$351,$F$35:$F$324,$B360)</f>
        <v>0</v>
      </c>
      <c r="R360" s="63">
        <f t="shared" si="60"/>
        <v>0</v>
      </c>
      <c r="S360" s="63">
        <f>SUMIFS($R$35:$R$324,$B$35:$B$324,S$351,$F$35:$F$324,$B360)</f>
        <v>0</v>
      </c>
      <c r="T360" s="63">
        <f>SUMIFS($R$35:$R$324,$B$35:$B$324,S$351,$F$35:$F$324,$B360)</f>
        <v>0</v>
      </c>
      <c r="U360" s="63">
        <f t="shared" si="61"/>
        <v>0</v>
      </c>
      <c r="V360" s="63">
        <f>SUMIFS($R$35:$R$324,$B$35:$B$324,V$351,$F$35:$F$324,$B360)</f>
        <v>0</v>
      </c>
      <c r="W360" s="63">
        <f>SUMIFS($R$35:$R$324,$B$35:$B$324,V$351,$F$35:$F$324,$B360)</f>
        <v>0</v>
      </c>
      <c r="X360" s="63">
        <f t="shared" si="62"/>
        <v>0</v>
      </c>
      <c r="Y360" s="63">
        <f>SUMIFS($R$35:$R$324,$B$35:$B$324,Y$351,$F$35:$F$324,$B360)</f>
        <v>0</v>
      </c>
      <c r="Z360" s="63">
        <f>SUMIFS($R$35:$R$324,$B$35:$B$324,Y$351,$F$35:$F$324,$B360)</f>
        <v>0</v>
      </c>
      <c r="AA360" s="63">
        <f t="shared" si="63"/>
        <v>0</v>
      </c>
      <c r="AB360" s="63">
        <f>SUMIFS($R$35:$R$324,$B$35:$B$324,AB$351,$F$35:$F$324,$B360)</f>
        <v>0</v>
      </c>
      <c r="AC360" s="63">
        <f>SUMIFS($R$35:$R$324,$B$35:$B$324,AB$351,$F$35:$F$324,$B360)</f>
        <v>0</v>
      </c>
      <c r="AD360" s="63">
        <f t="shared" si="64"/>
        <v>0</v>
      </c>
      <c r="AE360" s="63">
        <f>SUMIFS($R$35:$R$324,$B$35:$B$324,AE$351,$F$35:$F$324,$B360)</f>
        <v>0</v>
      </c>
      <c r="AF360" s="63">
        <f>SUMIFS($R$35:$R$324,$B$35:$B$324,AE$351,$F$35:$F$324,$B360)</f>
        <v>0</v>
      </c>
      <c r="AG360" s="63">
        <f t="shared" si="65"/>
        <v>0</v>
      </c>
    </row>
    <row r="361" spans="2:33" ht="21" customHeight="1" x14ac:dyDescent="0.3">
      <c r="B361" s="175" t="s">
        <v>108</v>
      </c>
      <c r="C361" s="175"/>
      <c r="D361" s="63">
        <f>SUMIFS($R$35:$R$324,$B$35:$B$324,D$351,$F$35:$F$324,$B361)</f>
        <v>0</v>
      </c>
      <c r="E361" s="63">
        <f>SUMIFS($R$35:$R$324,$B$35:$B$324,D$351,$F$35:$F$324,$B361)</f>
        <v>0</v>
      </c>
      <c r="F361" s="63">
        <f t="shared" si="56"/>
        <v>0</v>
      </c>
      <c r="G361" s="63">
        <f>SUMIFS($R$35:$R$324,$B$35:$B$324,G$351,$F$35:$F$324,$B361)</f>
        <v>0</v>
      </c>
      <c r="H361" s="63">
        <f>SUMIFS($R$35:$R$324,$B$35:$B$324,G$351,$F$35:$F$324,$B361)</f>
        <v>0</v>
      </c>
      <c r="I361" s="63">
        <f t="shared" si="57"/>
        <v>0</v>
      </c>
      <c r="J361" s="63">
        <f>SUMIFS($R$35:$R$324,$B$35:$B$324,J$351,$F$35:$F$324,$B361)</f>
        <v>0</v>
      </c>
      <c r="K361" s="63">
        <f>SUMIFS($R$35:$R$324,$B$35:$B$324,J$351,$F$35:$F$324,$B361)</f>
        <v>0</v>
      </c>
      <c r="L361" s="63">
        <f t="shared" si="58"/>
        <v>0</v>
      </c>
      <c r="M361" s="63">
        <f>SUMIFS($R$35:$R$324,$B$35:$B$324,M$351,$F$35:$F$324,$B361)</f>
        <v>0</v>
      </c>
      <c r="N361" s="63">
        <f>SUMIFS($R$35:$R$324,$B$35:$B$324,M$351,$F$35:$F$324,$B361)</f>
        <v>0</v>
      </c>
      <c r="O361" s="63">
        <f t="shared" si="59"/>
        <v>0</v>
      </c>
      <c r="P361" s="63">
        <f>SUMIFS($R$35:$R$324,$B$35:$B$324,P$351,$F$35:$F$324,$B361)</f>
        <v>0</v>
      </c>
      <c r="Q361" s="63">
        <f>SUMIFS($R$35:$R$324,$B$35:$B$324,P$351,$F$35:$F$324,$B361)</f>
        <v>0</v>
      </c>
      <c r="R361" s="63">
        <f t="shared" si="60"/>
        <v>0</v>
      </c>
      <c r="S361" s="63">
        <f>SUMIFS($R$35:$R$324,$B$35:$B$324,S$351,$F$35:$F$324,$B361)</f>
        <v>0</v>
      </c>
      <c r="T361" s="63">
        <f>SUMIFS($R$35:$R$324,$B$35:$B$324,S$351,$F$35:$F$324,$B361)</f>
        <v>0</v>
      </c>
      <c r="U361" s="63">
        <f t="shared" si="61"/>
        <v>0</v>
      </c>
      <c r="V361" s="63">
        <f>SUMIFS($R$35:$R$324,$B$35:$B$324,V$351,$F$35:$F$324,$B361)</f>
        <v>0</v>
      </c>
      <c r="W361" s="63">
        <f>SUMIFS($R$35:$R$324,$B$35:$B$324,V$351,$F$35:$F$324,$B361)</f>
        <v>0</v>
      </c>
      <c r="X361" s="63">
        <f t="shared" si="62"/>
        <v>0</v>
      </c>
      <c r="Y361" s="63">
        <f>SUMIFS($R$35:$R$324,$B$35:$B$324,Y$351,$F$35:$F$324,$B361)</f>
        <v>0</v>
      </c>
      <c r="Z361" s="63">
        <f>SUMIFS($R$35:$R$324,$B$35:$B$324,Y$351,$F$35:$F$324,$B361)</f>
        <v>0</v>
      </c>
      <c r="AA361" s="63">
        <f t="shared" si="63"/>
        <v>0</v>
      </c>
      <c r="AB361" s="63">
        <f>SUMIFS($R$35:$R$324,$B$35:$B$324,AB$351,$F$35:$F$324,$B361)</f>
        <v>0</v>
      </c>
      <c r="AC361" s="63">
        <f>SUMIFS($R$35:$R$324,$B$35:$B$324,AB$351,$F$35:$F$324,$B361)</f>
        <v>0</v>
      </c>
      <c r="AD361" s="63">
        <f t="shared" si="64"/>
        <v>0</v>
      </c>
      <c r="AE361" s="63">
        <f>SUMIFS($R$35:$R$324,$B$35:$B$324,AE$351,$F$35:$F$324,$B361)</f>
        <v>0</v>
      </c>
      <c r="AF361" s="63">
        <f>SUMIFS($R$35:$R$324,$B$35:$B$324,AE$351,$F$35:$F$324,$B361)</f>
        <v>0</v>
      </c>
      <c r="AG361" s="63">
        <f t="shared" si="65"/>
        <v>0</v>
      </c>
    </row>
    <row r="362" spans="2:33" ht="21" customHeight="1" x14ac:dyDescent="0.3">
      <c r="B362" s="175" t="s">
        <v>109</v>
      </c>
      <c r="C362" s="175"/>
      <c r="D362" s="63">
        <f>SUMIFS($R$35:$R$324,$B$35:$B$324,D$351,$F$35:$F$324,$B362)</f>
        <v>0</v>
      </c>
      <c r="E362" s="63">
        <f>SUMIFS($R$35:$R$324,$B$35:$B$324,D$351,$F$35:$F$324,$B362)</f>
        <v>0</v>
      </c>
      <c r="F362" s="63">
        <f t="shared" si="56"/>
        <v>0</v>
      </c>
      <c r="G362" s="63">
        <f>SUMIFS($R$35:$R$324,$B$35:$B$324,G$351,$F$35:$F$324,$B362)</f>
        <v>0</v>
      </c>
      <c r="H362" s="63">
        <f>SUMIFS($R$35:$R$324,$B$35:$B$324,G$351,$F$35:$F$324,$B362)</f>
        <v>0</v>
      </c>
      <c r="I362" s="63">
        <f t="shared" si="57"/>
        <v>0</v>
      </c>
      <c r="J362" s="63">
        <f>SUMIFS($R$35:$R$324,$B$35:$B$324,J$351,$F$35:$F$324,$B362)</f>
        <v>0</v>
      </c>
      <c r="K362" s="63">
        <f>SUMIFS($R$35:$R$324,$B$35:$B$324,J$351,$F$35:$F$324,$B362)</f>
        <v>0</v>
      </c>
      <c r="L362" s="63">
        <f t="shared" si="58"/>
        <v>0</v>
      </c>
      <c r="M362" s="63">
        <f>SUMIFS($R$35:$R$324,$B$35:$B$324,M$351,$F$35:$F$324,$B362)</f>
        <v>0</v>
      </c>
      <c r="N362" s="63">
        <f>SUMIFS($R$35:$R$324,$B$35:$B$324,M$351,$F$35:$F$324,$B362)</f>
        <v>0</v>
      </c>
      <c r="O362" s="63">
        <f t="shared" si="59"/>
        <v>0</v>
      </c>
      <c r="P362" s="63">
        <f>SUMIFS($R$35:$R$324,$B$35:$B$324,P$351,$F$35:$F$324,$B362)</f>
        <v>0</v>
      </c>
      <c r="Q362" s="63">
        <f>SUMIFS($R$35:$R$324,$B$35:$B$324,P$351,$F$35:$F$324,$B362)</f>
        <v>0</v>
      </c>
      <c r="R362" s="63">
        <f t="shared" si="60"/>
        <v>0</v>
      </c>
      <c r="S362" s="63">
        <f>SUMIFS($R$35:$R$324,$B$35:$B$324,S$351,$F$35:$F$324,$B362)</f>
        <v>0</v>
      </c>
      <c r="T362" s="63">
        <f>SUMIFS($R$35:$R$324,$B$35:$B$324,S$351,$F$35:$F$324,$B362)</f>
        <v>0</v>
      </c>
      <c r="U362" s="63">
        <f t="shared" si="61"/>
        <v>0</v>
      </c>
      <c r="V362" s="63">
        <f>SUMIFS($R$35:$R$324,$B$35:$B$324,V$351,$F$35:$F$324,$B362)</f>
        <v>0</v>
      </c>
      <c r="W362" s="63">
        <f>SUMIFS($R$35:$R$324,$B$35:$B$324,V$351,$F$35:$F$324,$B362)</f>
        <v>0</v>
      </c>
      <c r="X362" s="63">
        <f t="shared" si="62"/>
        <v>0</v>
      </c>
      <c r="Y362" s="63">
        <f>SUMIFS($R$35:$R$324,$B$35:$B$324,Y$351,$F$35:$F$324,$B362)</f>
        <v>0</v>
      </c>
      <c r="Z362" s="63">
        <f>SUMIFS($R$35:$R$324,$B$35:$B$324,Y$351,$F$35:$F$324,$B362)</f>
        <v>0</v>
      </c>
      <c r="AA362" s="63">
        <f t="shared" si="63"/>
        <v>0</v>
      </c>
      <c r="AB362" s="63">
        <f>SUMIFS($R$35:$R$324,$B$35:$B$324,AB$351,$F$35:$F$324,$B362)</f>
        <v>0</v>
      </c>
      <c r="AC362" s="63">
        <f>SUMIFS($R$35:$R$324,$B$35:$B$324,AB$351,$F$35:$F$324,$B362)</f>
        <v>0</v>
      </c>
      <c r="AD362" s="63">
        <f t="shared" si="64"/>
        <v>0</v>
      </c>
      <c r="AE362" s="63">
        <f>SUMIFS($R$35:$R$324,$B$35:$B$324,AE$351,$F$35:$F$324,$B362)</f>
        <v>0</v>
      </c>
      <c r="AF362" s="63">
        <f>SUMIFS($R$35:$R$324,$B$35:$B$324,AE$351,$F$35:$F$324,$B362)</f>
        <v>0</v>
      </c>
      <c r="AG362" s="63">
        <f t="shared" si="65"/>
        <v>0</v>
      </c>
    </row>
    <row r="363" spans="2:33" s="64" customFormat="1" ht="22.05" customHeight="1" x14ac:dyDescent="0.3">
      <c r="B363" s="182" t="s">
        <v>140</v>
      </c>
      <c r="C363" s="182"/>
      <c r="D363" s="66">
        <f t="shared" ref="D363:F363" si="66">SUM(D353:D362)</f>
        <v>0</v>
      </c>
      <c r="E363" s="66">
        <f>SUM(E353:E362)</f>
        <v>0</v>
      </c>
      <c r="F363" s="66">
        <f t="shared" si="66"/>
        <v>0</v>
      </c>
      <c r="G363" s="66">
        <f t="shared" ref="G363:I363" si="67">SUM(G353:G362)</f>
        <v>0</v>
      </c>
      <c r="H363" s="66">
        <f t="shared" si="67"/>
        <v>0</v>
      </c>
      <c r="I363" s="66">
        <f t="shared" si="67"/>
        <v>0</v>
      </c>
      <c r="J363" s="66">
        <f t="shared" ref="J363:L363" si="68">SUM(J353:J362)</f>
        <v>0</v>
      </c>
      <c r="K363" s="66">
        <f t="shared" si="68"/>
        <v>0</v>
      </c>
      <c r="L363" s="66">
        <f t="shared" si="68"/>
        <v>0</v>
      </c>
      <c r="M363" s="66">
        <f t="shared" ref="M363:R363" si="69">SUM(M353:M362)</f>
        <v>0</v>
      </c>
      <c r="N363" s="66">
        <f t="shared" si="69"/>
        <v>0</v>
      </c>
      <c r="O363" s="66">
        <f t="shared" si="69"/>
        <v>0</v>
      </c>
      <c r="P363" s="66">
        <f t="shared" si="69"/>
        <v>0</v>
      </c>
      <c r="Q363" s="66">
        <f t="shared" si="69"/>
        <v>0</v>
      </c>
      <c r="R363" s="66">
        <f t="shared" si="69"/>
        <v>0</v>
      </c>
      <c r="S363" s="66">
        <f t="shared" ref="S363:AD363" si="70">SUM(S353:S362)</f>
        <v>0</v>
      </c>
      <c r="T363" s="66">
        <f t="shared" si="70"/>
        <v>0</v>
      </c>
      <c r="U363" s="66">
        <f t="shared" si="70"/>
        <v>0</v>
      </c>
      <c r="V363" s="66">
        <f t="shared" si="70"/>
        <v>0</v>
      </c>
      <c r="W363" s="66">
        <f t="shared" si="70"/>
        <v>0</v>
      </c>
      <c r="X363" s="66">
        <f t="shared" si="70"/>
        <v>0</v>
      </c>
      <c r="Y363" s="66">
        <f t="shared" si="70"/>
        <v>0</v>
      </c>
      <c r="Z363" s="66">
        <f t="shared" si="70"/>
        <v>0</v>
      </c>
      <c r="AA363" s="66">
        <f t="shared" si="70"/>
        <v>0</v>
      </c>
      <c r="AB363" s="66">
        <f t="shared" si="70"/>
        <v>0</v>
      </c>
      <c r="AC363" s="66">
        <f t="shared" si="70"/>
        <v>0</v>
      </c>
      <c r="AD363" s="66">
        <f t="shared" si="70"/>
        <v>0</v>
      </c>
      <c r="AE363" s="66">
        <f t="shared" ref="AE363:AG363" si="71">SUM(AE353:AE362)</f>
        <v>0</v>
      </c>
      <c r="AF363" s="66">
        <f t="shared" si="71"/>
        <v>0</v>
      </c>
      <c r="AG363" s="66">
        <f t="shared" si="71"/>
        <v>0</v>
      </c>
    </row>
    <row r="364" spans="2:33" x14ac:dyDescent="0.3">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c r="AB364" s="11"/>
      <c r="AC364" s="11"/>
      <c r="AD364" s="11"/>
      <c r="AE364" s="11"/>
    </row>
    <row r="365" spans="2:33" x14ac:dyDescent="0.3">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c r="AB365" s="11"/>
      <c r="AC365" s="11"/>
      <c r="AD365" s="11"/>
      <c r="AE365" s="11"/>
    </row>
    <row r="366" spans="2:33" ht="24" customHeight="1" thickBot="1" x14ac:dyDescent="0.35">
      <c r="B366" s="149" t="s">
        <v>143</v>
      </c>
      <c r="C366" s="149"/>
      <c r="D366" s="149"/>
      <c r="E366" s="149"/>
      <c r="F366" s="149"/>
      <c r="G366" s="149"/>
      <c r="H366" s="149"/>
      <c r="I366" s="149"/>
      <c r="J366" s="149"/>
      <c r="K366" s="149"/>
      <c r="L366" s="149"/>
      <c r="M366" s="149"/>
      <c r="N366" s="11"/>
      <c r="O366" s="11"/>
      <c r="P366" s="11"/>
      <c r="Q366" s="11"/>
      <c r="R366" s="11"/>
      <c r="S366" s="11"/>
      <c r="T366" s="11"/>
      <c r="U366" s="11"/>
      <c r="V366" s="11"/>
      <c r="W366" s="11"/>
      <c r="X366" s="11"/>
      <c r="Y366" s="11"/>
      <c r="Z366" s="11"/>
      <c r="AA366" s="11"/>
      <c r="AB366" s="11"/>
      <c r="AC366" s="11"/>
      <c r="AD366" s="11"/>
      <c r="AE366" s="11"/>
    </row>
    <row r="367" spans="2:33" ht="15" thickTop="1" x14ac:dyDescent="0.3">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c r="AB367" s="11"/>
      <c r="AC367" s="11"/>
      <c r="AD367" s="11"/>
      <c r="AE367" s="11"/>
    </row>
    <row r="368" spans="2:33" ht="14.55" customHeight="1" x14ac:dyDescent="0.3">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c r="AB368" s="11"/>
      <c r="AC368" s="11"/>
      <c r="AD368" s="11"/>
      <c r="AE368" s="11"/>
    </row>
    <row r="369" spans="2:31" ht="58.95" customHeight="1" x14ac:dyDescent="0.3">
      <c r="B369" s="183" t="s">
        <v>144</v>
      </c>
      <c r="C369" s="183"/>
      <c r="D369" s="121" t="s">
        <v>118</v>
      </c>
      <c r="E369" s="121" t="s">
        <v>138</v>
      </c>
      <c r="F369" s="121" t="s">
        <v>178</v>
      </c>
      <c r="G369" s="121" t="s">
        <v>179</v>
      </c>
      <c r="H369" s="11"/>
      <c r="I369" s="11"/>
      <c r="J369" s="11"/>
      <c r="K369" s="11"/>
      <c r="L369" s="11"/>
      <c r="M369" s="11"/>
      <c r="N369" s="11"/>
      <c r="O369" s="11"/>
      <c r="P369" s="11"/>
      <c r="Q369" s="11"/>
      <c r="R369" s="11"/>
      <c r="S369" s="11"/>
      <c r="T369" s="11"/>
      <c r="U369" s="11"/>
      <c r="V369" s="11"/>
      <c r="W369" s="11"/>
      <c r="X369" s="11"/>
      <c r="Y369" s="11"/>
      <c r="Z369" s="11"/>
      <c r="AA369" s="11"/>
      <c r="AB369" s="11"/>
      <c r="AC369" s="11"/>
      <c r="AD369" s="11"/>
      <c r="AE369" s="11"/>
    </row>
    <row r="370" spans="2:31" ht="38.1" customHeight="1" x14ac:dyDescent="0.3">
      <c r="B370" s="173" t="s">
        <v>110</v>
      </c>
      <c r="C370" s="173"/>
      <c r="D370" s="68">
        <f t="shared" ref="D370:E372" si="72">SUMIF($D$340:$AG$340,D$369,$D341:$AG341)</f>
        <v>0</v>
      </c>
      <c r="E370" s="68">
        <f t="shared" si="72"/>
        <v>0</v>
      </c>
      <c r="F370" s="68">
        <f>SUMIF($D$340:$AG$340,"Importe ayuda maxima",$D341:$AG341)</f>
        <v>0</v>
      </c>
      <c r="G370" s="69">
        <f>IFERROR(F370/E370,0)</f>
        <v>0</v>
      </c>
      <c r="H370" s="11"/>
      <c r="Q370" s="11"/>
      <c r="R370" s="11"/>
      <c r="S370" s="11"/>
      <c r="T370" s="11"/>
      <c r="U370" s="11"/>
      <c r="V370" s="11"/>
      <c r="W370" s="11"/>
      <c r="X370" s="11"/>
      <c r="Y370" s="11"/>
      <c r="Z370" s="11"/>
      <c r="AA370" s="11"/>
      <c r="AB370" s="11"/>
      <c r="AC370" s="11"/>
      <c r="AD370" s="11"/>
      <c r="AE370" s="11"/>
    </row>
    <row r="371" spans="2:31" ht="47.55" customHeight="1" x14ac:dyDescent="0.3">
      <c r="B371" s="173" t="s">
        <v>139</v>
      </c>
      <c r="C371" s="173"/>
      <c r="D371" s="68">
        <f t="shared" si="72"/>
        <v>0</v>
      </c>
      <c r="E371" s="68">
        <f>SUMIF($D$340:$AG$340,E$369,$D342:$AG342)</f>
        <v>0</v>
      </c>
      <c r="F371" s="68">
        <f>SUMIF($D$340:$AG$340,"Importe ayuda maxima",$D342:$AG342)</f>
        <v>0</v>
      </c>
      <c r="G371" s="69">
        <f t="shared" ref="G371:G372" si="73">IFERROR(F371/E371,0)</f>
        <v>0</v>
      </c>
      <c r="Q371" s="11"/>
      <c r="R371" s="11"/>
      <c r="S371" s="11"/>
      <c r="T371" s="11"/>
      <c r="U371" s="11"/>
      <c r="V371" s="11"/>
      <c r="W371" s="11"/>
      <c r="X371" s="11"/>
      <c r="Y371" s="11"/>
      <c r="Z371" s="11"/>
      <c r="AA371" s="11"/>
      <c r="AB371" s="11"/>
      <c r="AC371" s="11"/>
      <c r="AD371" s="11"/>
      <c r="AE371" s="11"/>
    </row>
    <row r="372" spans="2:31" ht="38.1" customHeight="1" x14ac:dyDescent="0.3">
      <c r="B372" s="173" t="s">
        <v>112</v>
      </c>
      <c r="C372" s="173"/>
      <c r="D372" s="68">
        <f t="shared" si="72"/>
        <v>0</v>
      </c>
      <c r="E372" s="68">
        <f t="shared" si="72"/>
        <v>0</v>
      </c>
      <c r="F372" s="68">
        <f>IF($D$332="Sí",SUMIF($D$340:$AG$340,"Importe ayuda maxima",$D343:$AG343),E372*(SUMIF($D$340:$AG$340,"Importe ayuda maxima",$D343:$AG343)/SUMIF($D$340:$AG$340,$E$369,$D343:$AG343)))</f>
        <v>0</v>
      </c>
      <c r="G372" s="69">
        <f t="shared" si="73"/>
        <v>0</v>
      </c>
      <c r="I372" s="67" t="s">
        <v>127</v>
      </c>
      <c r="J372" s="70" t="str">
        <f>IF(D332="Sí","OK","Costes subcontratados superiores al límite establecido")</f>
        <v>OK</v>
      </c>
      <c r="K372" s="170" t="s">
        <v>145</v>
      </c>
      <c r="L372" s="171"/>
      <c r="M372" s="172"/>
      <c r="N372" s="11"/>
      <c r="O372" s="11"/>
      <c r="P372" s="11"/>
      <c r="Q372" s="11"/>
      <c r="R372" s="11"/>
      <c r="S372" s="11"/>
      <c r="T372" s="11"/>
      <c r="U372" s="11"/>
      <c r="V372" s="11"/>
      <c r="W372" s="11"/>
      <c r="X372" s="11"/>
      <c r="Y372" s="11"/>
      <c r="Z372" s="11"/>
      <c r="AA372" s="11"/>
      <c r="AB372" s="11"/>
      <c r="AC372" s="11"/>
      <c r="AD372" s="11"/>
      <c r="AE372" s="11"/>
    </row>
    <row r="373" spans="2:31" ht="21.6" customHeight="1" x14ac:dyDescent="0.3">
      <c r="B373" s="181" t="s">
        <v>146</v>
      </c>
      <c r="C373" s="181"/>
      <c r="D373" s="98">
        <f>SUM(D370:D372)</f>
        <v>0</v>
      </c>
      <c r="E373" s="98">
        <f>SUM(E370:E372)</f>
        <v>0</v>
      </c>
      <c r="F373" s="98">
        <f>SUM(F370:F372)</f>
        <v>0</v>
      </c>
      <c r="G373" s="99">
        <f>IFERROR(F373/E373,0)</f>
        <v>0</v>
      </c>
      <c r="H373" s="11"/>
      <c r="N373" s="11"/>
      <c r="O373" s="11"/>
      <c r="P373" s="11"/>
      <c r="Q373" s="11"/>
      <c r="R373" s="11"/>
      <c r="S373" s="11"/>
      <c r="T373" s="11"/>
      <c r="U373" s="11"/>
      <c r="V373" s="11"/>
      <c r="W373" s="11"/>
      <c r="X373" s="11"/>
      <c r="Y373" s="11"/>
      <c r="Z373" s="11"/>
      <c r="AA373" s="11"/>
      <c r="AB373" s="11"/>
      <c r="AC373" s="11"/>
      <c r="AD373" s="11"/>
      <c r="AE373" s="11"/>
    </row>
    <row r="374" spans="2:31" x14ac:dyDescent="0.3">
      <c r="B374" s="11"/>
      <c r="C374" s="11"/>
      <c r="D374" s="11"/>
      <c r="E374" s="11"/>
      <c r="F374" s="11"/>
      <c r="G374" s="11"/>
      <c r="H374" s="11"/>
      <c r="N374" s="11"/>
      <c r="O374" s="11"/>
      <c r="P374" s="11"/>
      <c r="Q374" s="11"/>
      <c r="R374" s="11"/>
      <c r="S374" s="11"/>
      <c r="T374" s="11"/>
      <c r="U374" s="11"/>
      <c r="V374" s="11"/>
      <c r="W374" s="11"/>
      <c r="X374" s="11"/>
      <c r="Y374" s="11"/>
      <c r="Z374" s="11"/>
      <c r="AA374" s="11"/>
      <c r="AB374" s="11"/>
      <c r="AC374" s="11"/>
      <c r="AD374" s="11"/>
      <c r="AE374" s="11"/>
    </row>
    <row r="377" spans="2:31" x14ac:dyDescent="0.3">
      <c r="L377" s="11"/>
      <c r="M377" s="11"/>
      <c r="N377" s="11"/>
    </row>
    <row r="379" spans="2:31" x14ac:dyDescent="0.3">
      <c r="E379" s="59"/>
      <c r="F379" s="60"/>
    </row>
    <row r="381" spans="2:31" ht="90.6" customHeight="1" x14ac:dyDescent="0.3"/>
    <row r="384" spans="2:31" x14ac:dyDescent="0.3">
      <c r="G384" s="20" t="s">
        <v>124</v>
      </c>
    </row>
  </sheetData>
  <sheetProtection algorithmName="SHA-512" hashValue="ap7/itY7Hyr6Tr+dWzPabdJ34pbJrxuSmo6XF9+2pNRPTMmLlO7xiFVU/TbqT/5CosjwLcn8o6FGo/RDcc2LsA==" saltValue="XUHkEpLITM93Wa/eEMIoRQ==" spinCount="100000" sheet="1"/>
  <mergeCells count="84">
    <mergeCell ref="T33:V33"/>
    <mergeCell ref="M33:P33"/>
    <mergeCell ref="I33:L33"/>
    <mergeCell ref="C29:D29"/>
    <mergeCell ref="E332:G332"/>
    <mergeCell ref="B329:M329"/>
    <mergeCell ref="K23:L23"/>
    <mergeCell ref="B335:M335"/>
    <mergeCell ref="B332:C332"/>
    <mergeCell ref="B12:K13"/>
    <mergeCell ref="B15:K16"/>
    <mergeCell ref="E29:F29"/>
    <mergeCell ref="B19:D19"/>
    <mergeCell ref="E19:F19"/>
    <mergeCell ref="J19:L19"/>
    <mergeCell ref="K20:L20"/>
    <mergeCell ref="K21:L21"/>
    <mergeCell ref="C24:D24"/>
    <mergeCell ref="C25:D25"/>
    <mergeCell ref="C20:D20"/>
    <mergeCell ref="E20:F20"/>
    <mergeCell ref="K22:L22"/>
    <mergeCell ref="E21:F21"/>
    <mergeCell ref="E22:F22"/>
    <mergeCell ref="E28:F28"/>
    <mergeCell ref="C21:D21"/>
    <mergeCell ref="C22:D22"/>
    <mergeCell ref="C23:D23"/>
    <mergeCell ref="E23:F23"/>
    <mergeCell ref="E24:F24"/>
    <mergeCell ref="E25:F25"/>
    <mergeCell ref="E26:F26"/>
    <mergeCell ref="E27:F27"/>
    <mergeCell ref="C26:D26"/>
    <mergeCell ref="C27:D27"/>
    <mergeCell ref="C28:D28"/>
    <mergeCell ref="K24:L24"/>
    <mergeCell ref="B373:C373"/>
    <mergeCell ref="B352:C352"/>
    <mergeCell ref="B351:C351"/>
    <mergeCell ref="B372:C372"/>
    <mergeCell ref="B363:C363"/>
    <mergeCell ref="B369:C369"/>
    <mergeCell ref="B370:C370"/>
    <mergeCell ref="B371:C371"/>
    <mergeCell ref="B366:M366"/>
    <mergeCell ref="B358:C358"/>
    <mergeCell ref="B353:C353"/>
    <mergeCell ref="B354:C354"/>
    <mergeCell ref="B355:C355"/>
    <mergeCell ref="B356:C356"/>
    <mergeCell ref="B359:C359"/>
    <mergeCell ref="P339:R339"/>
    <mergeCell ref="S339:U339"/>
    <mergeCell ref="B361:C361"/>
    <mergeCell ref="B362:C362"/>
    <mergeCell ref="B339:C339"/>
    <mergeCell ref="D339:F339"/>
    <mergeCell ref="G339:I339"/>
    <mergeCell ref="J339:L339"/>
    <mergeCell ref="M339:O339"/>
    <mergeCell ref="K372:M372"/>
    <mergeCell ref="P351:R351"/>
    <mergeCell ref="S351:U351"/>
    <mergeCell ref="B341:C341"/>
    <mergeCell ref="B340:C340"/>
    <mergeCell ref="B357:C357"/>
    <mergeCell ref="D351:F351"/>
    <mergeCell ref="G351:I351"/>
    <mergeCell ref="J351:L351"/>
    <mergeCell ref="M351:O351"/>
    <mergeCell ref="B347:M347"/>
    <mergeCell ref="B344:C344"/>
    <mergeCell ref="B342:C342"/>
    <mergeCell ref="B343:C343"/>
    <mergeCell ref="B360:C360"/>
    <mergeCell ref="V339:X339"/>
    <mergeCell ref="Y339:AA339"/>
    <mergeCell ref="AB339:AD339"/>
    <mergeCell ref="AE339:AG339"/>
    <mergeCell ref="Y351:AA351"/>
    <mergeCell ref="AB351:AD351"/>
    <mergeCell ref="AE351:AG351"/>
    <mergeCell ref="V351:X351"/>
  </mergeCells>
  <phoneticPr fontId="20" type="noConversion"/>
  <conditionalFormatting sqref="D332">
    <cfRule type="containsText" dxfId="3" priority="5" operator="containsText" text="Sí">
      <formula>NOT(ISERROR(SEARCH("Sí",D332)))</formula>
    </cfRule>
    <cfRule type="notContainsText" dxfId="2" priority="6" operator="notContains" text="Sí">
      <formula>ISERROR(SEARCH("Sí",D332))</formula>
    </cfRule>
  </conditionalFormatting>
  <conditionalFormatting sqref="J372">
    <cfRule type="cellIs" dxfId="1" priority="3" operator="notEqual">
      <formula>"OK"</formula>
    </cfRule>
    <cfRule type="cellIs" dxfId="0" priority="4" operator="equal">
      <formula>"OK"</formula>
    </cfRule>
  </conditionalFormatting>
  <dataValidations count="3">
    <dataValidation type="list" allowBlank="1" showInputMessage="1" showErrorMessage="1" sqref="F35:F324" xr:uid="{00000000-0002-0000-0400-000000000000}">
      <formula1>$B$20:$B$29</formula1>
    </dataValidation>
    <dataValidation type="custom" operator="greaterThan" allowBlank="1" showInputMessage="1" showErrorMessage="1" error="El coste total no puede ser menor que el coste subvencionable" sqref="D344:AG344" xr:uid="{00000000-0002-0000-0400-000001000000}">
      <formula1>D344&gt;=E344</formula1>
    </dataValidation>
    <dataValidation operator="greaterThan" allowBlank="1" showInputMessage="1" showErrorMessage="1" error="El coste total no puede ser menor que el coste subvencionable" sqref="D341:AG343" xr:uid="{00000000-0002-0000-0400-000002000000}"/>
  </dataValidations>
  <pageMargins left="0.7" right="0.7" top="0.75" bottom="0.75" header="0.3" footer="0.3"/>
  <pageSetup paperSize="9" orientation="portrait" horizontalDpi="4294967293"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400-000003000000}">
          <x14:formula1>
            <xm:f>'Data validation'!$F$13:$F$14</xm:f>
          </x14:formula1>
          <xm:sqref>H20:H29</xm:sqref>
        </x14:dataValidation>
        <x14:dataValidation type="list" allowBlank="1" showInputMessage="1" showErrorMessage="1" xr:uid="{00000000-0002-0000-0400-000004000000}">
          <x14:formula1>
            <xm:f>'Data validation'!$B$18:$B$27</xm:f>
          </x14:formula1>
          <xm:sqref>C35:D324</xm:sqref>
        </x14:dataValidation>
        <x14:dataValidation type="list" allowBlank="1" showInputMessage="1" showErrorMessage="1" xr:uid="{00000000-0002-0000-0400-000005000000}">
          <x14:formula1>
            <xm:f>'Data validation'!$B$6:$B$15</xm:f>
          </x14:formula1>
          <xm:sqref>B35:B324</xm:sqref>
        </x14:dataValidation>
        <x14:dataValidation type="list" allowBlank="1" showInputMessage="1" showErrorMessage="1" xr:uid="{00000000-0002-0000-0400-000006000000}">
          <x14:formula1>
            <xm:f>'Data validation'!$F$6:$F$10</xm:f>
          </x14:formula1>
          <xm:sqref>E20:F29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K16"/>
  <sheetViews>
    <sheetView zoomScaleNormal="100" workbookViewId="0">
      <selection activeCell="J34" sqref="J34"/>
    </sheetView>
  </sheetViews>
  <sheetFormatPr baseColWidth="10" defaultColWidth="10.77734375" defaultRowHeight="14.4" x14ac:dyDescent="0.3"/>
  <cols>
    <col min="1" max="1" width="3" style="11" customWidth="1"/>
    <col min="2" max="2" width="17.5546875" style="11" customWidth="1"/>
    <col min="3" max="3" width="21.44140625" style="11" customWidth="1"/>
    <col min="4" max="4" width="20.5546875" style="11" customWidth="1"/>
    <col min="5" max="8" width="14.44140625" style="11" customWidth="1"/>
    <col min="9" max="9" width="21.5546875" style="11" bestFit="1" customWidth="1"/>
    <col min="10" max="11" width="13.44140625" style="11" customWidth="1"/>
    <col min="12" max="16384" width="10.77734375" style="11"/>
  </cols>
  <sheetData>
    <row r="1" spans="1:11" x14ac:dyDescent="0.3">
      <c r="A1" s="3"/>
      <c r="B1" s="3"/>
      <c r="C1" s="3"/>
      <c r="D1" s="3"/>
      <c r="E1" s="3"/>
      <c r="F1" s="3"/>
      <c r="G1" s="3"/>
      <c r="H1" s="3"/>
      <c r="I1" s="3"/>
      <c r="J1" s="3"/>
      <c r="K1" s="3"/>
    </row>
    <row r="2" spans="1:11" x14ac:dyDescent="0.3">
      <c r="A2" s="3"/>
      <c r="B2" s="3"/>
      <c r="C2" s="3"/>
      <c r="D2" s="3"/>
      <c r="E2" s="3"/>
      <c r="F2" s="3"/>
      <c r="G2" s="3"/>
      <c r="H2" s="3"/>
      <c r="I2" s="3"/>
      <c r="J2" s="3"/>
      <c r="K2" s="3"/>
    </row>
    <row r="3" spans="1:11" x14ac:dyDescent="0.3">
      <c r="A3" s="3"/>
      <c r="B3" s="3"/>
      <c r="C3" s="3"/>
      <c r="D3" s="3"/>
      <c r="E3" s="3"/>
      <c r="F3" s="3"/>
      <c r="G3" s="3"/>
      <c r="H3" s="3"/>
      <c r="I3" s="3" t="s">
        <v>0</v>
      </c>
      <c r="J3" s="92" t="str">
        <f>+IF('0. Instrucciones'!$N$3="","",'0. Instrucciones'!$N$3)</f>
        <v/>
      </c>
      <c r="K3" s="93"/>
    </row>
    <row r="4" spans="1:11" x14ac:dyDescent="0.3">
      <c r="A4" s="3"/>
      <c r="B4" s="3"/>
      <c r="C4" s="3"/>
      <c r="D4" s="3"/>
      <c r="E4" s="3"/>
      <c r="F4" s="3"/>
      <c r="G4" s="3"/>
      <c r="H4" s="3"/>
      <c r="I4" s="3"/>
      <c r="J4" s="3"/>
      <c r="K4" s="3"/>
    </row>
    <row r="5" spans="1:11" x14ac:dyDescent="0.3">
      <c r="A5" s="3"/>
      <c r="B5" s="3"/>
      <c r="C5" s="3"/>
      <c r="D5" s="3"/>
      <c r="E5" s="3"/>
      <c r="F5" s="3"/>
      <c r="G5" s="3"/>
      <c r="H5" s="3"/>
      <c r="I5" s="3"/>
      <c r="J5" s="3"/>
      <c r="K5" s="3"/>
    </row>
    <row r="6" spans="1:11" x14ac:dyDescent="0.3">
      <c r="A6" s="3"/>
      <c r="B6" s="3"/>
      <c r="C6" s="3"/>
      <c r="D6" s="3"/>
      <c r="E6" s="3"/>
      <c r="F6" s="3"/>
      <c r="G6" s="3"/>
      <c r="H6" s="3"/>
      <c r="I6" s="3"/>
      <c r="J6" s="3"/>
      <c r="K6" s="3"/>
    </row>
    <row r="7" spans="1:11" x14ac:dyDescent="0.3">
      <c r="A7" s="3"/>
      <c r="B7" s="3"/>
      <c r="C7" s="3"/>
      <c r="D7" s="3"/>
      <c r="E7" s="3"/>
      <c r="F7" s="3"/>
      <c r="G7" s="3"/>
      <c r="H7" s="3"/>
      <c r="I7" s="3"/>
      <c r="J7" s="3"/>
      <c r="K7" s="3"/>
    </row>
    <row r="8" spans="1:11" ht="21" x14ac:dyDescent="0.3">
      <c r="A8" s="4"/>
      <c r="B8" s="1" t="s">
        <v>148</v>
      </c>
      <c r="C8" s="1"/>
      <c r="D8" s="1"/>
      <c r="E8" s="1"/>
      <c r="F8" s="1"/>
      <c r="G8" s="1"/>
      <c r="H8" s="1"/>
      <c r="I8" s="1"/>
      <c r="J8" s="1"/>
      <c r="K8" s="1"/>
    </row>
    <row r="10" spans="1:11" ht="15.6" x14ac:dyDescent="0.3">
      <c r="A10" s="24"/>
      <c r="B10" s="26" t="s">
        <v>18</v>
      </c>
      <c r="C10" s="24"/>
      <c r="D10" s="24"/>
      <c r="E10" s="24"/>
      <c r="F10" s="24"/>
      <c r="G10" s="24"/>
      <c r="H10" s="24"/>
      <c r="I10" s="24"/>
      <c r="J10" s="24"/>
      <c r="K10" s="24"/>
    </row>
    <row r="11" spans="1:11" x14ac:dyDescent="0.3">
      <c r="F11" s="30"/>
      <c r="G11" s="30" t="s">
        <v>97</v>
      </c>
      <c r="H11" s="30" t="s">
        <v>149</v>
      </c>
    </row>
    <row r="12" spans="1:11" x14ac:dyDescent="0.3">
      <c r="C12" s="28" t="s">
        <v>150</v>
      </c>
      <c r="D12" s="27"/>
      <c r="E12" s="28"/>
    </row>
    <row r="13" spans="1:11" x14ac:dyDescent="0.3">
      <c r="C13" s="22" t="s">
        <v>151</v>
      </c>
      <c r="D13" s="22" t="s">
        <v>152</v>
      </c>
      <c r="E13" s="22" t="s">
        <v>153</v>
      </c>
    </row>
    <row r="14" spans="1:11" x14ac:dyDescent="0.3">
      <c r="B14" s="11" t="s">
        <v>154</v>
      </c>
      <c r="C14" s="21"/>
      <c r="D14" s="21"/>
      <c r="E14" s="29">
        <f>C14+D14</f>
        <v>0</v>
      </c>
    </row>
    <row r="15" spans="1:11" x14ac:dyDescent="0.3">
      <c r="B15" s="11" t="s">
        <v>155</v>
      </c>
      <c r="C15" s="21"/>
      <c r="D15" s="21"/>
      <c r="E15" s="29">
        <f>C15+D15</f>
        <v>0</v>
      </c>
    </row>
    <row r="16" spans="1:11" x14ac:dyDescent="0.3">
      <c r="B16" s="25" t="s">
        <v>153</v>
      </c>
      <c r="C16" s="23">
        <f>C14+C15</f>
        <v>0</v>
      </c>
      <c r="D16" s="23">
        <f>D14+D15</f>
        <v>0</v>
      </c>
      <c r="E16" s="29">
        <f>C16+D16</f>
        <v>0</v>
      </c>
    </row>
  </sheetData>
  <sheetProtection algorithmName="SHA-512" hashValue="7J06FVk33gWR+0zzXNcqalisi5TPCIFVVckKVJjsMg9Ji5EOW2qAeiWT4y7fsR/FOyQbZOhkBUYTGT8/wLpGqA==" saltValue="9UI0l/PfL6Pg6Fr+9DfhbA==" spinCount="100000" sheet="1" objects="1" scenarios="1"/>
  <pageMargins left="0.7" right="0.7" top="0.75" bottom="0.75" header="0.3" footer="0.3"/>
  <pageSetup paperSize="9" orientation="portrait" horizontalDpi="4294967293" verticalDpi="0" r:id="rId1"/>
  <ignoredErrors>
    <ignoredError sqref="E14:E15"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4"/>
  <sheetViews>
    <sheetView zoomScaleNormal="100" workbookViewId="0">
      <selection activeCell="E17" sqref="E17"/>
    </sheetView>
  </sheetViews>
  <sheetFormatPr baseColWidth="10" defaultColWidth="10.77734375" defaultRowHeight="14.4" x14ac:dyDescent="0.3"/>
  <cols>
    <col min="1" max="1" width="3.21875" style="11" customWidth="1"/>
    <col min="2" max="2" width="50.5546875" style="11" bestFit="1" customWidth="1"/>
    <col min="3" max="3" width="23.44140625" style="11" customWidth="1"/>
    <col min="4" max="7" width="23.88671875" style="11" customWidth="1"/>
    <col min="8" max="8" width="16.77734375" style="11" customWidth="1"/>
    <col min="9" max="10" width="8.77734375" style="11" customWidth="1"/>
    <col min="11" max="16384" width="10.77734375" style="11"/>
  </cols>
  <sheetData>
    <row r="1" spans="1:10" x14ac:dyDescent="0.3">
      <c r="A1" s="3"/>
      <c r="B1" s="3"/>
      <c r="C1" s="3"/>
      <c r="D1" s="3"/>
      <c r="E1" s="3"/>
      <c r="F1" s="3"/>
      <c r="G1" s="3"/>
      <c r="H1" s="3"/>
      <c r="I1" s="3"/>
      <c r="J1" s="3"/>
    </row>
    <row r="2" spans="1:10" x14ac:dyDescent="0.3">
      <c r="A2" s="3"/>
      <c r="B2" s="3"/>
      <c r="C2" s="3"/>
      <c r="D2" s="3"/>
      <c r="E2" s="3"/>
      <c r="F2" s="3"/>
      <c r="G2" s="3"/>
      <c r="H2" s="3"/>
      <c r="I2" s="3"/>
      <c r="J2" s="3"/>
    </row>
    <row r="3" spans="1:10" x14ac:dyDescent="0.3">
      <c r="A3" s="3"/>
      <c r="B3" s="3"/>
      <c r="C3" s="3"/>
      <c r="D3" s="3"/>
      <c r="E3" s="3"/>
      <c r="F3" s="3" t="s">
        <v>0</v>
      </c>
      <c r="G3" s="92" t="str">
        <f>+IF('0. Instrucciones'!$N$3="","",'0. Instrucciones'!$N$3)</f>
        <v/>
      </c>
      <c r="H3" s="93"/>
      <c r="I3" s="3"/>
      <c r="J3" s="3"/>
    </row>
    <row r="4" spans="1:10" x14ac:dyDescent="0.3">
      <c r="A4" s="3"/>
      <c r="B4" s="3"/>
      <c r="C4" s="3"/>
      <c r="D4" s="3"/>
      <c r="E4" s="3"/>
      <c r="F4" s="3"/>
      <c r="G4" s="3"/>
      <c r="H4" s="3"/>
      <c r="I4" s="3"/>
      <c r="J4" s="3"/>
    </row>
    <row r="5" spans="1:10" x14ac:dyDescent="0.3">
      <c r="A5" s="3"/>
      <c r="B5" s="3"/>
      <c r="C5" s="3"/>
      <c r="D5" s="3"/>
      <c r="E5" s="3"/>
      <c r="F5" s="3"/>
      <c r="G5" s="3"/>
      <c r="H5" s="3"/>
      <c r="I5" s="3"/>
      <c r="J5" s="3"/>
    </row>
    <row r="6" spans="1:10" x14ac:dyDescent="0.3">
      <c r="A6" s="3"/>
      <c r="B6" s="3"/>
      <c r="C6" s="3"/>
      <c r="D6" s="3"/>
      <c r="E6" s="3"/>
      <c r="F6" s="3"/>
      <c r="G6" s="3"/>
      <c r="H6" s="3"/>
      <c r="I6" s="3"/>
      <c r="J6" s="3"/>
    </row>
    <row r="7" spans="1:10" x14ac:dyDescent="0.3">
      <c r="A7" s="3"/>
      <c r="B7" s="3"/>
      <c r="C7" s="3"/>
      <c r="D7" s="3"/>
      <c r="E7" s="3"/>
      <c r="F7" s="3"/>
      <c r="G7" s="3"/>
      <c r="H7" s="3"/>
      <c r="I7" s="3"/>
      <c r="J7" s="3"/>
    </row>
    <row r="8" spans="1:10" ht="21" x14ac:dyDescent="0.3">
      <c r="A8" s="4"/>
      <c r="B8" s="1" t="s">
        <v>156</v>
      </c>
      <c r="C8" s="1"/>
      <c r="D8" s="1"/>
      <c r="E8" s="1"/>
      <c r="F8" s="1"/>
      <c r="G8" s="1"/>
      <c r="H8" s="1"/>
      <c r="I8" s="6"/>
      <c r="J8" s="4"/>
    </row>
    <row r="11" spans="1:10" ht="15" thickBot="1" x14ac:dyDescent="0.35">
      <c r="B11" s="25" t="s">
        <v>157</v>
      </c>
      <c r="C11" s="31"/>
    </row>
    <row r="12" spans="1:10" ht="15.6" thickTop="1" thickBot="1" x14ac:dyDescent="0.35">
      <c r="B12" s="32" t="s">
        <v>159</v>
      </c>
      <c r="C12" s="34">
        <f>'4. Presupuesto Total '!D373</f>
        <v>0</v>
      </c>
    </row>
    <row r="13" spans="1:10" ht="15.6" thickTop="1" thickBot="1" x14ac:dyDescent="0.35">
      <c r="B13" s="32" t="s">
        <v>160</v>
      </c>
      <c r="C13" s="34">
        <f>'4. Presupuesto Total '!E373</f>
        <v>0</v>
      </c>
    </row>
    <row r="14" spans="1:10" ht="15.6" thickTop="1" thickBot="1" x14ac:dyDescent="0.35">
      <c r="B14" s="32" t="s">
        <v>158</v>
      </c>
      <c r="C14" s="34">
        <f>'4. Presupuesto Total '!F373</f>
        <v>0</v>
      </c>
    </row>
    <row r="15" spans="1:10" ht="15.6" thickTop="1" thickBot="1" x14ac:dyDescent="0.35">
      <c r="B15" s="32" t="s">
        <v>161</v>
      </c>
      <c r="C15" s="35">
        <f>'4. Presupuesto Total '!G373</f>
        <v>0</v>
      </c>
    </row>
    <row r="16" spans="1:10" ht="15" thickTop="1" x14ac:dyDescent="0.3"/>
    <row r="17" spans="2:7" ht="15" thickBot="1" x14ac:dyDescent="0.35">
      <c r="B17" s="25" t="s">
        <v>162</v>
      </c>
      <c r="C17" s="31"/>
    </row>
    <row r="18" spans="2:7" ht="15.6" thickTop="1" thickBot="1" x14ac:dyDescent="0.35">
      <c r="B18" s="32" t="s">
        <v>163</v>
      </c>
      <c r="C18" s="36">
        <f>COUNTA('1. Plan de Financiación'!B16:B30)</f>
        <v>0</v>
      </c>
    </row>
    <row r="19" spans="2:7" ht="15.6" thickTop="1" thickBot="1" x14ac:dyDescent="0.35">
      <c r="B19" s="32" t="s">
        <v>164</v>
      </c>
      <c r="C19" s="36">
        <f>COUNTIF('1. Plan de Financiación'!E16:E30,"=España")+COUNTIFS('1. Plan de Financiación'!B16:B30,"&lt;&gt;",'1. Plan de Financiación'!E16:E30,"=")</f>
        <v>0</v>
      </c>
    </row>
    <row r="20" spans="2:7" ht="15.6" thickTop="1" thickBot="1" x14ac:dyDescent="0.35">
      <c r="B20" s="32" t="s">
        <v>165</v>
      </c>
      <c r="C20" s="36">
        <f>COUNTIF('1. Plan de Financiación'!C16:C30,"=Pequeña empresa")+COUNTIF('1. Plan de Financiación'!C16:C30,"=Mediana empresa")</f>
        <v>0</v>
      </c>
    </row>
    <row r="21" spans="2:7" ht="15.6" thickTop="1" thickBot="1" x14ac:dyDescent="0.35">
      <c r="B21" s="32" t="s">
        <v>166</v>
      </c>
      <c r="C21" s="36">
        <f>COUNTIF('1. Plan de Financiación'!F16:F30,"=Sí")</f>
        <v>0</v>
      </c>
    </row>
    <row r="22" spans="2:7" ht="15" thickTop="1" x14ac:dyDescent="0.3"/>
    <row r="23" spans="2:7" ht="15" thickBot="1" x14ac:dyDescent="0.35">
      <c r="B23" s="25" t="s">
        <v>167</v>
      </c>
    </row>
    <row r="24" spans="2:7" ht="15.6" thickTop="1" thickBot="1" x14ac:dyDescent="0.35">
      <c r="B24" s="32" t="s">
        <v>168</v>
      </c>
      <c r="C24" s="36">
        <f>'5. Impacto en empleo'!C16</f>
        <v>0</v>
      </c>
    </row>
    <row r="25" spans="2:7" ht="15.6" thickTop="1" thickBot="1" x14ac:dyDescent="0.35">
      <c r="B25" s="32" t="s">
        <v>169</v>
      </c>
      <c r="C25" s="36">
        <f>'5. Impacto en empleo'!D16</f>
        <v>0</v>
      </c>
    </row>
    <row r="26" spans="2:7" ht="15.6" thickTop="1" thickBot="1" x14ac:dyDescent="0.35">
      <c r="B26" s="33" t="s">
        <v>153</v>
      </c>
      <c r="C26" s="37">
        <f>SUM(C24:C25)</f>
        <v>0</v>
      </c>
    </row>
    <row r="28" spans="2:7" x14ac:dyDescent="0.3">
      <c r="B28" s="25" t="s">
        <v>180</v>
      </c>
    </row>
    <row r="29" spans="2:7" x14ac:dyDescent="0.3">
      <c r="B29" s="25"/>
    </row>
    <row r="30" spans="2:7" x14ac:dyDescent="0.3">
      <c r="B30" s="183" t="s">
        <v>144</v>
      </c>
      <c r="C30" s="183"/>
      <c r="D30" s="95" t="s">
        <v>118</v>
      </c>
      <c r="E30" s="95" t="s">
        <v>138</v>
      </c>
      <c r="F30" s="95" t="s">
        <v>178</v>
      </c>
      <c r="G30" s="95" t="s">
        <v>179</v>
      </c>
    </row>
    <row r="31" spans="2:7" x14ac:dyDescent="0.3">
      <c r="B31" s="199" t="s">
        <v>110</v>
      </c>
      <c r="C31" s="199"/>
      <c r="D31" s="122">
        <f>'4. Presupuesto Total '!D370</f>
        <v>0</v>
      </c>
      <c r="E31" s="122">
        <f>'4. Presupuesto Total '!E370</f>
        <v>0</v>
      </c>
      <c r="F31" s="122">
        <f>'4. Presupuesto Total '!F370</f>
        <v>0</v>
      </c>
      <c r="G31" s="123">
        <f>IFERROR(F31/E31,0)</f>
        <v>0</v>
      </c>
    </row>
    <row r="32" spans="2:7" ht="30.45" customHeight="1" x14ac:dyDescent="0.3">
      <c r="B32" s="199" t="s">
        <v>139</v>
      </c>
      <c r="C32" s="199"/>
      <c r="D32" s="122">
        <f>'4. Presupuesto Total '!D371</f>
        <v>0</v>
      </c>
      <c r="E32" s="122">
        <f>'4. Presupuesto Total '!E371</f>
        <v>0</v>
      </c>
      <c r="F32" s="122">
        <f>'4. Presupuesto Total '!F371</f>
        <v>0</v>
      </c>
      <c r="G32" s="123">
        <f t="shared" ref="G32:G33" si="0">IFERROR(F32/E32,0)</f>
        <v>0</v>
      </c>
    </row>
    <row r="33" spans="2:7" x14ac:dyDescent="0.3">
      <c r="B33" s="199" t="s">
        <v>112</v>
      </c>
      <c r="C33" s="199"/>
      <c r="D33" s="122">
        <f>'4. Presupuesto Total '!D372</f>
        <v>0</v>
      </c>
      <c r="E33" s="122">
        <f>'4. Presupuesto Total '!E372</f>
        <v>0</v>
      </c>
      <c r="F33" s="122">
        <f>'4. Presupuesto Total '!F372</f>
        <v>0</v>
      </c>
      <c r="G33" s="123">
        <f t="shared" si="0"/>
        <v>0</v>
      </c>
    </row>
    <row r="34" spans="2:7" x14ac:dyDescent="0.3">
      <c r="B34" s="200" t="s">
        <v>146</v>
      </c>
      <c r="C34" s="200"/>
      <c r="D34" s="124">
        <f>SUM(D31:D33)</f>
        <v>0</v>
      </c>
      <c r="E34" s="124">
        <f>SUM(E31:E33)</f>
        <v>0</v>
      </c>
      <c r="F34" s="124">
        <f>SUM(F31:F33)</f>
        <v>0</v>
      </c>
      <c r="G34" s="125">
        <f>IFERROR(F34/E34,0)</f>
        <v>0</v>
      </c>
    </row>
  </sheetData>
  <sheetProtection algorithmName="SHA-512" hashValue="FQQ7T05rZ2keJlZ1gQJLl6I5OGpAnY6xk9oTpFLCz0cDj0AggC7gvC0tczvh/Evaot+1Xp3si15n81U6qYVXiQ==" saltValue="d9w9xzGaz31CS1dWy1Ax9Q==" spinCount="100000" sheet="1" objects="1" scenarios="1"/>
  <mergeCells count="5">
    <mergeCell ref="B30:C30"/>
    <mergeCell ref="B31:C31"/>
    <mergeCell ref="B32:C32"/>
    <mergeCell ref="B33:C33"/>
    <mergeCell ref="B34:C34"/>
  </mergeCells>
  <pageMargins left="0.7" right="0.7" top="0.75" bottom="0.75" header="0.3" footer="0.3"/>
  <pageSetup paperSize="9" orientation="portrait" horizontalDpi="4294967293"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5" tint="0.79998168889431442"/>
  </sheetPr>
  <dimension ref="A1"/>
  <sheetViews>
    <sheetView workbookViewId="0"/>
  </sheetViews>
  <sheetFormatPr baseColWidth="10" defaultColWidth="8.77734375" defaultRowHeight="14.4" x14ac:dyDescent="0.3"/>
  <cols>
    <col min="1" max="1" width="3.44140625" customWidth="1"/>
  </cols>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59999389629810485"/>
  </sheetPr>
  <dimension ref="B5:F27"/>
  <sheetViews>
    <sheetView workbookViewId="0">
      <selection activeCell="D28" sqref="D28"/>
    </sheetView>
  </sheetViews>
  <sheetFormatPr baseColWidth="10" defaultColWidth="8.77734375" defaultRowHeight="14.4" x14ac:dyDescent="0.3"/>
  <cols>
    <col min="1" max="1" width="8.77734375" style="11"/>
    <col min="2" max="2" width="22.77734375" style="11" customWidth="1"/>
    <col min="3" max="5" width="8.77734375" style="11"/>
    <col min="6" max="6" width="40.5546875" style="11" bestFit="1" customWidth="1"/>
    <col min="7" max="16384" width="8.77734375" style="11"/>
  </cols>
  <sheetData>
    <row r="5" spans="2:6" x14ac:dyDescent="0.3">
      <c r="B5" s="40" t="s">
        <v>170</v>
      </c>
      <c r="F5" s="39" t="s">
        <v>171</v>
      </c>
    </row>
    <row r="6" spans="2:6" x14ac:dyDescent="0.3">
      <c r="B6" s="38" t="s">
        <v>83</v>
      </c>
      <c r="F6" s="32" t="s">
        <v>96</v>
      </c>
    </row>
    <row r="7" spans="2:6" x14ac:dyDescent="0.3">
      <c r="B7" s="38" t="s">
        <v>123</v>
      </c>
      <c r="F7" s="32" t="s">
        <v>92</v>
      </c>
    </row>
    <row r="8" spans="2:6" x14ac:dyDescent="0.3">
      <c r="B8" s="38" t="s">
        <v>130</v>
      </c>
      <c r="F8" s="32" t="s">
        <v>147</v>
      </c>
    </row>
    <row r="9" spans="2:6" x14ac:dyDescent="0.3">
      <c r="B9" s="38" t="s">
        <v>131</v>
      </c>
      <c r="F9" s="32" t="s">
        <v>172</v>
      </c>
    </row>
    <row r="10" spans="2:6" x14ac:dyDescent="0.3">
      <c r="B10" s="38" t="s">
        <v>132</v>
      </c>
      <c r="F10" s="32" t="s">
        <v>173</v>
      </c>
    </row>
    <row r="11" spans="2:6" x14ac:dyDescent="0.3">
      <c r="B11" s="38" t="s">
        <v>133</v>
      </c>
    </row>
    <row r="12" spans="2:6" x14ac:dyDescent="0.3">
      <c r="B12" s="38" t="s">
        <v>125</v>
      </c>
      <c r="F12" s="39" t="s">
        <v>174</v>
      </c>
    </row>
    <row r="13" spans="2:6" x14ac:dyDescent="0.3">
      <c r="B13" s="38" t="s">
        <v>134</v>
      </c>
      <c r="F13" s="32" t="s">
        <v>97</v>
      </c>
    </row>
    <row r="14" spans="2:6" x14ac:dyDescent="0.3">
      <c r="B14" s="38" t="s">
        <v>135</v>
      </c>
      <c r="F14" s="32" t="s">
        <v>93</v>
      </c>
    </row>
    <row r="15" spans="2:6" x14ac:dyDescent="0.3">
      <c r="B15" s="38" t="s">
        <v>136</v>
      </c>
    </row>
    <row r="17" spans="2:2" x14ac:dyDescent="0.3">
      <c r="B17" s="40" t="s">
        <v>78</v>
      </c>
    </row>
    <row r="18" spans="2:2" x14ac:dyDescent="0.3">
      <c r="B18" s="38">
        <v>1</v>
      </c>
    </row>
    <row r="19" spans="2:2" x14ac:dyDescent="0.3">
      <c r="B19" s="38">
        <v>2</v>
      </c>
    </row>
    <row r="20" spans="2:2" x14ac:dyDescent="0.3">
      <c r="B20" s="38">
        <v>3</v>
      </c>
    </row>
    <row r="21" spans="2:2" x14ac:dyDescent="0.3">
      <c r="B21" s="38">
        <v>4</v>
      </c>
    </row>
    <row r="22" spans="2:2" x14ac:dyDescent="0.3">
      <c r="B22" s="38">
        <v>5</v>
      </c>
    </row>
    <row r="23" spans="2:2" x14ac:dyDescent="0.3">
      <c r="B23" s="38">
        <v>6</v>
      </c>
    </row>
    <row r="24" spans="2:2" x14ac:dyDescent="0.3">
      <c r="B24" s="38">
        <v>7</v>
      </c>
    </row>
    <row r="25" spans="2:2" x14ac:dyDescent="0.3">
      <c r="B25" s="38">
        <v>8</v>
      </c>
    </row>
    <row r="26" spans="2:2" x14ac:dyDescent="0.3">
      <c r="B26" s="38">
        <v>9</v>
      </c>
    </row>
    <row r="27" spans="2:2" x14ac:dyDescent="0.3">
      <c r="B27" s="38">
        <v>10</v>
      </c>
    </row>
  </sheetData>
  <sheetProtection sheet="1" objects="1" scenarios="1"/>
  <pageMargins left="0.7" right="0.7" top="0.75" bottom="0.75" header="0.3" footer="0.3"/>
  <pageSetup paperSize="9"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gd3a7737cb0047dc8ce44bed1647af23 xmlns="4fed4919-3633-486d-8c5b-7068facd2bb8">
      <Terms xmlns="http://schemas.microsoft.com/office/infopath/2007/PartnerControls"/>
    </gd3a7737cb0047dc8ce44bed1647af23>
    <TogoPublishingDate xmlns="4fed4919-3633-486d-8c5b-7068facd2bb8" xsi:nil="true"/>
    <TogoHighlight xmlns="4fed4919-3633-486d-8c5b-7068facd2bb8">false</TogoHighlight>
    <a01feae194714aa882aedc460c3c0dc2 xmlns="4fed4919-3633-486d-8c5b-7068facd2bb8">
      <Terms xmlns="http://schemas.microsoft.com/office/infopath/2007/PartnerControls"/>
    </a01feae194714aa882aedc460c3c0dc2>
    <TaxCatchAll xmlns="4fed4919-3633-486d-8c5b-7068facd2bb8" xsi:nil="true"/>
    <TogoImageUrl xmlns="4fed4919-3633-486d-8c5b-7068facd2bb8" xsi:nil="true"/>
    <fa99d158c7f14474ab98801009d80b56 xmlns="4fed4919-3633-486d-8c5b-7068facd2bb8">
      <Terms xmlns="http://schemas.microsoft.com/office/infopath/2007/PartnerControls"/>
    </fa99d158c7f14474ab98801009d80b56>
    <TogoDueDate xmlns="4fed4919-3633-486d-8c5b-7068facd2bb8">2099-12-31T00:00:00+00:00</TogoDueDate>
    <n63ae9402be240f1a4937184116f6bcc xmlns="4fed4919-3633-486d-8c5b-7068facd2bb8">
      <Terms xmlns="http://schemas.microsoft.com/office/infopath/2007/PartnerControls"/>
    </n63ae9402be240f1a4937184116f6bcc>
    <TogoAuthor xmlns="4fed4919-3633-486d-8c5b-7068facd2bb8">
      <UserInfo>
        <DisplayName/>
        <AccountId xsi:nil="true"/>
        <AccountType/>
      </UserInfo>
    </TogoAutho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TogoDocuments" ma:contentTypeID="0x010100FC73BBCA21EB488382ED3C655368305800740B88292647094E9F06A285A0237EFD" ma:contentTypeVersion="16" ma:contentTypeDescription="Create a new document." ma:contentTypeScope="" ma:versionID="0190c81b0c21c8a6dab018485f74ccb0">
  <xsd:schema xmlns:xsd="http://www.w3.org/2001/XMLSchema" xmlns:xs="http://www.w3.org/2001/XMLSchema" xmlns:p="http://schemas.microsoft.com/office/2006/metadata/properties" xmlns:ns2="4fed4919-3633-486d-8c5b-7068facd2bb8" xmlns:ns3="86c9582c-d2e0-4e1e-9d39-857d36859caa" targetNamespace="http://schemas.microsoft.com/office/2006/metadata/properties" ma:root="true" ma:fieldsID="e39d07c7f7b4e36b8930c8c987e7473a" ns2:_="" ns3:_="">
    <xsd:import namespace="4fed4919-3633-486d-8c5b-7068facd2bb8"/>
    <xsd:import namespace="86c9582c-d2e0-4e1e-9d39-857d36859caa"/>
    <xsd:element name="properties">
      <xsd:complexType>
        <xsd:sequence>
          <xsd:element name="documentManagement">
            <xsd:complexType>
              <xsd:all>
                <xsd:element ref="ns2:a01feae194714aa882aedc460c3c0dc2" minOccurs="0"/>
                <xsd:element ref="ns2:TaxCatchAll" minOccurs="0"/>
                <xsd:element ref="ns2:TaxCatchAllLabel" minOccurs="0"/>
                <xsd:element ref="ns2:fa99d158c7f14474ab98801009d80b56" minOccurs="0"/>
                <xsd:element ref="ns2:TogoImageUrl" minOccurs="0"/>
                <xsd:element ref="ns2:TogoHighlight" minOccurs="0"/>
                <xsd:element ref="ns2:TogoAuthor" minOccurs="0"/>
                <xsd:element ref="ns2:gd3a7737cb0047dc8ce44bed1647af23" minOccurs="0"/>
                <xsd:element ref="ns2:n63ae9402be240f1a4937184116f6bcc" minOccurs="0"/>
                <xsd:element ref="ns2:TogoPublishingDate" minOccurs="0"/>
                <xsd:element ref="ns2:TogoDueDate" minOccurs="0"/>
                <xsd:element ref="ns3:MediaServiceAutoKeyPoints" minOccurs="0"/>
                <xsd:element ref="ns3:MediaServiceKeyPoints" minOccurs="0"/>
                <xsd:element ref="ns2:SharedWithUsers" minOccurs="0"/>
                <xsd:element ref="ns2:SharedWithDetails"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ed4919-3633-486d-8c5b-7068facd2bb8" elementFormDefault="qualified">
    <xsd:import namespace="http://schemas.microsoft.com/office/2006/documentManagement/types"/>
    <xsd:import namespace="http://schemas.microsoft.com/office/infopath/2007/PartnerControls"/>
    <xsd:element name="a01feae194714aa882aedc460c3c0dc2" ma:index="8" nillable="true" ma:taxonomy="true" ma:internalName="a01feae194714aa882aedc460c3c0dc2" ma:taxonomyFieldName="TogoDocumentsCategory" ma:displayName="Category" ma:fieldId="{a01feae1-9471-4aa8-82ae-dc460c3c0dc2}" ma:sspId="d85e823d-31db-440c-980d-283f89df7c2e" ma:termSetId="f58b149d-283d-4f74-94f4-9b0d05bb91e7"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a7743941-d10d-4180-b15b-627bf4ee2298}" ma:internalName="TaxCatchAll" ma:showField="CatchAllData" ma:web="4fed4919-3633-486d-8c5b-7068facd2bb8">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a7743941-d10d-4180-b15b-627bf4ee2298}" ma:internalName="TaxCatchAllLabel" ma:readOnly="true" ma:showField="CatchAllDataLabel" ma:web="4fed4919-3633-486d-8c5b-7068facd2bb8">
      <xsd:complexType>
        <xsd:complexContent>
          <xsd:extension base="dms:MultiChoiceLookup">
            <xsd:sequence>
              <xsd:element name="Value" type="dms:Lookup" maxOccurs="unbounded" minOccurs="0" nillable="true"/>
            </xsd:sequence>
          </xsd:extension>
        </xsd:complexContent>
      </xsd:complexType>
    </xsd:element>
    <xsd:element name="fa99d158c7f14474ab98801009d80b56" ma:index="12" nillable="true" ma:taxonomy="true" ma:internalName="fa99d158c7f14474ab98801009d80b56" ma:taxonomyFieldName="TogoTags" ma:displayName="Tags" ma:fieldId="{fa99d158-c7f1-4474-ab98-801009d80b56}" ma:taxonomyMulti="true" ma:sspId="d85e823d-31db-440c-980d-283f89df7c2e" ma:termSetId="8ed7ce38-efb7-4d06-97ea-c211d216cdc7" ma:anchorId="00000000-0000-0000-0000-000000000000" ma:open="true" ma:isKeyword="false">
      <xsd:complexType>
        <xsd:sequence>
          <xsd:element ref="pc:Terms" minOccurs="0" maxOccurs="1"/>
        </xsd:sequence>
      </xsd:complexType>
    </xsd:element>
    <xsd:element name="TogoImageUrl" ma:index="14" nillable="true" ma:displayName="Image URL" ma:default="" ma:description="Image URL" ma:internalName="TogoImageUrl">
      <xsd:simpleType>
        <xsd:restriction base="dms:Text"/>
      </xsd:simpleType>
    </xsd:element>
    <xsd:element name="TogoHighlight" ma:index="15" nillable="true" ma:displayName="Highlight" ma:default="False" ma:description="Highlight" ma:internalName="TogoHighlight">
      <xsd:simpleType>
        <xsd:restriction base="dms:Boolean"/>
      </xsd:simpleType>
    </xsd:element>
    <xsd:element name="TogoAuthor" ma:index="16" nillable="true" ma:displayName="Author" ma:default="" ma:description="Author" ma:internalName="TogoAutho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gd3a7737cb0047dc8ce44bed1647af23" ma:index="17" nillable="true" ma:taxonomy="true" ma:internalName="gd3a7737cb0047dc8ce44bed1647af23" ma:taxonomyFieldName="TogoLocations" ma:displayName="Locations" ma:fieldId="{0d3a7737-cb00-47dc-8ce4-4bed1647af23}" ma:taxonomyMulti="true" ma:sspId="d85e823d-31db-440c-980d-283f89df7c2e" ma:termSetId="b49f64b3-4722-4336-9a5c-56c326b344d4" ma:anchorId="00000000-0000-0000-0000-000000000000" ma:open="true" ma:isKeyword="false">
      <xsd:complexType>
        <xsd:sequence>
          <xsd:element ref="pc:Terms" minOccurs="0" maxOccurs="1"/>
        </xsd:sequence>
      </xsd:complexType>
    </xsd:element>
    <xsd:element name="n63ae9402be240f1a4937184116f6bcc" ma:index="19" nillable="true" ma:taxonomy="true" ma:internalName="n63ae9402be240f1a4937184116f6bcc" ma:taxonomyFieldName="TogoDepartments" ma:displayName="Departments" ma:fieldId="{763ae940-2be2-40f1-a493-7184116f6bcc}" ma:taxonomyMulti="true" ma:sspId="d85e823d-31db-440c-980d-283f89df7c2e" ma:termSetId="8ed8c9ea-7052-4c1d-a4d7-b9c10bffea6f" ma:anchorId="00000000-0000-0000-0000-000000000000" ma:open="true" ma:isKeyword="false">
      <xsd:complexType>
        <xsd:sequence>
          <xsd:element ref="pc:Terms" minOccurs="0" maxOccurs="1"/>
        </xsd:sequence>
      </xsd:complexType>
    </xsd:element>
    <xsd:element name="TogoPublishingDate" ma:index="21" nillable="true" ma:displayName="Publishing Date" ma:default="" ma:description="Publishing Date" ma:internalName="TogoPublishingDate">
      <xsd:simpleType>
        <xsd:restriction base="dms:DateTime"/>
      </xsd:simpleType>
    </xsd:element>
    <xsd:element name="TogoDueDate" ma:index="22" nillable="true" ma:displayName="Due Date" ma:default="2099-12-31T00:00:00Z" ma:description="Due Date" ma:internalName="TogoDueDate">
      <xsd:simpleType>
        <xsd:restriction base="dms:DateTime"/>
      </xsd:simpleType>
    </xsd:element>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6c9582c-d2e0-4e1e-9d39-857d36859caa" elementFormDefault="qualified">
    <xsd:import namespace="http://schemas.microsoft.com/office/2006/documentManagement/types"/>
    <xsd:import namespace="http://schemas.microsoft.com/office/infopath/2007/PartnerControls"/>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element name="MediaServiceDateTaken" ma:index="27" nillable="true" ma:displayName="MediaServiceDateTaken" ma:hidden="true" ma:internalName="MediaServiceDateTaken" ma:readOnly="true">
      <xsd:simpleType>
        <xsd:restriction base="dms:Text"/>
      </xsd:simpleType>
    </xsd:element>
    <xsd:element name="MediaLengthInSeconds" ma:index="2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B34A53A-763F-4731-8995-DDCE0F5954E7}">
  <ds:schemaRefs>
    <ds:schemaRef ds:uri="http://purl.org/dc/elements/1.1/"/>
    <ds:schemaRef ds:uri="http://purl.org/dc/terms/"/>
    <ds:schemaRef ds:uri="http://purl.org/dc/dcmitype/"/>
    <ds:schemaRef ds:uri="http://schemas.microsoft.com/office/2006/metadata/properties"/>
    <ds:schemaRef ds:uri="http://www.w3.org/XML/1998/namespace"/>
    <ds:schemaRef ds:uri="http://schemas.microsoft.com/office/2006/documentManagement/types"/>
    <ds:schemaRef ds:uri="http://schemas.openxmlformats.org/package/2006/metadata/core-properties"/>
    <ds:schemaRef ds:uri="http://schemas.microsoft.com/office/infopath/2007/PartnerControls"/>
    <ds:schemaRef ds:uri="86c9582c-d2e0-4e1e-9d39-857d36859caa"/>
    <ds:schemaRef ds:uri="4fed4919-3633-486d-8c5b-7068facd2bb8"/>
  </ds:schemaRefs>
</ds:datastoreItem>
</file>

<file path=customXml/itemProps2.xml><?xml version="1.0" encoding="utf-8"?>
<ds:datastoreItem xmlns:ds="http://schemas.openxmlformats.org/officeDocument/2006/customXml" ds:itemID="{7AA141BC-F3A4-4EEC-8F88-954D1E58CFF5}">
  <ds:schemaRefs>
    <ds:schemaRef ds:uri="http://schemas.microsoft.com/sharepoint/v3/contenttype/forms"/>
  </ds:schemaRefs>
</ds:datastoreItem>
</file>

<file path=customXml/itemProps3.xml><?xml version="1.0" encoding="utf-8"?>
<ds:datastoreItem xmlns:ds="http://schemas.openxmlformats.org/officeDocument/2006/customXml" ds:itemID="{549D72E9-BA86-4ED2-85B8-DF449AB6C3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ed4919-3633-486d-8c5b-7068facd2bb8"/>
    <ds:schemaRef ds:uri="86c9582c-d2e0-4e1e-9d39-857d36859c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0. Instrucciones</vt:lpstr>
      <vt:lpstr>1. Plan de Financiación</vt:lpstr>
      <vt:lpstr>2. Plan de Negocio</vt:lpstr>
      <vt:lpstr>3. Paquetes y Tareas</vt:lpstr>
      <vt:lpstr>4. Presupuesto Total </vt:lpstr>
      <vt:lpstr>5. Impacto en empleo</vt:lpstr>
      <vt:lpstr>6. Resumen criterios evaluación</vt:lpstr>
      <vt:lpstr>Auxiliar-&gt;</vt:lpstr>
      <vt:lpstr>Data validation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Pablo Bonet Portugal</dc:creator>
  <cp:keywords/>
  <dc:description/>
  <cp:lastModifiedBy>Sara Pérez Díaz</cp:lastModifiedBy>
  <cp:revision/>
  <dcterms:created xsi:type="dcterms:W3CDTF">2022-03-24T07:52:50Z</dcterms:created>
  <dcterms:modified xsi:type="dcterms:W3CDTF">2022-05-11T12:45:42Z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0x010100FC73BBCA21EB488382ED3C655368305800740B88292647094E9F06A285A0237EFD</vt:lpwstr>
  </property>
  <property fmtid="{D5CDD505-2E9C-101B-9397-08002B2CF9AE}" pid="3" name="TogoLocations">
    <vt:lpwstr/>
  </property>
  <property fmtid="{D5CDD505-2E9C-101B-9397-08002B2CF9AE}" pid="4" name="TogoTags">
    <vt:lpwstr/>
  </property>
  <property fmtid="{D5CDD505-2E9C-101B-9397-08002B2CF9AE}" pid="5" name="TogoDepartments">
    <vt:lpwstr/>
  </property>
  <property fmtid="{D5CDD505-2E9C-101B-9397-08002B2CF9AE}" pid="6" name="TogoDocumentsCategory">
    <vt:lpwstr/>
  </property>
</Properties>
</file>