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2.xml" ContentType="application/vnd.openxmlformats-officedocument.spreadsheetml.tab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H:\16. RRF\13. Componente 8\C8.I1\2. OM ayudas FTM hibridación\15. Documentación necesaria en la solicitud\Memoria economica\"/>
    </mc:Choice>
  </mc:AlternateContent>
  <workbookProtection workbookAlgorithmName="SHA-512" workbookHashValue="xT0/Rw0kbLWrtRAcQz7UaZ8ctp/X2s881AAffeNUzkYxBIgA1vv7V7ySsYVClzvBHj4cthEanblAt8QL/+0UtA==" workbookSaltValue="3KlnGJdufT0icjxAmTqcJg==" workbookSpinCount="100000" lockStructure="1"/>
  <bookViews>
    <workbookView xWindow="-120" yWindow="-120" windowWidth="29040" windowHeight="15840" tabRatio="764" activeTab="6"/>
  </bookViews>
  <sheets>
    <sheet name="INSTRUCCIONES GENERALES" sheetId="79" r:id="rId1"/>
    <sheet name="Acuerdo de Agrupación" sheetId="100" r:id="rId2"/>
    <sheet name="Personal y empleo" sheetId="104" r:id="rId3"/>
    <sheet name="Fase proyecto v0 (Plan Negocio)" sheetId="101" state="hidden" r:id="rId4"/>
    <sheet name="Fase construcción(Plan Negocio)" sheetId="109" r:id="rId5"/>
    <sheet name="Fase explotación (Plan Negocio)" sheetId="106" r:id="rId6"/>
    <sheet name="Plan de Negocio" sheetId="107" r:id="rId7"/>
    <sheet name="Presupuesto Total" sheetId="60" r:id="rId8"/>
    <sheet name="Entidad representante" sheetId="78" r:id="rId9"/>
    <sheet name="Entidad 2" sheetId="110" r:id="rId10"/>
    <sheet name="Entidad 3" sheetId="113" r:id="rId11"/>
    <sheet name="Entidad 4" sheetId="114" r:id="rId12"/>
    <sheet name="Entidad 5" sheetId="115" r:id="rId13"/>
    <sheet name="Tablas" sheetId="66" state="hidden" r:id="rId14"/>
  </sheets>
  <definedNames>
    <definedName name="_xlnm._FilterDatabase" localSheetId="13" hidden="1">Tablas!$B$23:$E$39</definedName>
    <definedName name="_xlnm.Print_Area" localSheetId="1">'Acuerdo de Agrupación'!$A$1:$K$63</definedName>
    <definedName name="Z_95CA964B_FE61_4806_A56D_28D36C7D5160_.wvu.Cols" localSheetId="7" hidden="1">'Presupuesto Total'!$U:$XFD</definedName>
    <definedName name="Z_95CA964B_FE61_4806_A56D_28D36C7D5160_.wvu.PrintArea" localSheetId="7" hidden="1">'Presupuesto Total'!$A$1:$G$45</definedName>
    <definedName name="Z_95CA964B_FE61_4806_A56D_28D36C7D5160_.wvu.Rows" localSheetId="7" hidden="1">'Presupuesto Total'!$152:$1048576</definedName>
  </definedNames>
  <calcPr calcId="162913"/>
  <customWorkbookViews>
    <customWorkbookView name="Teresa Arribas - Vista personalizada" guid="{95CA964B-FE61-4806-A56D-28D36C7D5160}" mergeInterval="0" personalView="1" maximized="1" xWindow="-8" yWindow="-8" windowWidth="1936" windowHeight="1056" tabRatio="795" activeSheetId="38"/>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8" i="107" l="1"/>
  <c r="L33" i="60" l="1"/>
  <c r="H33" i="60"/>
  <c r="F33" i="60"/>
  <c r="D33" i="60"/>
  <c r="F17" i="109"/>
  <c r="E16" i="106"/>
  <c r="F75" i="115"/>
  <c r="F76" i="115"/>
  <c r="G76" i="115" s="1"/>
  <c r="M40" i="60" s="1"/>
  <c r="F77" i="110"/>
  <c r="F77" i="78"/>
  <c r="F76" i="78"/>
  <c r="G38" i="106"/>
  <c r="H38" i="106"/>
  <c r="I38" i="106"/>
  <c r="J38" i="106"/>
  <c r="K38" i="106"/>
  <c r="L38" i="106"/>
  <c r="M38" i="106"/>
  <c r="N38" i="106"/>
  <c r="O38" i="106"/>
  <c r="P38" i="106"/>
  <c r="Q38" i="106"/>
  <c r="R38" i="106"/>
  <c r="S38" i="106"/>
  <c r="T38" i="106"/>
  <c r="U38" i="106"/>
  <c r="V38" i="106"/>
  <c r="W38" i="106"/>
  <c r="X38" i="106"/>
  <c r="Y38" i="106"/>
  <c r="F38" i="106"/>
  <c r="V31" i="106"/>
  <c r="W31" i="106"/>
  <c r="X31" i="106"/>
  <c r="Y31" i="106"/>
  <c r="U25" i="106"/>
  <c r="V25" i="106"/>
  <c r="W25" i="106"/>
  <c r="X25" i="106"/>
  <c r="Y25" i="106"/>
  <c r="Z20" i="106"/>
  <c r="Z21" i="106"/>
  <c r="Z22" i="106"/>
  <c r="Z23" i="106"/>
  <c r="Z24" i="106"/>
  <c r="Z26" i="106"/>
  <c r="Z27" i="106"/>
  <c r="Z28" i="106"/>
  <c r="Z29" i="106"/>
  <c r="Z32" i="106"/>
  <c r="Z33" i="106"/>
  <c r="Z34" i="106"/>
  <c r="Z35" i="106"/>
  <c r="Z36" i="106"/>
  <c r="Z37" i="106"/>
  <c r="Z39" i="106"/>
  <c r="Z40" i="106"/>
  <c r="Z41" i="106"/>
  <c r="Z19" i="106"/>
  <c r="J22" i="109"/>
  <c r="J23" i="109"/>
  <c r="J24" i="109"/>
  <c r="J25" i="109"/>
  <c r="J28" i="109"/>
  <c r="J29" i="109"/>
  <c r="J30" i="109"/>
  <c r="J31" i="109"/>
  <c r="J32" i="109"/>
  <c r="J33" i="109"/>
  <c r="J35" i="109"/>
  <c r="J36" i="109"/>
  <c r="J37" i="109"/>
  <c r="J38" i="109"/>
  <c r="J39" i="109"/>
  <c r="J40" i="109"/>
  <c r="J20" i="109"/>
  <c r="H24" i="60"/>
  <c r="F24" i="60"/>
  <c r="G18" i="100" s="1"/>
  <c r="D16" i="100"/>
  <c r="D17" i="100"/>
  <c r="L39" i="60"/>
  <c r="L40" i="60"/>
  <c r="H26" i="60"/>
  <c r="F26" i="60"/>
  <c r="G20" i="100" s="1"/>
  <c r="D26" i="60"/>
  <c r="D20" i="100" s="1"/>
  <c r="F77" i="115"/>
  <c r="E76" i="115"/>
  <c r="E75" i="115"/>
  <c r="E74" i="115"/>
  <c r="F74" i="115" s="1"/>
  <c r="E71" i="115"/>
  <c r="L35" i="60" s="1"/>
  <c r="H41" i="115"/>
  <c r="F41" i="115"/>
  <c r="F36" i="115"/>
  <c r="F35" i="115"/>
  <c r="F34" i="115"/>
  <c r="F33" i="115"/>
  <c r="F32" i="115"/>
  <c r="F31" i="115"/>
  <c r="D24" i="115"/>
  <c r="F24" i="115" s="1"/>
  <c r="F23" i="115"/>
  <c r="F22" i="115"/>
  <c r="F21" i="115"/>
  <c r="F20" i="115"/>
  <c r="H25" i="60"/>
  <c r="F25" i="60"/>
  <c r="G19" i="100" s="1"/>
  <c r="D25" i="60"/>
  <c r="D19" i="100" s="1"/>
  <c r="F77" i="114"/>
  <c r="E76" i="114"/>
  <c r="F76" i="114" s="1"/>
  <c r="G76" i="114" s="1"/>
  <c r="K40" i="60" s="1"/>
  <c r="E75" i="114"/>
  <c r="J39" i="60" s="1"/>
  <c r="E74" i="114"/>
  <c r="J38" i="60" s="1"/>
  <c r="E71" i="114"/>
  <c r="F71" i="114" s="1"/>
  <c r="G71" i="114" s="1"/>
  <c r="K35" i="60" s="1"/>
  <c r="H41" i="114"/>
  <c r="F41" i="114"/>
  <c r="F36" i="114"/>
  <c r="F35" i="114"/>
  <c r="F34" i="114"/>
  <c r="F33" i="114"/>
  <c r="F32" i="114"/>
  <c r="F31" i="114"/>
  <c r="D24" i="114"/>
  <c r="F24" i="114" s="1"/>
  <c r="F23" i="114"/>
  <c r="F22" i="114"/>
  <c r="F21" i="114"/>
  <c r="F20" i="114"/>
  <c r="H39" i="60"/>
  <c r="D24" i="60"/>
  <c r="D18" i="100" s="1"/>
  <c r="F77" i="113"/>
  <c r="E76" i="113"/>
  <c r="H40" i="60" s="1"/>
  <c r="E75" i="113"/>
  <c r="F75" i="113" s="1"/>
  <c r="E74" i="113"/>
  <c r="H38" i="60" s="1"/>
  <c r="E71" i="113"/>
  <c r="H35" i="60" s="1"/>
  <c r="H41" i="113"/>
  <c r="F41" i="113"/>
  <c r="F36" i="113"/>
  <c r="F35" i="113"/>
  <c r="F34" i="113"/>
  <c r="F33" i="113"/>
  <c r="F32" i="113"/>
  <c r="F31" i="113"/>
  <c r="D24" i="113"/>
  <c r="F24" i="113" s="1"/>
  <c r="F23" i="113"/>
  <c r="F22" i="113"/>
  <c r="F21" i="113"/>
  <c r="F20" i="113"/>
  <c r="C18" i="107"/>
  <c r="C19" i="107"/>
  <c r="C20" i="107"/>
  <c r="C21" i="107"/>
  <c r="C22" i="107"/>
  <c r="C17" i="107"/>
  <c r="H33" i="104"/>
  <c r="H34" i="104"/>
  <c r="H35" i="104"/>
  <c r="H36" i="104"/>
  <c r="H32" i="104"/>
  <c r="H27" i="104"/>
  <c r="H28" i="104"/>
  <c r="H29" i="104"/>
  <c r="H30" i="104"/>
  <c r="H26" i="104"/>
  <c r="G37" i="104"/>
  <c r="F37" i="104"/>
  <c r="G31" i="104"/>
  <c r="F31" i="104"/>
  <c r="G45" i="104"/>
  <c r="H23" i="60"/>
  <c r="F23" i="60"/>
  <c r="G17" i="100" s="1"/>
  <c r="D23" i="60"/>
  <c r="H41" i="110"/>
  <c r="F41" i="110"/>
  <c r="E76" i="110"/>
  <c r="F40" i="60" s="1"/>
  <c r="E75" i="110"/>
  <c r="F39" i="60" s="1"/>
  <c r="E74" i="110"/>
  <c r="F38" i="60" s="1"/>
  <c r="E71" i="110"/>
  <c r="F35" i="60" s="1"/>
  <c r="F36" i="110"/>
  <c r="F35" i="110"/>
  <c r="F34" i="110"/>
  <c r="F33" i="110"/>
  <c r="F32" i="110"/>
  <c r="F31" i="110"/>
  <c r="D24" i="110"/>
  <c r="F24" i="110" s="1"/>
  <c r="F23" i="110"/>
  <c r="F22" i="110"/>
  <c r="F21" i="110"/>
  <c r="F20" i="110"/>
  <c r="E76" i="78"/>
  <c r="D40" i="60" s="1"/>
  <c r="E75" i="78"/>
  <c r="D39" i="60" s="1"/>
  <c r="E74" i="78"/>
  <c r="D38" i="60" s="1"/>
  <c r="E71" i="78"/>
  <c r="D35" i="60" s="1"/>
  <c r="D24" i="78"/>
  <c r="F24" i="78" s="1"/>
  <c r="H22" i="60"/>
  <c r="F22" i="60"/>
  <c r="G16" i="100" s="1"/>
  <c r="D22" i="60"/>
  <c r="J33" i="60" l="1"/>
  <c r="F44" i="104"/>
  <c r="Y30" i="106"/>
  <c r="F74" i="110"/>
  <c r="G74" i="110" s="1"/>
  <c r="N39" i="60"/>
  <c r="F76" i="113"/>
  <c r="G76" i="113" s="1"/>
  <c r="I40" i="60" s="1"/>
  <c r="F37" i="115"/>
  <c r="F75" i="114"/>
  <c r="G75" i="114" s="1"/>
  <c r="K39" i="60" s="1"/>
  <c r="F37" i="114"/>
  <c r="N38" i="60"/>
  <c r="V30" i="106"/>
  <c r="F76" i="110"/>
  <c r="F43" i="104"/>
  <c r="I43" i="104" s="1"/>
  <c r="F41" i="104"/>
  <c r="I41" i="104" s="1"/>
  <c r="F40" i="104"/>
  <c r="J35" i="60"/>
  <c r="N35" i="60" s="1"/>
  <c r="F75" i="110"/>
  <c r="G75" i="110" s="1"/>
  <c r="G39" i="60" s="1"/>
  <c r="J40" i="60"/>
  <c r="N40" i="60" s="1"/>
  <c r="F75" i="78"/>
  <c r="G75" i="78" s="1"/>
  <c r="E39" i="60" s="1"/>
  <c r="F74" i="78"/>
  <c r="G74" i="78" s="1"/>
  <c r="E38" i="60" s="1"/>
  <c r="F74" i="113"/>
  <c r="G74" i="113" s="1"/>
  <c r="I38" i="60" s="1"/>
  <c r="F74" i="114"/>
  <c r="G74" i="114" s="1"/>
  <c r="K38" i="60" s="1"/>
  <c r="L38" i="60"/>
  <c r="G74" i="115"/>
  <c r="M38" i="60" s="1"/>
  <c r="F71" i="113"/>
  <c r="G71" i="113" s="1"/>
  <c r="I35" i="60" s="1"/>
  <c r="F71" i="110"/>
  <c r="G71" i="110" s="1"/>
  <c r="G35" i="60" s="1"/>
  <c r="F71" i="78"/>
  <c r="G71" i="78" s="1"/>
  <c r="E35" i="60" s="1"/>
  <c r="F71" i="115"/>
  <c r="G71" i="115" s="1"/>
  <c r="M35" i="60" s="1"/>
  <c r="G75" i="115"/>
  <c r="M39" i="60" s="1"/>
  <c r="W30" i="106"/>
  <c r="X30" i="106"/>
  <c r="F42" i="104"/>
  <c r="I42" i="104" s="1"/>
  <c r="F37" i="113"/>
  <c r="G75" i="113"/>
  <c r="I39" i="60" s="1"/>
  <c r="F25" i="114"/>
  <c r="D54" i="60"/>
  <c r="F25" i="115"/>
  <c r="D53" i="60"/>
  <c r="F25" i="113"/>
  <c r="G76" i="110"/>
  <c r="G40" i="60" s="1"/>
  <c r="D51" i="60"/>
  <c r="G76" i="78"/>
  <c r="E40" i="60" s="1"/>
  <c r="H37" i="104"/>
  <c r="H31" i="104"/>
  <c r="I44" i="104"/>
  <c r="D50" i="60"/>
  <c r="D52" i="60"/>
  <c r="F37" i="110"/>
  <c r="G38" i="60"/>
  <c r="F25" i="110"/>
  <c r="O40" i="60" l="1"/>
  <c r="O35" i="60"/>
  <c r="O39" i="60"/>
  <c r="O38" i="60"/>
  <c r="F45" i="104"/>
  <c r="I45" i="104" s="1"/>
  <c r="I40" i="104"/>
  <c r="H32" i="107"/>
  <c r="I32" i="107"/>
  <c r="J32" i="107"/>
  <c r="K32" i="107"/>
  <c r="L32" i="107"/>
  <c r="M32" i="107"/>
  <c r="N32" i="107"/>
  <c r="O32" i="107"/>
  <c r="P32" i="107"/>
  <c r="Q32" i="107"/>
  <c r="R32" i="107"/>
  <c r="S32" i="107"/>
  <c r="T32" i="107"/>
  <c r="U32" i="107"/>
  <c r="V32" i="107"/>
  <c r="W32" i="107"/>
  <c r="X32" i="107"/>
  <c r="Y32" i="107"/>
  <c r="Z32" i="107"/>
  <c r="G32" i="107"/>
  <c r="G26" i="107"/>
  <c r="H26" i="107"/>
  <c r="I26" i="107"/>
  <c r="J26" i="107"/>
  <c r="K26" i="107"/>
  <c r="L26" i="107"/>
  <c r="M26" i="107"/>
  <c r="N26" i="107"/>
  <c r="O26" i="107"/>
  <c r="P26" i="107"/>
  <c r="Q26" i="107"/>
  <c r="R26" i="107"/>
  <c r="S26" i="107"/>
  <c r="T26" i="107"/>
  <c r="U26" i="107"/>
  <c r="V26" i="107"/>
  <c r="W26" i="107"/>
  <c r="X26" i="107"/>
  <c r="Y26" i="107"/>
  <c r="Z26" i="107"/>
  <c r="G27" i="107"/>
  <c r="H27" i="107"/>
  <c r="I27" i="107"/>
  <c r="J27" i="107"/>
  <c r="K27" i="107"/>
  <c r="L27" i="107"/>
  <c r="M27" i="107"/>
  <c r="N27" i="107"/>
  <c r="O27" i="107"/>
  <c r="P27" i="107"/>
  <c r="Q27" i="107"/>
  <c r="R27" i="107"/>
  <c r="S27" i="107"/>
  <c r="T27" i="107"/>
  <c r="U27" i="107"/>
  <c r="V27" i="107"/>
  <c r="W27" i="107"/>
  <c r="X27" i="107"/>
  <c r="Y27" i="107"/>
  <c r="Z27" i="107"/>
  <c r="G28" i="107"/>
  <c r="H28" i="107"/>
  <c r="I28" i="107"/>
  <c r="J28" i="107"/>
  <c r="K28" i="107"/>
  <c r="L28" i="107"/>
  <c r="M28" i="107"/>
  <c r="N28" i="107"/>
  <c r="O28" i="107"/>
  <c r="P28" i="107"/>
  <c r="Q28" i="107"/>
  <c r="R28" i="107"/>
  <c r="S28" i="107"/>
  <c r="T28" i="107"/>
  <c r="U28" i="107"/>
  <c r="V28" i="107"/>
  <c r="W28" i="107"/>
  <c r="X28" i="107"/>
  <c r="Y28" i="107"/>
  <c r="Z28" i="107"/>
  <c r="H25" i="107"/>
  <c r="I25" i="107"/>
  <c r="J25" i="107"/>
  <c r="K25" i="107"/>
  <c r="L25" i="107"/>
  <c r="M25" i="107"/>
  <c r="N25" i="107"/>
  <c r="O25" i="107"/>
  <c r="P25" i="107"/>
  <c r="Q25" i="107"/>
  <c r="R25" i="107"/>
  <c r="S25" i="107"/>
  <c r="T25" i="107"/>
  <c r="U25" i="107"/>
  <c r="V25" i="107"/>
  <c r="W25" i="107"/>
  <c r="X25" i="107"/>
  <c r="Y25" i="107"/>
  <c r="Z25" i="107"/>
  <c r="G25" i="107"/>
  <c r="H18" i="107"/>
  <c r="I18" i="107"/>
  <c r="J18" i="107"/>
  <c r="K18" i="107"/>
  <c r="L18" i="107"/>
  <c r="M18" i="107"/>
  <c r="N18" i="107"/>
  <c r="O18" i="107"/>
  <c r="P18" i="107"/>
  <c r="Q18" i="107"/>
  <c r="R18" i="107"/>
  <c r="S18" i="107"/>
  <c r="T18" i="107"/>
  <c r="U18" i="107"/>
  <c r="V18" i="107"/>
  <c r="W18" i="107"/>
  <c r="X18" i="107"/>
  <c r="Y18" i="107"/>
  <c r="Z18" i="107"/>
  <c r="H19" i="107"/>
  <c r="I19" i="107"/>
  <c r="J19" i="107"/>
  <c r="K19" i="107"/>
  <c r="L19" i="107"/>
  <c r="M19" i="107"/>
  <c r="N19" i="107"/>
  <c r="O19" i="107"/>
  <c r="P19" i="107"/>
  <c r="Q19" i="107"/>
  <c r="R19" i="107"/>
  <c r="S19" i="107"/>
  <c r="T19" i="107"/>
  <c r="U19" i="107"/>
  <c r="V19" i="107"/>
  <c r="W19" i="107"/>
  <c r="X19" i="107"/>
  <c r="Y19" i="107"/>
  <c r="Z19" i="107"/>
  <c r="H20" i="107"/>
  <c r="I20" i="107"/>
  <c r="J20" i="107"/>
  <c r="K20" i="107"/>
  <c r="L20" i="107"/>
  <c r="M20" i="107"/>
  <c r="N20" i="107"/>
  <c r="O20" i="107"/>
  <c r="P20" i="107"/>
  <c r="Q20" i="107"/>
  <c r="R20" i="107"/>
  <c r="S20" i="107"/>
  <c r="T20" i="107"/>
  <c r="U20" i="107"/>
  <c r="V20" i="107"/>
  <c r="W20" i="107"/>
  <c r="X20" i="107"/>
  <c r="Y20" i="107"/>
  <c r="Z20" i="107"/>
  <c r="H21" i="107"/>
  <c r="I21" i="107"/>
  <c r="J21" i="107"/>
  <c r="K21" i="107"/>
  <c r="L21" i="107"/>
  <c r="M21" i="107"/>
  <c r="N21" i="107"/>
  <c r="O21" i="107"/>
  <c r="P21" i="107"/>
  <c r="Q21" i="107"/>
  <c r="R21" i="107"/>
  <c r="S21" i="107"/>
  <c r="T21" i="107"/>
  <c r="U21" i="107"/>
  <c r="V21" i="107"/>
  <c r="W21" i="107"/>
  <c r="X21" i="107"/>
  <c r="Y21" i="107"/>
  <c r="Z21" i="107"/>
  <c r="H22" i="107"/>
  <c r="I22" i="107"/>
  <c r="J22" i="107"/>
  <c r="K22" i="107"/>
  <c r="L22" i="107"/>
  <c r="M22" i="107"/>
  <c r="N22" i="107"/>
  <c r="O22" i="107"/>
  <c r="P22" i="107"/>
  <c r="Q22" i="107"/>
  <c r="R22" i="107"/>
  <c r="S22" i="107"/>
  <c r="T22" i="107"/>
  <c r="U22" i="107"/>
  <c r="V22" i="107"/>
  <c r="W22" i="107"/>
  <c r="X22" i="107"/>
  <c r="Y22" i="107"/>
  <c r="Z22" i="107"/>
  <c r="J17" i="107"/>
  <c r="K17" i="107"/>
  <c r="L17" i="107"/>
  <c r="M17" i="107"/>
  <c r="N17" i="107"/>
  <c r="O17" i="107"/>
  <c r="P17" i="107"/>
  <c r="Q17" i="107"/>
  <c r="R17" i="107"/>
  <c r="S17" i="107"/>
  <c r="T17" i="107"/>
  <c r="U17" i="107"/>
  <c r="V17" i="107"/>
  <c r="W17" i="107"/>
  <c r="X17" i="107"/>
  <c r="Y17" i="107"/>
  <c r="Z17" i="107"/>
  <c r="H17" i="107"/>
  <c r="I17" i="107"/>
  <c r="G18" i="107"/>
  <c r="G19" i="107"/>
  <c r="G20" i="107"/>
  <c r="G21" i="107"/>
  <c r="G22" i="107"/>
  <c r="G17" i="107"/>
  <c r="D32" i="107"/>
  <c r="E32" i="107"/>
  <c r="F32" i="107"/>
  <c r="F26" i="107"/>
  <c r="F27" i="107"/>
  <c r="F28" i="107"/>
  <c r="E26" i="107"/>
  <c r="E27" i="107"/>
  <c r="E28" i="107"/>
  <c r="F25" i="107"/>
  <c r="E25" i="107"/>
  <c r="D27" i="107"/>
  <c r="D28" i="107"/>
  <c r="D26" i="107"/>
  <c r="D25" i="107"/>
  <c r="F23" i="107"/>
  <c r="E23" i="107"/>
  <c r="D23" i="107"/>
  <c r="G34" i="109"/>
  <c r="D31" i="107" s="1"/>
  <c r="H34" i="109"/>
  <c r="E31" i="107" s="1"/>
  <c r="I34" i="109"/>
  <c r="F31" i="107" s="1"/>
  <c r="G73" i="104"/>
  <c r="F73" i="104"/>
  <c r="H69" i="104"/>
  <c r="H70" i="104"/>
  <c r="H71" i="104"/>
  <c r="H72" i="104"/>
  <c r="F80" i="104" s="1"/>
  <c r="I80" i="104" s="1"/>
  <c r="H68" i="104"/>
  <c r="G67" i="104"/>
  <c r="F67" i="104"/>
  <c r="H63" i="104"/>
  <c r="H64" i="104"/>
  <c r="H65" i="104"/>
  <c r="H66" i="104"/>
  <c r="H62" i="104"/>
  <c r="F78" i="104" l="1"/>
  <c r="I78" i="104" s="1"/>
  <c r="F77" i="104"/>
  <c r="I77" i="104" s="1"/>
  <c r="F76" i="104"/>
  <c r="I76" i="104" s="1"/>
  <c r="F79" i="104"/>
  <c r="I79" i="104" s="1"/>
  <c r="J34" i="109"/>
  <c r="L24" i="107"/>
  <c r="G24" i="107"/>
  <c r="W24" i="107"/>
  <c r="O24" i="107"/>
  <c r="J24" i="107"/>
  <c r="Y24" i="107"/>
  <c r="Q24" i="107"/>
  <c r="I24" i="107"/>
  <c r="T24" i="107"/>
  <c r="S24" i="107"/>
  <c r="K24" i="107"/>
  <c r="Z24" i="107"/>
  <c r="R24" i="107"/>
  <c r="V24" i="107"/>
  <c r="N24" i="107"/>
  <c r="H73" i="104"/>
  <c r="U24" i="107"/>
  <c r="X24" i="107"/>
  <c r="P24" i="107"/>
  <c r="H24" i="107"/>
  <c r="M24" i="107"/>
  <c r="H67" i="104"/>
  <c r="G81" i="104" l="1"/>
  <c r="I21" i="109"/>
  <c r="H21" i="109"/>
  <c r="G21" i="109"/>
  <c r="J21" i="109" l="1"/>
  <c r="F81" i="104"/>
  <c r="F84" i="104" s="1"/>
  <c r="I84" i="104" s="1"/>
  <c r="G27" i="109"/>
  <c r="G26" i="109" s="1"/>
  <c r="H27" i="109"/>
  <c r="H26" i="109" s="1"/>
  <c r="I27" i="109"/>
  <c r="I26" i="109" s="1"/>
  <c r="D24" i="107"/>
  <c r="E24" i="107"/>
  <c r="F24" i="107"/>
  <c r="H42" i="101"/>
  <c r="I42" i="101"/>
  <c r="J42" i="101"/>
  <c r="G42" i="101"/>
  <c r="H35" i="101"/>
  <c r="I35" i="101"/>
  <c r="J35" i="101"/>
  <c r="G35" i="101"/>
  <c r="H29" i="101"/>
  <c r="I29" i="101"/>
  <c r="J29" i="101"/>
  <c r="G29" i="101"/>
  <c r="H31" i="107"/>
  <c r="I31" i="107"/>
  <c r="J31" i="107"/>
  <c r="K31" i="107"/>
  <c r="L31" i="107"/>
  <c r="M31" i="107"/>
  <c r="N31" i="107"/>
  <c r="O31" i="107"/>
  <c r="P31" i="107"/>
  <c r="Q31" i="107"/>
  <c r="R31" i="107"/>
  <c r="S31" i="107"/>
  <c r="T31" i="107"/>
  <c r="U31" i="107"/>
  <c r="V31" i="107"/>
  <c r="W31" i="107"/>
  <c r="X31" i="107"/>
  <c r="Y31" i="107"/>
  <c r="Z31" i="107"/>
  <c r="G31" i="106"/>
  <c r="H31" i="106"/>
  <c r="I31" i="106"/>
  <c r="J31" i="106"/>
  <c r="K31" i="106"/>
  <c r="L31" i="106"/>
  <c r="M31" i="106"/>
  <c r="N31" i="106"/>
  <c r="O31" i="106"/>
  <c r="P31" i="106"/>
  <c r="Q31" i="106"/>
  <c r="R31" i="106"/>
  <c r="S31" i="106"/>
  <c r="T31" i="106"/>
  <c r="U31" i="106"/>
  <c r="F31" i="106"/>
  <c r="G25" i="106"/>
  <c r="H25" i="106"/>
  <c r="I25" i="106"/>
  <c r="J25" i="106"/>
  <c r="K25" i="106"/>
  <c r="L25" i="106"/>
  <c r="M25" i="106"/>
  <c r="N25" i="106"/>
  <c r="O25" i="106"/>
  <c r="P25" i="106"/>
  <c r="Q25" i="106"/>
  <c r="R25" i="106"/>
  <c r="S25" i="106"/>
  <c r="T25" i="106"/>
  <c r="F25" i="106"/>
  <c r="G31" i="107" l="1"/>
  <c r="Z38" i="106"/>
  <c r="Z31" i="106"/>
  <c r="Z25" i="106"/>
  <c r="J27" i="109"/>
  <c r="J26" i="109"/>
  <c r="Y30" i="107"/>
  <c r="Y29" i="107" s="1"/>
  <c r="Y33" i="107" s="1"/>
  <c r="Y34" i="107" s="1"/>
  <c r="W30" i="107"/>
  <c r="W29" i="107" s="1"/>
  <c r="W33" i="107" s="1"/>
  <c r="W34" i="107" s="1"/>
  <c r="N30" i="107"/>
  <c r="N29" i="107" s="1"/>
  <c r="N33" i="107" s="1"/>
  <c r="N34" i="107" s="1"/>
  <c r="N36" i="107" s="1"/>
  <c r="M30" i="106"/>
  <c r="V30" i="107"/>
  <c r="V29" i="107" s="1"/>
  <c r="V33" i="107" s="1"/>
  <c r="V34" i="107" s="1"/>
  <c r="U30" i="106"/>
  <c r="U30" i="107"/>
  <c r="U29" i="107" s="1"/>
  <c r="U33" i="107" s="1"/>
  <c r="U34" i="107" s="1"/>
  <c r="U36" i="107" s="1"/>
  <c r="T30" i="106"/>
  <c r="M30" i="107"/>
  <c r="M29" i="107" s="1"/>
  <c r="M33" i="107" s="1"/>
  <c r="M34" i="107" s="1"/>
  <c r="M36" i="107" s="1"/>
  <c r="L30" i="106"/>
  <c r="I30" i="107"/>
  <c r="I29" i="107" s="1"/>
  <c r="I33" i="107" s="1"/>
  <c r="I34" i="107" s="1"/>
  <c r="I36" i="107" s="1"/>
  <c r="H30" i="106"/>
  <c r="L30" i="107"/>
  <c r="L29" i="107" s="1"/>
  <c r="L33" i="107" s="1"/>
  <c r="L34" i="107" s="1"/>
  <c r="L36" i="107" s="1"/>
  <c r="K30" i="106"/>
  <c r="Q30" i="107"/>
  <c r="Q29" i="107" s="1"/>
  <c r="Q33" i="107" s="1"/>
  <c r="Q34" i="107" s="1"/>
  <c r="Q36" i="107" s="1"/>
  <c r="P30" i="106"/>
  <c r="H30" i="107"/>
  <c r="H29" i="107" s="1"/>
  <c r="H33" i="107" s="1"/>
  <c r="H34" i="107" s="1"/>
  <c r="H36" i="107" s="1"/>
  <c r="G30" i="106"/>
  <c r="T30" i="107"/>
  <c r="T29" i="107" s="1"/>
  <c r="T33" i="107" s="1"/>
  <c r="T34" i="107" s="1"/>
  <c r="T36" i="107" s="1"/>
  <c r="S30" i="106"/>
  <c r="G30" i="107"/>
  <c r="F30" i="106"/>
  <c r="S30" i="107"/>
  <c r="S29" i="107" s="1"/>
  <c r="S33" i="107" s="1"/>
  <c r="S34" i="107" s="1"/>
  <c r="S36" i="107" s="1"/>
  <c r="R30" i="106"/>
  <c r="K30" i="107"/>
  <c r="K29" i="107" s="1"/>
  <c r="K33" i="107" s="1"/>
  <c r="K34" i="107" s="1"/>
  <c r="K36" i="107" s="1"/>
  <c r="J30" i="106"/>
  <c r="X30" i="107"/>
  <c r="X29" i="107" s="1"/>
  <c r="X33" i="107" s="1"/>
  <c r="X34" i="107" s="1"/>
  <c r="P30" i="107"/>
  <c r="P29" i="107" s="1"/>
  <c r="P33" i="107" s="1"/>
  <c r="P34" i="107" s="1"/>
  <c r="P36" i="107" s="1"/>
  <c r="O30" i="106"/>
  <c r="O30" i="107"/>
  <c r="O29" i="107" s="1"/>
  <c r="O33" i="107" s="1"/>
  <c r="O34" i="107" s="1"/>
  <c r="O36" i="107" s="1"/>
  <c r="N30" i="106"/>
  <c r="Q30" i="106"/>
  <c r="I30" i="106"/>
  <c r="I81" i="104"/>
  <c r="Z30" i="107"/>
  <c r="Z29" i="107" s="1"/>
  <c r="Z33" i="107" s="1"/>
  <c r="Z34" i="107" s="1"/>
  <c r="R30" i="107"/>
  <c r="R29" i="107" s="1"/>
  <c r="R33" i="107" s="1"/>
  <c r="R34" i="107" s="1"/>
  <c r="R36" i="107" s="1"/>
  <c r="J30" i="107"/>
  <c r="J29" i="107" s="1"/>
  <c r="J33" i="107" s="1"/>
  <c r="J34" i="107" s="1"/>
  <c r="J36" i="107" s="1"/>
  <c r="F30" i="107"/>
  <c r="F29" i="107" s="1"/>
  <c r="F33" i="107" s="1"/>
  <c r="F34" i="107" s="1"/>
  <c r="F36" i="107" s="1"/>
  <c r="E30" i="107"/>
  <c r="E29" i="107" s="1"/>
  <c r="D30" i="107"/>
  <c r="D29" i="107" s="1"/>
  <c r="D33" i="107" s="1"/>
  <c r="F48" i="104"/>
  <c r="I48" i="104" s="1"/>
  <c r="H34" i="101"/>
  <c r="G34" i="101"/>
  <c r="J34" i="101"/>
  <c r="I34" i="101"/>
  <c r="D34" i="107" l="1"/>
  <c r="D36" i="107" s="1"/>
  <c r="K43" i="107" s="1"/>
  <c r="Z36" i="107"/>
  <c r="Z37" i="107"/>
  <c r="Y36" i="107"/>
  <c r="Y37" i="107"/>
  <c r="W36" i="107"/>
  <c r="W37" i="107"/>
  <c r="X36" i="107"/>
  <c r="X37" i="107"/>
  <c r="V36" i="107"/>
  <c r="V37" i="107"/>
  <c r="Z30" i="106"/>
  <c r="G29" i="107"/>
  <c r="G33" i="107" s="1"/>
  <c r="G34" i="107" s="1"/>
  <c r="G36" i="107" s="1"/>
  <c r="E46" i="107" s="1"/>
  <c r="E33" i="107"/>
  <c r="E34" i="107" s="1"/>
  <c r="E36" i="107" s="1"/>
  <c r="D37" i="107" l="1"/>
  <c r="E37" i="107" s="1"/>
  <c r="E44" i="107"/>
  <c r="F36" i="78"/>
  <c r="F35" i="78"/>
  <c r="F32" i="78"/>
  <c r="F34" i="78"/>
  <c r="F33" i="78"/>
  <c r="F31" i="78"/>
  <c r="D41" i="78"/>
  <c r="F23" i="78"/>
  <c r="F21" i="78"/>
  <c r="F22" i="78"/>
  <c r="F20" i="78"/>
  <c r="F37" i="107" l="1"/>
  <c r="G37" i="107" s="1"/>
  <c r="H37" i="107" s="1"/>
  <c r="I37" i="107" s="1"/>
  <c r="J37" i="107" s="1"/>
  <c r="K37" i="107" s="1"/>
  <c r="L37" i="107" s="1"/>
  <c r="M37" i="107" s="1"/>
  <c r="N37" i="107" s="1"/>
  <c r="O37" i="107" s="1"/>
  <c r="P37" i="107" s="1"/>
  <c r="Q37" i="107" s="1"/>
  <c r="R37" i="107" s="1"/>
  <c r="S37" i="107" s="1"/>
  <c r="T37" i="107" s="1"/>
  <c r="U37" i="107" s="1"/>
  <c r="D41" i="115"/>
  <c r="D41" i="113"/>
  <c r="D41" i="114"/>
  <c r="F46" i="78"/>
  <c r="F45" i="78"/>
  <c r="D41" i="110"/>
  <c r="F25" i="78"/>
  <c r="G45" i="78" l="1"/>
  <c r="E32" i="78" s="1"/>
  <c r="E72" i="78" s="1"/>
  <c r="F45" i="114"/>
  <c r="G45" i="114" s="1"/>
  <c r="E32" i="114" s="1"/>
  <c r="F45" i="115"/>
  <c r="G45" i="115" s="1"/>
  <c r="E32" i="115" s="1"/>
  <c r="F45" i="113"/>
  <c r="G45" i="113" s="1"/>
  <c r="E32" i="113" s="1"/>
  <c r="G46" i="78"/>
  <c r="E33" i="78" s="1"/>
  <c r="E73" i="78" s="1"/>
  <c r="F73" i="78" s="1"/>
  <c r="F46" i="114"/>
  <c r="G46" i="114" s="1"/>
  <c r="E33" i="114" s="1"/>
  <c r="E73" i="114" s="1"/>
  <c r="F73" i="114" s="1"/>
  <c r="F46" i="113"/>
  <c r="G46" i="113" s="1"/>
  <c r="E33" i="113" s="1"/>
  <c r="E73" i="113" s="1"/>
  <c r="F73" i="113" s="1"/>
  <c r="F46" i="115"/>
  <c r="G46" i="115" s="1"/>
  <c r="E33" i="115" s="1"/>
  <c r="E73" i="115" s="1"/>
  <c r="F73" i="115" s="1"/>
  <c r="F45" i="110"/>
  <c r="G45" i="110" s="1"/>
  <c r="E32" i="110" s="1"/>
  <c r="F46" i="110"/>
  <c r="G46" i="110" s="1"/>
  <c r="E33" i="110" s="1"/>
  <c r="F72" i="78" l="1"/>
  <c r="G72" i="78" s="1"/>
  <c r="E36" i="60" s="1"/>
  <c r="E37" i="110"/>
  <c r="G73" i="114"/>
  <c r="K37" i="60" s="1"/>
  <c r="J37" i="60"/>
  <c r="G73" i="115"/>
  <c r="M37" i="60" s="1"/>
  <c r="L37" i="60"/>
  <c r="G73" i="113"/>
  <c r="I37" i="60" s="1"/>
  <c r="H37" i="60"/>
  <c r="E72" i="113"/>
  <c r="E37" i="113"/>
  <c r="E72" i="115"/>
  <c r="E37" i="115"/>
  <c r="E72" i="114"/>
  <c r="E37" i="114"/>
  <c r="G73" i="78"/>
  <c r="E37" i="60" s="1"/>
  <c r="E73" i="110"/>
  <c r="F73" i="110" s="1"/>
  <c r="E77" i="78"/>
  <c r="G77" i="78" s="1"/>
  <c r="D36" i="60"/>
  <c r="D37" i="60"/>
  <c r="E72" i="110"/>
  <c r="E37" i="78"/>
  <c r="E29" i="66"/>
  <c r="E28" i="66"/>
  <c r="E27" i="66"/>
  <c r="E26" i="66"/>
  <c r="E25" i="66"/>
  <c r="E24" i="66"/>
  <c r="C29" i="66"/>
  <c r="C28" i="66"/>
  <c r="C27" i="66"/>
  <c r="C26" i="66"/>
  <c r="C25" i="66"/>
  <c r="C24" i="66"/>
  <c r="L36" i="60" l="1"/>
  <c r="L41" i="60" s="1"/>
  <c r="E54" i="60" s="1"/>
  <c r="G54" i="60" s="1"/>
  <c r="F72" i="115"/>
  <c r="G72" i="115" s="1"/>
  <c r="M36" i="60" s="1"/>
  <c r="M41" i="60" s="1"/>
  <c r="F72" i="110"/>
  <c r="G72" i="110" s="1"/>
  <c r="G36" i="60" s="1"/>
  <c r="J36" i="60"/>
  <c r="J41" i="60" s="1"/>
  <c r="E53" i="60" s="1"/>
  <c r="F72" i="114"/>
  <c r="G72" i="114" s="1"/>
  <c r="K36" i="60" s="1"/>
  <c r="K41" i="60" s="1"/>
  <c r="H36" i="60"/>
  <c r="F72" i="113"/>
  <c r="G72" i="113" s="1"/>
  <c r="I36" i="60" s="1"/>
  <c r="I41" i="60" s="1"/>
  <c r="E77" i="113"/>
  <c r="G77" i="113" s="1"/>
  <c r="E77" i="114"/>
  <c r="G77" i="114" s="1"/>
  <c r="E77" i="115"/>
  <c r="G77" i="115" s="1"/>
  <c r="F37" i="60"/>
  <c r="N37" i="60" s="1"/>
  <c r="G73" i="110"/>
  <c r="G37" i="60" s="1"/>
  <c r="O37" i="60" s="1"/>
  <c r="E41" i="60"/>
  <c r="D41" i="60"/>
  <c r="E50" i="60" s="1"/>
  <c r="F36" i="60"/>
  <c r="E77" i="110"/>
  <c r="G77" i="110" s="1"/>
  <c r="F37" i="78"/>
  <c r="G50" i="60" l="1"/>
  <c r="N36" i="60"/>
  <c r="N41" i="60" s="1"/>
  <c r="O36" i="60"/>
  <c r="O41" i="60" s="1"/>
  <c r="H41" i="60"/>
  <c r="E52" i="60" s="1"/>
  <c r="G41" i="60"/>
  <c r="F41" i="60"/>
  <c r="E51" i="60" s="1"/>
  <c r="G51" i="60" s="1"/>
  <c r="F51" i="60"/>
  <c r="I17" i="100" s="1"/>
  <c r="F52" i="60"/>
  <c r="F53" i="60"/>
  <c r="I19" i="100" s="1"/>
  <c r="F54" i="60"/>
  <c r="I20" i="100" s="1"/>
  <c r="F50" i="60"/>
  <c r="I16" i="100" s="1"/>
  <c r="G53" i="60" l="1"/>
  <c r="E55" i="60"/>
  <c r="I18" i="100"/>
  <c r="G52" i="60"/>
  <c r="H20" i="100"/>
  <c r="K54" i="60"/>
  <c r="H19" i="100"/>
  <c r="K53" i="60"/>
  <c r="H17" i="100"/>
  <c r="K51" i="60"/>
  <c r="H18" i="100"/>
  <c r="K52" i="60"/>
  <c r="L51" i="60" l="1"/>
  <c r="J17" i="100"/>
  <c r="L53" i="60"/>
  <c r="J19" i="100"/>
  <c r="L54" i="60"/>
  <c r="J20" i="100"/>
  <c r="L52" i="60"/>
  <c r="J18" i="100"/>
  <c r="C37" i="66"/>
  <c r="C38" i="66"/>
  <c r="C39" i="66"/>
  <c r="C34" i="66"/>
  <c r="C35" i="66"/>
  <c r="C36" i="66"/>
  <c r="C33" i="66"/>
  <c r="C31" i="66"/>
  <c r="C32" i="66"/>
  <c r="C30" i="66"/>
  <c r="E31" i="66"/>
  <c r="E32" i="66"/>
  <c r="E33" i="66"/>
  <c r="E34" i="66"/>
  <c r="E35" i="66"/>
  <c r="E36" i="66"/>
  <c r="E37" i="66"/>
  <c r="E38" i="66"/>
  <c r="E39" i="66"/>
  <c r="E30" i="66"/>
  <c r="K50" i="60" l="1"/>
  <c r="H21" i="100" l="1"/>
  <c r="H16" i="100"/>
  <c r="K55" i="60"/>
  <c r="M55" i="60" l="1"/>
  <c r="M52" i="60"/>
  <c r="M53" i="60"/>
  <c r="M54" i="60"/>
  <c r="K41" i="107"/>
  <c r="K45" i="107" s="1"/>
  <c r="M51" i="60"/>
  <c r="M50" i="60"/>
  <c r="G55" i="60"/>
  <c r="J16" i="100"/>
  <c r="L50" i="60"/>
  <c r="L55" i="60" s="1"/>
  <c r="H50" i="60" l="1"/>
  <c r="J21" i="100"/>
  <c r="K42" i="107"/>
  <c r="H51" i="60"/>
  <c r="H52" i="60"/>
  <c r="F55" i="60"/>
  <c r="I21" i="100" s="1"/>
  <c r="H53" i="60"/>
  <c r="H54" i="60"/>
  <c r="K44" i="107" l="1"/>
  <c r="H55" i="60"/>
</calcChain>
</file>

<file path=xl/sharedStrings.xml><?xml version="1.0" encoding="utf-8"?>
<sst xmlns="http://schemas.openxmlformats.org/spreadsheetml/2006/main" count="574" uniqueCount="237">
  <si>
    <t>OBJETIVO</t>
  </si>
  <si>
    <t>CONTENIDO</t>
  </si>
  <si>
    <t>INSTRUCCIONES GENERALES</t>
  </si>
  <si>
    <t>DATOS RELATIVOS A LOS COMPROMISOS ECONÓMICOS DEL ACUERDO DE AGRUPACIÓN</t>
  </si>
  <si>
    <t>NOMBRE ENTIDADES SOLICITANTES</t>
  </si>
  <si>
    <t>TIPO DE EMPRESA</t>
  </si>
  <si>
    <t>COSTE TOTAL SUBVENCIONABLE (€)</t>
  </si>
  <si>
    <t>INTENSIDAD AYUDA 
(%)</t>
  </si>
  <si>
    <t>AYUDA TOTAL SOLICITADA (€)</t>
  </si>
  <si>
    <t>REPRESENTANTE</t>
  </si>
  <si>
    <t>ENTIDAD 2</t>
  </si>
  <si>
    <t>ENTIDAD 3</t>
  </si>
  <si>
    <t>ENTIDAD 4</t>
  </si>
  <si>
    <t>ENTIDAD 5</t>
  </si>
  <si>
    <t>Firma entidad representante</t>
  </si>
  <si>
    <t>Firma entidad 2</t>
  </si>
  <si>
    <t>Firma entidad 3</t>
  </si>
  <si>
    <t>Firma entidad 4</t>
  </si>
  <si>
    <t>Firma entidad 5</t>
  </si>
  <si>
    <t>AÑO -3</t>
  </si>
  <si>
    <t>AÑO -2</t>
  </si>
  <si>
    <t>AÑO -1</t>
  </si>
  <si>
    <t>AÑO 0</t>
  </si>
  <si>
    <t>CATEGORÍAS PROFESIONALES</t>
  </si>
  <si>
    <t>Mujeres</t>
  </si>
  <si>
    <t>Hombres</t>
  </si>
  <si>
    <t>Cargos directivos</t>
  </si>
  <si>
    <t xml:space="preserve">Mandos intermedios </t>
  </si>
  <si>
    <t xml:space="preserve">TOTAL </t>
  </si>
  <si>
    <t>TOTAL</t>
  </si>
  <si>
    <t>EMPLEO DIRECTO DISCAPACIDAD</t>
  </si>
  <si>
    <t>EMPLEO DIRECTO MUNICIPIOS LOCALES Y ADYACENTES</t>
  </si>
  <si>
    <t>EMPLEO INDIRECTO</t>
  </si>
  <si>
    <t>FASE DE EXPLOTACIÓN</t>
  </si>
  <si>
    <t>Duración de la FASE DE EXPLOTACIÓN (años)</t>
  </si>
  <si>
    <t>PLAN DE NEGOCIO DEL PROYECTO</t>
  </si>
  <si>
    <t>PLAN DE NEGOCIO- FASE DE PROYECTO</t>
  </si>
  <si>
    <r>
      <rPr>
        <b/>
        <sz val="14"/>
        <rFont val="Calibri"/>
        <family val="2"/>
        <scheme val="minor"/>
      </rPr>
      <t>Instrucciones para cumplimentar la FASE DE PROYECTO DEL PLAN DE NEGOCIO</t>
    </r>
    <r>
      <rPr>
        <sz val="14"/>
        <rFont val="Calibri"/>
        <family val="2"/>
        <scheme val="minor"/>
      </rPr>
      <t xml:space="preserve">
- En esta sección se cumplimentarán de forma detallada los datos relativos al Plan de Negocio de la fase de proyecto por meses. Se cumplimentarán los datos requeridos referentes a INGRESOS y GASTOS, incluyendo todos los datos en valor positivo. Solo se rellenarán los meses correspondientes a la duración del proyecto, considerando el año 0 el año de finalización.
- Las celdas en gris se autocompletarán, bien mediante cálculos o bien con datos de otras pestañas.
- La parte de ingresos será la relativa a la brecha de financiación. La parte de gastos será la correspondiente a todos los gastos totales necesarios para la realización del proyecto, independientemente de que sean considerados subvencionables o no en esta convocatoria. Los datos de personal se volcarán directamente de la pestaña de Personal.
- El desglose y explicación razonada de los datos cumplimentados en esta pestaña deberán ser completados, de forma obligatoria, en el apartado de la Memoria descriptiva “Información adicional y explicación del Plan de negocio”.</t>
    </r>
  </si>
  <si>
    <t>INGRESOS</t>
  </si>
  <si>
    <t>AÑOS</t>
  </si>
  <si>
    <t>Brecha de financiación-missing money</t>
  </si>
  <si>
    <t>GASTOS</t>
  </si>
  <si>
    <t>Costes de Gastos de Capital (CAPEX)</t>
  </si>
  <si>
    <t>Adquisición y habilitación de terrenos</t>
  </si>
  <si>
    <t>Equipos, materiales y suministros</t>
  </si>
  <si>
    <t xml:space="preserve">Estudios e informes (técnicos, medioambientales, otros) </t>
  </si>
  <si>
    <t>Otros gastos de capital</t>
  </si>
  <si>
    <r>
      <t>Costes de Gastos Operativos (OPEX)</t>
    </r>
    <r>
      <rPr>
        <sz val="8"/>
        <rFont val="Calibri"/>
        <family val="2"/>
        <scheme val="minor"/>
      </rPr>
      <t>-(no incluye costes de energía consumida)</t>
    </r>
  </si>
  <si>
    <t>Costes operativos esperados</t>
  </si>
  <si>
    <t>Costes de personal en fase de proyecto (Personal propio)</t>
  </si>
  <si>
    <t>Antes venía de la fase de personal, pero ahora no puede ser, porque son los costes totales de cada año, no son los nuevos incorporados</t>
  </si>
  <si>
    <t>Contratos operador instalaciones (si procede)</t>
  </si>
  <si>
    <t>Otros contratos (si procede)</t>
  </si>
  <si>
    <t>Servicios externos (si procede)</t>
  </si>
  <si>
    <t>Vigilancia</t>
  </si>
  <si>
    <t>Medio ambiente (Residuos, otros)</t>
  </si>
  <si>
    <t>Costes de mantenimiento esperados</t>
  </si>
  <si>
    <t>Repuestos mecánicos (si procede)</t>
  </si>
  <si>
    <t>Repuestos eléctricos e instrumentación (si procede)</t>
  </si>
  <si>
    <t xml:space="preserve">Otros costes </t>
  </si>
  <si>
    <t>Autoconsumos de servicios auxiliares</t>
  </si>
  <si>
    <t>PLAN DE NEGOCIO - FASE DE EXPLOTACIÓN</t>
  </si>
  <si>
    <t>Estudios e informes (técnicos, medioambientales, otros)</t>
  </si>
  <si>
    <t>Costes de Gastos Operativos (OPEX)-(no incluye costes de energía consumida)</t>
  </si>
  <si>
    <t>EXPLOTACIÓN</t>
  </si>
  <si>
    <t xml:space="preserve">Costes operativos </t>
  </si>
  <si>
    <t>Costes de mantenimiento</t>
  </si>
  <si>
    <t>Otros gastos operativos</t>
  </si>
  <si>
    <t>Cash Flow antes de Impuestos</t>
  </si>
  <si>
    <t>Impuestos</t>
  </si>
  <si>
    <t>Cash Flow Neto</t>
  </si>
  <si>
    <t>Cash Flow Acumulado</t>
  </si>
  <si>
    <t>JUSTIFICACIÓN DE LA INTENSIDAD DE AYUDA SOLICITADA</t>
  </si>
  <si>
    <t>Tasa de descuento</t>
  </si>
  <si>
    <t>Brecha financiación</t>
  </si>
  <si>
    <t>Costes totales subvencionables</t>
  </si>
  <si>
    <t>Intensidad solicitada %</t>
  </si>
  <si>
    <t xml:space="preserve">TIR </t>
  </si>
  <si>
    <t>Intensidad "brecha de financiación" %</t>
  </si>
  <si>
    <t>VAN proyecto</t>
  </si>
  <si>
    <t>VAN capex + opex</t>
  </si>
  <si>
    <t>PRESUPUESTO TOTAL DEL PROYECTO</t>
  </si>
  <si>
    <t>TÍTULO DEL PROYECTO</t>
  </si>
  <si>
    <t>TIPO DE INSTALACIÓN</t>
  </si>
  <si>
    <t>ENTIDADES SOLICITANTES</t>
  </si>
  <si>
    <t>COSTES POR ENTIDAD Y POR PARTIDA</t>
  </si>
  <si>
    <t>ENTIDAD REPRESENTANTE</t>
  </si>
  <si>
    <t>PARTIDAS</t>
  </si>
  <si>
    <t>COSTE SUBVENCIONABLE</t>
  </si>
  <si>
    <t>AYUDA SOLICITADA</t>
  </si>
  <si>
    <t>Costes de ingeniería, construcción, adquisición, alquiler y leasing</t>
  </si>
  <si>
    <t>Costes de instalaciones eléctricas de interconexión</t>
  </si>
  <si>
    <t>Costes de otros sistemas (equipamientos, sistemas de control)</t>
  </si>
  <si>
    <t>Costes de dirección facultativa</t>
  </si>
  <si>
    <t>Costes de gestión de solicitud y/o justificación</t>
  </si>
  <si>
    <t>Costes de coordinación de Seguridad y Salud</t>
  </si>
  <si>
    <t>COSTE TOTAL SUBVENCIONABLE                  (€)</t>
  </si>
  <si>
    <t>PORCENTAJE DEL TOTAL DE LA AYUDA  (%)</t>
  </si>
  <si>
    <t>PYMES</t>
  </si>
  <si>
    <t>ENTIDADES</t>
  </si>
  <si>
    <t>INTENSIDAD DE LA AYUDA                                         %</t>
  </si>
  <si>
    <t>IMPORTE DE AYUDA                    (€)</t>
  </si>
  <si>
    <t>COSTE PROYECTO SUBVENCIONABLE 
(€)</t>
  </si>
  <si>
    <t>IMPORTE DE AYUDAS (€)</t>
  </si>
  <si>
    <t>PARTICIPACIÓN  PYMES EN EL PROYECTO (%)</t>
  </si>
  <si>
    <t>PRESUPUESTO ENTIDAD REPRESENTANTE</t>
  </si>
  <si>
    <t>NOMBRE ENTIDAD</t>
  </si>
  <si>
    <t>TIPOLOGÍA DE ENTIDAD</t>
  </si>
  <si>
    <t>CRITERIOS INTENSIDAD MÁXIMA DE AYUDA SEGÚN TIPO DE ENTIDAD</t>
  </si>
  <si>
    <t xml:space="preserve">MÁXIMA INTENSIDAD DE AYUDA QUE SE PUEDE SOLICITAR, SEGÚN CRITERIOS ELEGIDOS </t>
  </si>
  <si>
    <t xml:space="preserve"> INTENSIDAD DE AYUDA SOLICITADA %</t>
  </si>
  <si>
    <t>2.1 Pequeña empresa, máximo 20% adicional.</t>
  </si>
  <si>
    <t>2.2. Mediana empresa, máximo 10% adicional.</t>
  </si>
  <si>
    <t>MÁXIMA INTENSIDAD A SOLICITAR SEGÚN TIPOLOGÍA DE ENTIDAD</t>
  </si>
  <si>
    <t>Coste subvencionable (€)</t>
  </si>
  <si>
    <t>Coste subvencionable de subcontratas (€)</t>
  </si>
  <si>
    <t>*Costes de otros sistemas (equipamientos, sistemas de control)</t>
  </si>
  <si>
    <t>Subtotal</t>
  </si>
  <si>
    <r>
      <t xml:space="preserve">  </t>
    </r>
    <r>
      <rPr>
        <b/>
        <sz val="14"/>
        <color theme="1"/>
        <rFont val="Calibri"/>
        <family val="2"/>
      </rPr>
      <t xml:space="preserve">»  </t>
    </r>
    <r>
      <rPr>
        <b/>
        <sz val="14"/>
        <color theme="1"/>
        <rFont val="Calibri"/>
        <family val="2"/>
        <scheme val="minor"/>
      </rPr>
      <t>TABLA A.1. DETALLE PARTIDAS SEGÚN INSTALACIONES</t>
    </r>
  </si>
  <si>
    <t>OBLIGATORIO CUMPLIMENTAR DATOS DE POTENCIA</t>
  </si>
  <si>
    <t>POTENCIA SISTEMA ALMACENAMIENTO (MW)</t>
  </si>
  <si>
    <t>POTENCIA INSTALACIÓN 
EERR (MW)</t>
  </si>
  <si>
    <t xml:space="preserve">Partidas susceptibles de ser parcialmente subvencionables, acorde a la tipología de instalación 
</t>
  </si>
  <si>
    <t>Coste subvencionable de la instalación (€)</t>
  </si>
  <si>
    <t>Porcentaje subvencionable aplicable plantas nuevas</t>
  </si>
  <si>
    <t>Coste subvencionable correspondiente a la instalación de almacenamiento (€)</t>
  </si>
  <si>
    <r>
      <rPr>
        <b/>
        <sz val="14"/>
        <color theme="1"/>
        <rFont val="Calibri"/>
        <family val="2"/>
      </rPr>
      <t>»  TABLA A.2. D</t>
    </r>
    <r>
      <rPr>
        <b/>
        <sz val="14"/>
        <color theme="1"/>
        <rFont val="Calibri"/>
        <family val="2"/>
        <scheme val="minor"/>
      </rPr>
      <t>ETALLE DE LAS SUBCONTRATAS</t>
    </r>
  </si>
  <si>
    <t>TIPOLOGÍA DE COSTE SUBVENCIONABLE</t>
  </si>
  <si>
    <t>COSTE (€)</t>
  </si>
  <si>
    <t>ENTIDAD SUBCONTRATADA</t>
  </si>
  <si>
    <t>JUSTIFICACIÓN/OBSERVACIONES</t>
  </si>
  <si>
    <t xml:space="preserve">PARTIDAS </t>
  </si>
  <si>
    <t xml:space="preserve">INTENSIDAD DE LA AYUDA                                     % </t>
  </si>
  <si>
    <t>PRESUPUESTO ENTIDAD 2</t>
  </si>
  <si>
    <t>PAQUETES DE TRABAJO</t>
  </si>
  <si>
    <t>TIPOS DE EMPRESA</t>
  </si>
  <si>
    <t>TIPOLOGÍA DE COSTE</t>
  </si>
  <si>
    <t>Tipologia de instalación</t>
  </si>
  <si>
    <t>PEQUEÑA EMPRESA</t>
  </si>
  <si>
    <t>1. Adición de sistemas de almacenamiento a plantas de energía renovable ya existentes</t>
  </si>
  <si>
    <t>MEDIANA EMPRESA</t>
  </si>
  <si>
    <t>2. Adición de sistemas de almacenamiento a plantas de energía renovable de nueva instalación</t>
  </si>
  <si>
    <t>GRAN EMPRESA</t>
  </si>
  <si>
    <t>UNIVERSIDAD O CENTRO DE INVESTIGACIÓN O TECNOLÓGICO</t>
  </si>
  <si>
    <t>PT 1</t>
  </si>
  <si>
    <t>PT 2</t>
  </si>
  <si>
    <t>PT 3</t>
  </si>
  <si>
    <t>PT 4</t>
  </si>
  <si>
    <t>PT 5</t>
  </si>
  <si>
    <t>PT 6</t>
  </si>
  <si>
    <t>PT 7</t>
  </si>
  <si>
    <t>PT 8</t>
  </si>
  <si>
    <t>PT 9</t>
  </si>
  <si>
    <t>PT 10</t>
  </si>
  <si>
    <t>Tipo de elemento</t>
  </si>
  <si>
    <t>Coeficiente lineal máximo</t>
  </si>
  <si>
    <t>Coeficiente lineal mínimo</t>
  </si>
  <si>
    <t>Periodo de años máximo</t>
  </si>
  <si>
    <t>Periodo de años mínimo</t>
  </si>
  <si>
    <t>Obra civil general</t>
  </si>
  <si>
    <t>Pavimentos</t>
  </si>
  <si>
    <t>Centrales renovables</t>
  </si>
  <si>
    <t>Otras centrales</t>
  </si>
  <si>
    <t>Edificios industriales</t>
  </si>
  <si>
    <t>Almacenes y depósitos (gaseosos, líquidos y sólidos)</t>
  </si>
  <si>
    <t>Subestaciones. Redes de transporte y distribución de energía</t>
  </si>
  <si>
    <t>Cables</t>
  </si>
  <si>
    <t>Resto instalaciones</t>
  </si>
  <si>
    <t>Maquinaria</t>
  </si>
  <si>
    <r>
      <t>18</t>
    </r>
    <r>
      <rPr>
        <sz val="8"/>
        <color theme="1"/>
        <rFont val="Calibri"/>
        <family val="2"/>
        <scheme val="minor"/>
      </rPr>
      <t> </t>
    </r>
  </si>
  <si>
    <t>Útiles y herramientas</t>
  </si>
  <si>
    <t>Moldes, matrices y modelos</t>
  </si>
  <si>
    <t>Equipos electrónicos</t>
  </si>
  <si>
    <t>Equipos para procesos de información</t>
  </si>
  <si>
    <t>Sistemas y programas informáticos</t>
  </si>
  <si>
    <t>Otros elementos</t>
  </si>
  <si>
    <t>UBICACIÓN DEL PROYECTO</t>
  </si>
  <si>
    <t>Total empleos directos equivalentes  a tiempo completo</t>
  </si>
  <si>
    <t>PERSONAL Y EMPLEO</t>
  </si>
  <si>
    <t>RESUMEN POR ENTIDAD Y PYMES</t>
  </si>
  <si>
    <t xml:space="preserve">DETALLE DE LAS PARTIDAS Y COSTES SUBVENCIONABLES </t>
  </si>
  <si>
    <t>IMPORTE TOTAL DE LA AYUDA  
(€)</t>
  </si>
  <si>
    <t>GASTOS SUBVENCIONABLES 
(€)</t>
  </si>
  <si>
    <t>RESUMEN DE COSTES Y AYUDA SOLICITADA POR PARTIDA</t>
  </si>
  <si>
    <t>% empleos discapacidad sobre el total</t>
  </si>
  <si>
    <t>% empleos  locales y adyacentes sobre total</t>
  </si>
  <si>
    <t xml:space="preserve">Empleos indirectos equivalentes a tiempo completo creados como consecuencia de la explotación del proyecto </t>
  </si>
  <si>
    <t>Empleos directos equivalentes a tiempo completo que se ubican en los municipios locales y/o adyacentes</t>
  </si>
  <si>
    <t>Empleos directos equivalentes a tiempo completo con grado de discapacidad igual o mayor del 33%</t>
  </si>
  <si>
    <t>Empleos directos equivalentes a tiemplo completo en municipios locales y adyacentes</t>
  </si>
  <si>
    <t>EMPLEO DIRECTO: PERSONAL PROPIO</t>
  </si>
  <si>
    <t>EMPLEO DIRECTO: PERSONAL SUBCONTRATADO</t>
  </si>
  <si>
    <t>Otros costes</t>
  </si>
  <si>
    <t>TOTAL CAPEX+OPEX</t>
  </si>
  <si>
    <t>2. Reglamento (UE) n.º 651/2014 de la Comisión, máximo 40 %.</t>
  </si>
  <si>
    <t xml:space="preserve">                </t>
  </si>
  <si>
    <t xml:space="preserve"> </t>
  </si>
  <si>
    <t>INTENSIDAD AYUDA SOLICITADA</t>
  </si>
  <si>
    <t>1 Universidades o Centros de Investigación o Tecnológicos sin ánimo de lucro, en tanto entidades no empresariales, según el artículo 10.3 de la Orden TED/1177/2022 de 29 de noviembre, máximo 100% .</t>
  </si>
  <si>
    <t>PRESUPUESTO ENTIDAD 3</t>
  </si>
  <si>
    <t>Ayuda solicitada</t>
  </si>
  <si>
    <t>Datos desagregados únicamente para la instalación de ALMACENAMIENTO</t>
  </si>
  <si>
    <r>
      <t>Costes de Gastos Operativos (OPEX)-</t>
    </r>
    <r>
      <rPr>
        <b/>
        <sz val="12"/>
        <rFont val="Calibri"/>
        <family val="2"/>
        <scheme val="minor"/>
      </rPr>
      <t>(no incluye costes de energía consumida)</t>
    </r>
  </si>
  <si>
    <t>PRESUPUESTO ENTIDAD 4</t>
  </si>
  <si>
    <t>PRESUPUESTO ENTIDAD 5</t>
  </si>
  <si>
    <r>
      <t xml:space="preserve">PARTIDAS
</t>
    </r>
    <r>
      <rPr>
        <sz val="14"/>
        <rFont val="Calibri"/>
        <family val="2"/>
        <scheme val="minor"/>
      </rPr>
      <t>(acorde a la clasificación establecida en la disposición quinta de  la Convocatoria)</t>
    </r>
  </si>
  <si>
    <t xml:space="preserve">Información relativa a los costes (gastos, proveedores) </t>
  </si>
  <si>
    <r>
      <t xml:space="preserve">PARTIDAS
</t>
    </r>
    <r>
      <rPr>
        <sz val="14"/>
        <rFont val="Calibri"/>
        <family val="2"/>
        <scheme val="minor"/>
      </rPr>
      <t>(acorde a la clasificación establecida en la disposición quinta de la Convocatoria)</t>
    </r>
  </si>
  <si>
    <t>Información relativa a los costes (gastos, proveedores)</t>
  </si>
  <si>
    <t>IMPORTANTE
La pestaña "Acuerdo de Agrupación" es única y exclusivamente para AGRUPACIONES, en cumplimiento del apartado 8.b) del ANEXO III de la Convocatoria. El modelo está preparado para imprimirse en formato *pdf, el cual deberá ser firmado electrónicamente y adjuntarse al resto de documentación del Acuerdo de Agrupación. Se recomienda prestar especial atención para que los valores sean coincidentes en ambos documentos.</t>
  </si>
  <si>
    <t>Nº personas trabajadoras equivalentes a tiempo completo, (personal propio y personal subcontratado de empleo directo) dedicados a las instalaciones de almacenamiento y en su caso, a la de generación de energía renovable.</t>
  </si>
  <si>
    <t xml:space="preserve">Nº personas trabajadoras equivalentes a tiempo completo </t>
  </si>
  <si>
    <t>Personal técnico</t>
  </si>
  <si>
    <t>Personal operario</t>
  </si>
  <si>
    <t>Personal administrativo</t>
  </si>
  <si>
    <r>
      <t xml:space="preserve">La presente Memoria Económica tiene la finalidad de especificar los costes del proyecto y justificar la necesidad del apoyo público solicitado, para realizar la actividad propuesta en términos de una rentabilidad razonable, de acuerdo </t>
    </r>
    <r>
      <rPr>
        <sz val="16"/>
        <rFont val="Calibri"/>
        <family val="2"/>
        <scheme val="minor"/>
      </rPr>
      <t>a la Orden TED/1177/2022, de 29 de noviembre, por la que se aprueban las bases reguladoras para la concesión de ayudas a proyectos innovadores de almacenamiento energético hibridado con instalaciones de generación de energía eléctrica a partir de fuentes de energía renovables en el marco del Plan de Recuperación, Transformación y Resiliencia, y a la Resolución de 21 de diciembre de 2022, del Consejo de Administración de la E.P.E Instituto para la Diversificación y Ahorro de la Energía (IDAE), M.P., por la que se aprueba la primera convocatoria de ayudas para proyectos innovadores de almacenamiento energético hibridado con instalaciones de generación de energía eléctrica a partir de fuentes de energía renovables en el marco del Plan de Recuperación, Transformación y Resiliencia – Financiado por la Unión Europea – Next GenerationEU</t>
    </r>
    <r>
      <rPr>
        <b/>
        <sz val="16"/>
        <rFont val="Calibri"/>
        <family val="2"/>
        <scheme val="minor"/>
      </rPr>
      <t>.</t>
    </r>
  </si>
  <si>
    <t>años</t>
  </si>
  <si>
    <t>Costes de instalaciones eléctricas de conexión</t>
  </si>
  <si>
    <t>*Costes de instalaciones eléctricas de conexión</t>
  </si>
  <si>
    <t>La presente memoria económica del proyecto incluye las siguientes pestañas de petición de información:
- Acuerdo de Agrupación
- Personal y empleo
- Fase de Construcción del Plan de Negocio
- Fase de Explotación del Plan de Negocio
- Plan de Negocio
- Presupuesto Total
- Entidad Representante
- Resto de entidades</t>
  </si>
  <si>
    <t>FASE DE CONSTRUCCIÓN</t>
  </si>
  <si>
    <t>Duración de la FASE DE CONSTRUCCIÓN (años)</t>
  </si>
  <si>
    <t>PLAN DE NEGOCIO- FASE DE CONSTRUCCIÓN</t>
  </si>
  <si>
    <t>CONSTRUCCIÓN</t>
  </si>
  <si>
    <r>
      <t xml:space="preserve">Este formulario está compuesto por varias pestañas, y cuyas instrucciones particulares de cumplimentación se encuentran en la parte superior de cada una de ellas. En caso de ser una AGRUPACIÓN, el modelo está diseñado para un máximo de 5 entidades (entidad representante y 4 entidades colaboradoras), en caso de ser un número superior, deberán solicitar un modelo específico a través del buzón de correo habilitado para ello.
Cada pestaña contiene diferentes tablas, dentro de las cuales </t>
    </r>
    <r>
      <rPr>
        <b/>
        <sz val="16"/>
        <color theme="1"/>
        <rFont val="Calibri"/>
        <family val="2"/>
        <scheme val="minor"/>
      </rPr>
      <t>SÓLO SE DEBERÁN CUMPLIMENTAR LAS CELDAS EN BLANCO</t>
    </r>
    <r>
      <rPr>
        <sz val="16"/>
        <color theme="1"/>
        <rFont val="Calibri"/>
        <family val="2"/>
        <scheme val="minor"/>
      </rPr>
      <t xml:space="preserve">, las sombreadas se autocompletarán a partir de datos aportados en otras celdas o autocalculados.
De forma general, la información a recoger en cada una de las pestañas tiene los siguientes objetivos: </t>
    </r>
    <r>
      <rPr>
        <sz val="16"/>
        <color rgb="FFFF0000"/>
        <rFont val="Calibri"/>
        <family val="2"/>
        <scheme val="minor"/>
      </rPr>
      <t xml:space="preserve">
</t>
    </r>
    <r>
      <rPr>
        <sz val="16"/>
        <rFont val="Calibri"/>
        <family val="2"/>
        <scheme val="minor"/>
      </rPr>
      <t xml:space="preserve">- </t>
    </r>
    <r>
      <rPr>
        <b/>
        <sz val="16"/>
        <rFont val="Calibri"/>
        <family val="2"/>
        <scheme val="minor"/>
      </rPr>
      <t>ACUERDO DE AGRUPACIÓN</t>
    </r>
    <r>
      <rPr>
        <sz val="16"/>
        <rFont val="Calibri"/>
        <family val="2"/>
        <scheme val="minor"/>
      </rPr>
      <t xml:space="preserve">: SÓLO DEBERÁ TENERSE EN CUENTA EN CASO DE AGRUPACIONES. Esta pestaña se autocompletará con el resumen de los datos económicos de cada una de las entidades que forman la agrupación. </t>
    </r>
    <r>
      <rPr>
        <b/>
        <sz val="16"/>
        <rFont val="Calibri"/>
        <family val="2"/>
        <scheme val="minor"/>
      </rPr>
      <t>Una vez autocompletado, se deberá imprimir en formato *pdf, tamaño A4, ser firmada por todas y cada una de las entidades en el espacio reservado para ello, y adjuntarse al documento ACUERDO DE AGRUPACIÓN.</t>
    </r>
    <r>
      <rPr>
        <sz val="16"/>
        <rFont val="Calibri"/>
        <family val="2"/>
        <scheme val="minor"/>
      </rPr>
      <t xml:space="preserve">
- </t>
    </r>
    <r>
      <rPr>
        <b/>
        <sz val="16"/>
        <rFont val="Calibri"/>
        <family val="2"/>
        <scheme val="minor"/>
      </rPr>
      <t xml:space="preserve">PERSONAL Y EMPLEO: </t>
    </r>
    <r>
      <rPr>
        <sz val="16"/>
        <rFont val="Calibri"/>
        <family val="2"/>
        <scheme val="minor"/>
      </rPr>
      <t xml:space="preserve">Esta pestaña recogerá los datos desagregados de trabajadoras y trabajadores, para cada categoría profesional, tanto de la entidad como de las subcontratas, y de forma diferenciada para la fase de construcción y la fase de explotación. Se deberá indicar la duración de cada una de las fases en años.
 Los datos recogerán los totales. Además también se recogerán los datos relativos al empleo directo en municipios locales y adyacentes, el empleo de personas con discapacidad, y el empleo indirecto generado.
- </t>
    </r>
    <r>
      <rPr>
        <b/>
        <sz val="16"/>
        <rFont val="Calibri"/>
        <family val="2"/>
        <scheme val="minor"/>
      </rPr>
      <t>FASE DE CONSTRUCCIÓN DEL PLAN DE NEGOCIO</t>
    </r>
    <r>
      <rPr>
        <sz val="16"/>
        <rFont val="Calibri"/>
        <family val="2"/>
        <scheme val="minor"/>
      </rPr>
      <t>: Los datos recogidos corresponderán a los años que dure la fase de construcción, indicados en la pestaña Personal y empleo. Los datos se corresponderán principalmente con los gastos, y en ingresos se deberá indicar la brecha de financiación.
-</t>
    </r>
    <r>
      <rPr>
        <b/>
        <sz val="16"/>
        <rFont val="Calibri"/>
        <family val="2"/>
        <scheme val="minor"/>
      </rPr>
      <t xml:space="preserve"> FASE DE EXPLOTACIÓN DEL PLAN DE NEGOCIO</t>
    </r>
    <r>
      <rPr>
        <sz val="16"/>
        <rFont val="Calibri"/>
        <family val="2"/>
        <scheme val="minor"/>
      </rPr>
      <t xml:space="preserve">: Los datos recogidos corresponderán a los años de la fase de explotación, indicados en la pestaña Personal y empleo, con un máximo de 20. Los ingresos esperados corresponderán a las estimaciones según la participación en diferentes mercados, y los costes serán los correspondientes a los derivados de la explotación de la instalación.
- </t>
    </r>
    <r>
      <rPr>
        <b/>
        <sz val="16"/>
        <rFont val="Calibri"/>
        <family val="2"/>
        <scheme val="minor"/>
      </rPr>
      <t>PLAN DE NEGOCIO</t>
    </r>
    <r>
      <rPr>
        <sz val="16"/>
        <rFont val="Calibri"/>
        <family val="2"/>
        <scheme val="minor"/>
      </rPr>
      <t xml:space="preserve">: Pestaña resumen de los datos introducidos en las pestañas anteriores, la cual se autocompletará casi en su totalidad. Los datos servirán para analizar y evaluar la viabilidad económica del negocio en su conjunto.
- </t>
    </r>
    <r>
      <rPr>
        <b/>
        <sz val="16"/>
        <rFont val="Calibri"/>
        <family val="2"/>
        <scheme val="minor"/>
      </rPr>
      <t>PRESUPUESTO TOTAL</t>
    </r>
    <r>
      <rPr>
        <sz val="16"/>
        <rFont val="Calibri"/>
        <family val="2"/>
        <scheme val="minor"/>
      </rPr>
      <t xml:space="preserve">: En esta pestaña se indicarán algunos datos básicos de la instalación, y el resto de celdas se autocompletarán casi en su totalidad a partir de los datos económicos aportados en las pestañas correspondientes a cada una de las entidades que participan en el proyecto.
- </t>
    </r>
    <r>
      <rPr>
        <b/>
        <sz val="16"/>
        <rFont val="Calibri"/>
        <family val="2"/>
        <scheme val="minor"/>
      </rPr>
      <t>ENTIDAD REPRESENTANTE</t>
    </r>
    <r>
      <rPr>
        <sz val="16"/>
        <rFont val="Calibri"/>
        <family val="2"/>
        <scheme val="minor"/>
      </rPr>
      <t xml:space="preserve">: Cada entidad deberá indicar la tipología de empresa, atendiendo a los criterios establecidos en la convocatoria, y la intensidad de ayuda solicitada. También se indicarán todos los datos referentes a los costes subvencionables del proyecto, detallados por partidas, y detallando los específicos de las subcontratas. Así mismo se indicarán, en caso de ser necesario por la tipología de instalación, la potencia de almacenamiento y generación de la instalación renovable para el cálculo de determinadas partidas, parcialmente subvencionables. 
- </t>
    </r>
    <r>
      <rPr>
        <b/>
        <sz val="16"/>
        <rFont val="Calibri"/>
        <family val="2"/>
        <scheme val="minor"/>
      </rPr>
      <t>RESTO DE ENTIDADES</t>
    </r>
    <r>
      <rPr>
        <sz val="16"/>
        <rFont val="Calibri"/>
        <family val="2"/>
        <scheme val="minor"/>
      </rPr>
      <t>: Cada entidad adicional deberá completar los datos relativos a su participación en el proyecto, indicando los datos similares a los anteriormente mencionados en la Entidad representante. Algunos datos recogidos en la Tabla A.1  de la pestaña Entidad representante relativos a la potencia de almacenamiento y generación se replicarán en estas pestañas, no siendo posible su modificación.</t>
    </r>
    <r>
      <rPr>
        <sz val="16"/>
        <color theme="1"/>
        <rFont val="Calibri"/>
        <family val="2"/>
        <scheme val="minor"/>
      </rPr>
      <t xml:space="preserve">
</t>
    </r>
  </si>
  <si>
    <t>Empleos indirectos equivalentes a tiempo completo creados como consecuencia de la realización de la fase de construcción</t>
  </si>
  <si>
    <t>Esta pestaña es, única y exclusivamente, para AGRUPACIONES, en cumplimiento del apartado 8.b) del ANEXO III de la Convocatoria. 
El modelo está preparado para imprimirse en formato *pdf, el cual deberá ser firmado electrónicamente y adjuntarse al resto de documentación del Acuerdo de Agrupación. 
Se recomienda prestar especial atención a que los valores sean coincidentes en ambos documentos.</t>
  </si>
  <si>
    <r>
      <rPr>
        <b/>
        <sz val="14"/>
        <rFont val="Calibri"/>
        <family val="2"/>
        <scheme val="minor"/>
      </rPr>
      <t>Instrucciones para cumplimentar la FASE DE CONSTRUCCIÓN DEL PLAN DE NEGOCIO</t>
    </r>
    <r>
      <rPr>
        <sz val="14"/>
        <rFont val="Calibri"/>
        <family val="2"/>
        <scheme val="minor"/>
      </rPr>
      <t xml:space="preserve">
1. En esta sección se cumplimentarán de forma detallada los datos relativos al Plan de Negocio en la FASE DE CONSTRUCCIÓN, aportando los datos relativos a los años indicados en la pestaña "Personal y empleo". Se cumplimentarán los datos requeridos referentes a </t>
    </r>
    <r>
      <rPr>
        <b/>
        <sz val="14"/>
        <rFont val="Calibri"/>
        <family val="2"/>
        <scheme val="minor"/>
      </rPr>
      <t>Ingresos y Gastos</t>
    </r>
    <r>
      <rPr>
        <sz val="14"/>
        <rFont val="Calibri"/>
        <family val="2"/>
        <scheme val="minor"/>
      </rPr>
      <t xml:space="preserve">, incluyendo todos los datos en valor positivo. Sólo se rellenarán las celdas en blanco, las celdas en gris se autocompletarán, bien mediante cálculos o bien con datos de otras pestañas.
2. Tal y cómo se ha indicado, se cumplimentarán los datos de los años indicados en la celda "Duración de la Fase de Construcción", que viene recogida de la pestaña de Personal y empleo, considerando el año 0 el año de finalización del proyecto constructivo. Ejemplo: para un proyecto cuya duración es de 3 años, se rellenarán los datos de los años -2, -1 y 0.
3. La parte de ingresos será la relativa a la brecha de financiación. La parte de gastos será la correspondiente a todos los gastos totales necesarios para la realización del proyecto, independientemente de que sean considerados subvencionables o no, en esta convocatoria. Se añadirán las categorías que se consideren necesarias para una mejor comprensión de los gastos incluidos en este Plan.
4. Como complemento a los valores indicados en esta tabla, </t>
    </r>
    <r>
      <rPr>
        <b/>
        <sz val="14"/>
        <rFont val="Calibri"/>
        <family val="2"/>
        <scheme val="minor"/>
      </rPr>
      <t>se aportará el desglose y explicación razonada de cada uno de ellos en el apartado de “Viabilidad económica”de la Memoria descriptiva.</t>
    </r>
  </si>
  <si>
    <r>
      <rPr>
        <b/>
        <sz val="14"/>
        <rFont val="Calibri"/>
        <family val="2"/>
        <scheme val="minor"/>
      </rPr>
      <t xml:space="preserve">Instrucciones para cumplimentar la FASE DE EXPLOTACIÓN DEL PLAN DE NEGOCIO
</t>
    </r>
    <r>
      <rPr>
        <sz val="14"/>
        <rFont val="Calibri"/>
        <family val="2"/>
        <scheme val="minor"/>
      </rPr>
      <t xml:space="preserve">1. En esta sección se cumplimentarán de forma detallada los datos relativos al Plan de Negocio de la FASE DE EXPLOTACIÓN, por años. Se cumplimentarán los datos requeridos referentes a Ingresos y Gastos, incluyendo todos los datos en valor positivo. Sólo se rellenarán las celdas en blanco, las celdas en gris se autocompletarán, bien mediante cálculos o bien con datos de otras pestañas. 
2. Se cumplimentarán los datos relativos a los años reflejados en la celda "Duración de la Fase de Explotación", los cuales vienen recogidos de la pestaña de "Personal y Empleo".
3. Los datos relativos a los </t>
    </r>
    <r>
      <rPr>
        <b/>
        <sz val="14"/>
        <rFont val="Calibri"/>
        <family val="2"/>
        <scheme val="minor"/>
      </rPr>
      <t>Ingresos</t>
    </r>
    <r>
      <rPr>
        <sz val="14"/>
        <rFont val="Calibri"/>
        <family val="2"/>
        <scheme val="minor"/>
      </rPr>
      <t xml:space="preserve">, se especificarán para los diferentes tipos de mercado en los que el proyecto tenga previsto participar, con </t>
    </r>
    <r>
      <rPr>
        <b/>
        <sz val="14"/>
        <rFont val="Calibri"/>
        <family val="2"/>
        <scheme val="minor"/>
      </rPr>
      <t>el valor neto</t>
    </r>
    <r>
      <rPr>
        <sz val="14"/>
        <rFont val="Calibri"/>
        <family val="2"/>
        <scheme val="minor"/>
      </rPr>
      <t xml:space="preserve"> correspondiente de los ingresos anuales. El valor neto se obtendrá descontando los costes estimados de aprovisionamientos de electricidad. 
4. Los datos relativos a los </t>
    </r>
    <r>
      <rPr>
        <b/>
        <sz val="14"/>
        <rFont val="Calibri"/>
        <family val="2"/>
        <scheme val="minor"/>
      </rPr>
      <t>Gastos</t>
    </r>
    <r>
      <rPr>
        <sz val="14"/>
        <rFont val="Calibri"/>
        <family val="2"/>
        <scheme val="minor"/>
      </rPr>
      <t xml:space="preserve"> se especificarán atendiendo a su tipología, añadiendo las categorías que se consideren necesarias para una mejor comprensión de los gastos incluidos en esta fase.
5. Como complemento a los valores indicados en esta tabla, </t>
    </r>
    <r>
      <rPr>
        <b/>
        <sz val="14"/>
        <rFont val="Calibri"/>
        <family val="2"/>
        <scheme val="minor"/>
      </rPr>
      <t>se aportará el desglose y explicación razonada de cada uno de ellos en el apartado de “Viabilidad económica” de la Memoria descriptiva</t>
    </r>
    <r>
      <rPr>
        <sz val="14"/>
        <rFont val="Calibri"/>
        <family val="2"/>
        <scheme val="minor"/>
      </rPr>
      <t xml:space="preserve">.
</t>
    </r>
  </si>
  <si>
    <r>
      <t>Instrucciones para cumplimentar el PLAN DE NEGOCIO</t>
    </r>
    <r>
      <rPr>
        <b/>
        <sz val="14"/>
        <color rgb="FFFF0000"/>
        <rFont val="Calibri"/>
        <family val="2"/>
        <scheme val="minor"/>
      </rPr>
      <t xml:space="preserve">
</t>
    </r>
    <r>
      <rPr>
        <b/>
        <sz val="14"/>
        <rFont val="Calibri"/>
        <family val="2"/>
        <scheme val="minor"/>
      </rPr>
      <t xml:space="preserve">1. Esta tabla se autocompletará casi en su totalidad con los datos de las pestañas " Fase de construcción" y "Fase de explotación". Para la cumplimentación de cada una de las pestañas se seguirán las instrucciones correspondientes.
</t>
    </r>
    <r>
      <rPr>
        <sz val="14"/>
        <rFont val="Calibri"/>
        <family val="2"/>
        <scheme val="minor"/>
      </rPr>
      <t>2. Una vez introducidos los datos correspondientes a la fila "</t>
    </r>
    <r>
      <rPr>
        <b/>
        <sz val="14"/>
        <rFont val="Calibri"/>
        <family val="2"/>
        <scheme val="minor"/>
      </rPr>
      <t>Impuestos</t>
    </r>
    <r>
      <rPr>
        <sz val="14"/>
        <rFont val="Calibri"/>
        <family val="2"/>
        <scheme val="minor"/>
      </rPr>
      <t xml:space="preserve">" </t>
    </r>
    <r>
      <rPr>
        <u/>
        <sz val="14"/>
        <rFont val="Calibri"/>
        <family val="2"/>
        <scheme val="minor"/>
      </rPr>
      <t>con valor positivo</t>
    </r>
    <r>
      <rPr>
        <sz val="14"/>
        <rFont val="Calibri"/>
        <family val="2"/>
        <scheme val="minor"/>
      </rPr>
      <t xml:space="preserve">, se autocalcularán los totales de los flujos de caja, los valores del TIR y VAN relativos al negocio, así como la justificación de la intensidad de ayuda solicitada en relación a la brecha de financiación. 
3. En el caso de que la celda del TIR adquiera color naranja supondrá que el valor está hasta 2 puntos porcentuales por encima de la "tasa de retorno" y rojo cuando su valor esté por encima de los 2 puntos porcentuales. 
4. En caso de que la celda "Intensidad brecha de financiación" adquiera color naranja, supondrá que la intensidad solicitada es ligeramente superior a la requerida, pero no se modificará respecto a la solicitud. En caso de que la celda adquiera color rojo, supondrá que la intensidad solicitada es superior a la requerida en más de 2 puntos porcentuales, y por tanto supondrá una minoración y reajuste con respecto a la solicitada.
5. La tasa de descuento es un valor prefijado del 7%, invariable. </t>
    </r>
    <r>
      <rPr>
        <sz val="14"/>
        <color rgb="FFFF0000"/>
        <rFont val="Calibri"/>
        <family val="2"/>
        <scheme val="minor"/>
      </rPr>
      <t xml:space="preserve">
</t>
    </r>
  </si>
  <si>
    <r>
      <rPr>
        <b/>
        <sz val="12"/>
        <color theme="1"/>
        <rFont val="Calibri"/>
        <family val="2"/>
        <scheme val="minor"/>
      </rPr>
      <t xml:space="preserve">Instrucciones para cumplimentar los datos relativos a PERSONAL y EMPLEO. 
</t>
    </r>
    <r>
      <rPr>
        <sz val="12"/>
        <color theme="1"/>
        <rFont val="Calibri"/>
        <family val="2"/>
        <scheme val="minor"/>
      </rPr>
      <t xml:space="preserve">1. Se detallarán los datos para cada una de las fases, diferenciando entre la fase de CONSTRUCCIÓN y la fase de EXPLOTACIÓN DE LA INSTALACIÓN. </t>
    </r>
    <r>
      <rPr>
        <sz val="12"/>
        <rFont val="Calibri"/>
        <family val="2"/>
        <scheme val="minor"/>
      </rPr>
      <t>Las definiciones de cada una de las categorias de personal y empleo vienen recogidas en el apartado "Externalidades" de la Memoria descriptiva.</t>
    </r>
    <r>
      <rPr>
        <sz val="12"/>
        <color rgb="FFFF0000"/>
        <rFont val="Calibri"/>
        <family val="2"/>
        <scheme val="minor"/>
      </rPr>
      <t xml:space="preserve"> </t>
    </r>
    <r>
      <rPr>
        <sz val="12"/>
        <rFont val="Calibri"/>
        <family val="2"/>
        <scheme val="minor"/>
      </rPr>
      <t>Solo se completarán las celdas en blanco, las celdas en gris se autocompletarán a partir de los datos introducidos en el resto de las celdas.</t>
    </r>
    <r>
      <rPr>
        <sz val="12"/>
        <color theme="1"/>
        <rFont val="Calibri"/>
        <family val="2"/>
        <scheme val="minor"/>
      </rPr>
      <t xml:space="preserve">
2. Para cada una de las fases se deberá indicar la duración en años (se admite un decimal), los cuales deberán coincidir con los datos a introducir en las diferentes pestañas del Plan de Negocio (máximo de años para la fase de construcción debe ser acorde a la fecha máxima de finalización establecida en la Convocatoria, máximo de 20 años para la fase de explotación). 
3.</t>
    </r>
    <r>
      <rPr>
        <sz val="12"/>
        <color rgb="FFFF0000"/>
        <rFont val="Calibri"/>
        <family val="2"/>
        <scheme val="minor"/>
      </rPr>
      <t xml:space="preserve"> </t>
    </r>
    <r>
      <rPr>
        <sz val="12"/>
        <rFont val="Calibri"/>
        <family val="2"/>
        <scheme val="minor"/>
      </rPr>
      <t xml:space="preserve">Se completará el número de personas trabajadoras equivalentes a tiempo completo (personal propio y personal subcontratado de empleo directo) para el </t>
    </r>
    <r>
      <rPr>
        <b/>
        <sz val="12"/>
        <rFont val="Calibri"/>
        <family val="2"/>
        <scheme val="minor"/>
      </rPr>
      <t>global del proyecto</t>
    </r>
    <r>
      <rPr>
        <sz val="12"/>
        <rFont val="Calibri"/>
        <family val="2"/>
        <scheme val="minor"/>
      </rPr>
      <t>, es decir, incluyendo el personal dedicado a las instalaciones de almacenamiento y de generación de energía renovable, si ésta es de nueva construcción. En el caso de proyectos donde solo se realice la instalación de almacenamiento (se añade a instalación de generación renovable ya existente), este dato será coincidente con el empleo directo total (sumatorio de personal propio y subcontratado) desagregado en la tabla siguiente.</t>
    </r>
    <r>
      <rPr>
        <sz val="12"/>
        <color theme="1"/>
        <rFont val="Calibri"/>
        <family val="2"/>
        <scheme val="minor"/>
      </rPr>
      <t xml:space="preserve">
4. Las tablas siguientes corresponderán, tal y como se ha indicado en el punto anterior, a los datos </t>
    </r>
    <r>
      <rPr>
        <b/>
        <sz val="12"/>
        <color theme="1"/>
        <rFont val="Calibri"/>
        <family val="2"/>
        <scheme val="minor"/>
      </rPr>
      <t>desagregados</t>
    </r>
    <r>
      <rPr>
        <sz val="12"/>
        <color theme="1"/>
        <rFont val="Calibri"/>
        <family val="2"/>
        <scheme val="minor"/>
      </rPr>
      <t xml:space="preserve"> de personal dedicado exclusivamente a la </t>
    </r>
    <r>
      <rPr>
        <b/>
        <sz val="12"/>
        <color theme="1"/>
        <rFont val="Calibri"/>
        <family val="2"/>
        <scheme val="minor"/>
      </rPr>
      <t>instalación de almacenamiento</t>
    </r>
    <r>
      <rPr>
        <sz val="12"/>
        <color theme="1"/>
        <rFont val="Calibri"/>
        <family val="2"/>
        <scheme val="minor"/>
      </rPr>
      <t xml:space="preserve">. </t>
    </r>
    <r>
      <rPr>
        <sz val="12"/>
        <rFont val="Calibri"/>
        <family val="2"/>
        <scheme val="minor"/>
      </rPr>
      <t xml:space="preserve">Los datos de número de trabajadores y trabajadoras para todas y cada una de las categorías deberán expresarse en </t>
    </r>
    <r>
      <rPr>
        <b/>
        <sz val="12"/>
        <rFont val="Calibri"/>
        <family val="2"/>
        <scheme val="minor"/>
      </rPr>
      <t>número de personas trabajadoras equivalentes a tiempo completo</t>
    </r>
    <r>
      <rPr>
        <sz val="12"/>
        <rFont val="Calibri"/>
        <family val="2"/>
        <scheme val="minor"/>
      </rPr>
      <t xml:space="preserve">. Para el cálculo de estos valores, se utilizará la fórmula " </t>
    </r>
    <r>
      <rPr>
        <b/>
        <sz val="12"/>
        <rFont val="Calibri"/>
        <family val="2"/>
        <scheme val="minor"/>
      </rPr>
      <t>Número de personas trabajadoras a tiempo completo x años durante los que desempeña ese trabajo / años totales del proyecto"</t>
    </r>
    <r>
      <rPr>
        <sz val="12"/>
        <rFont val="Calibri"/>
        <family val="2"/>
        <scheme val="minor"/>
      </rPr>
      <t xml:space="preserve">, siguiendo las instrucciones detalladas en el apartado  "Externalidades" de la Memoria descriptiva. </t>
    </r>
    <r>
      <rPr>
        <sz val="12"/>
        <color rgb="FFFF0000"/>
        <rFont val="Calibri"/>
        <family val="2"/>
        <scheme val="minor"/>
      </rPr>
      <t xml:space="preserve">
</t>
    </r>
    <r>
      <rPr>
        <sz val="12"/>
        <rFont val="Calibri"/>
        <family val="2"/>
        <scheme val="minor"/>
      </rPr>
      <t>Los datos solicitados son los siguientes:</t>
    </r>
    <r>
      <rPr>
        <sz val="12"/>
        <color theme="1"/>
        <rFont val="Calibri"/>
        <family val="2"/>
        <scheme val="minor"/>
      </rPr>
      <t xml:space="preserve">
- </t>
    </r>
    <r>
      <rPr>
        <b/>
        <sz val="12"/>
        <color theme="1"/>
        <rFont val="Calibri"/>
        <family val="2"/>
        <scheme val="minor"/>
      </rPr>
      <t>Empleo directo de personal propio</t>
    </r>
    <r>
      <rPr>
        <sz val="12"/>
        <color theme="1"/>
        <rFont val="Calibri"/>
        <family val="2"/>
        <scheme val="minor"/>
      </rPr>
      <t xml:space="preserve">, incluyendo los datos, de forma desagregada por categoría profesional y género, del personal directamente contratado por el total de las entidades solicitantes. </t>
    </r>
    <r>
      <rPr>
        <b/>
        <sz val="12"/>
        <color theme="1"/>
        <rFont val="Calibri"/>
        <family val="2"/>
        <scheme val="minor"/>
      </rPr>
      <t xml:space="preserve">
</t>
    </r>
    <r>
      <rPr>
        <sz val="12"/>
        <color theme="1"/>
        <rFont val="Calibri"/>
        <family val="2"/>
        <scheme val="minor"/>
      </rPr>
      <t xml:space="preserve">- </t>
    </r>
    <r>
      <rPr>
        <b/>
        <sz val="12"/>
        <color theme="1"/>
        <rFont val="Calibri"/>
        <family val="2"/>
        <scheme val="minor"/>
      </rPr>
      <t>Empleo directo de personal subcontratado</t>
    </r>
    <r>
      <rPr>
        <sz val="12"/>
        <color theme="1"/>
        <rFont val="Calibri"/>
        <family val="2"/>
        <scheme val="minor"/>
      </rPr>
      <t xml:space="preserve">, con la misma desagregación que el punto anterior, entendiendo como el personal que aportarán el total de las subcontratas al proyecto. Se ha de tener en cuenta que esta categoría, correspondiente a la fase de construcción, es el único personal que se considera subvencionable a efectos de esta convocatoria.
- </t>
    </r>
    <r>
      <rPr>
        <b/>
        <sz val="12"/>
        <color theme="1"/>
        <rFont val="Calibri"/>
        <family val="2"/>
        <scheme val="minor"/>
      </rPr>
      <t xml:space="preserve">Empleo directo del personal con discapacidad </t>
    </r>
    <r>
      <rPr>
        <sz val="12"/>
        <rFont val="Calibri"/>
        <family val="2"/>
        <scheme val="minor"/>
      </rPr>
      <t>(considerando un grado de discapacidad mayor o igual al 33%</t>
    </r>
    <r>
      <rPr>
        <sz val="12"/>
        <color theme="1"/>
        <rFont val="Calibri"/>
        <family val="2"/>
        <scheme val="minor"/>
      </rPr>
      <t xml:space="preserve">), diferenciado para cada una de las categorías profesionales. 
- </t>
    </r>
    <r>
      <rPr>
        <b/>
        <sz val="12"/>
        <color theme="1"/>
        <rFont val="Calibri"/>
        <family val="2"/>
        <scheme val="minor"/>
      </rPr>
      <t>Empleo directo en municipios locales y adyacentes</t>
    </r>
    <r>
      <rPr>
        <sz val="12"/>
        <color theme="1"/>
        <rFont val="Calibri"/>
        <family val="2"/>
        <scheme val="minor"/>
      </rPr>
      <t xml:space="preserve">.
- En la última tabla se aportará el dato relativo al </t>
    </r>
    <r>
      <rPr>
        <b/>
        <sz val="12"/>
        <color theme="1"/>
        <rFont val="Calibri"/>
        <family val="2"/>
        <scheme val="minor"/>
      </rPr>
      <t>Empleo Indirecto</t>
    </r>
    <r>
      <rPr>
        <sz val="12"/>
        <color theme="1"/>
        <rFont val="Calibri"/>
        <family val="2"/>
        <scheme val="minor"/>
      </rPr>
      <t xml:space="preserve"> estimado, generado como consecuencia del proyecto, en cada fase.
Algunas de estas celdas se marcarán en color rojo, en caso de que los datos sean erróneos (Ejemplo: que el empleo directo total para la instalación de almacenamiento sea mayor que el indicado para el total del proyecto, o que el empleo directo en municipios locales y adyacentes sea mayor que el empleo directo total).</t>
    </r>
  </si>
  <si>
    <r>
      <rPr>
        <b/>
        <sz val="14"/>
        <color theme="1"/>
        <rFont val="Calibri"/>
        <family val="2"/>
        <scheme val="minor"/>
      </rPr>
      <t>Instrucciones para cumplimentar el PRESUPUESTO TOTAL DEL PROYECTO</t>
    </r>
    <r>
      <rPr>
        <sz val="14"/>
        <color theme="1"/>
        <rFont val="Calibri"/>
        <family val="2"/>
        <scheme val="minor"/>
      </rPr>
      <t xml:space="preserve">
1. Esta pestaña se cumplimentará antes de rellenar los datos de presupuesto de cada una de las entidades. Tan sólo se deberán cumplimentar las celdas en blanco, relativas a</t>
    </r>
    <r>
      <rPr>
        <b/>
        <sz val="14"/>
        <color theme="1"/>
        <rFont val="Calibri"/>
        <family val="2"/>
        <scheme val="minor"/>
      </rPr>
      <t xml:space="preserve"> Título de proyecto, Tipo de instalación y Ubicación del proyecto</t>
    </r>
    <r>
      <rPr>
        <sz val="14"/>
        <color theme="1"/>
        <rFont val="Calibri"/>
        <family val="2"/>
        <scheme val="minor"/>
      </rPr>
      <t xml:space="preserve">. El resto de las celdas se autocompletarán en base a los datos cumplimentados posteriormente por cada entidad en el resto de pestañas.
2. La clasificación del tipo de instalación corresponderá a los criterios establecidos en los puntos 4 y 5 de la disposición quinta de la Convocatoria, pudiendo ser proyectos de adición a sistemas de almacenamiento a plantas de energía renovable ya existentes, o bien a plantas de nueva instalación, respectivamente.
3. En cuanto a la ubicación del proyecto, se diferenciará si están ubicados o bien en territorio peninsular o en las ciudades autónomas de Ceuta y Melilla, o bien en territorio insular.
</t>
    </r>
    <r>
      <rPr>
        <sz val="14"/>
        <rFont val="Calibri"/>
        <family val="2"/>
        <scheme val="minor"/>
      </rPr>
      <t>4. En el caso de que el coste subvencionable de la partida "Costes de gestión de solicitud y/o justificación" sea mayor al límite establecido en el apartado e) de la disposición quinta de la Convocatoria, la celda adquirirá color rojo, indicando que ese dato ha de ser modificado.</t>
    </r>
    <r>
      <rPr>
        <sz val="14"/>
        <color theme="1"/>
        <rFont val="Calibri"/>
        <family val="2"/>
        <scheme val="minor"/>
      </rPr>
      <t xml:space="preserve">
</t>
    </r>
  </si>
  <si>
    <r>
      <rPr>
        <b/>
        <sz val="13"/>
        <color theme="1"/>
        <rFont val="Calibri"/>
        <family val="2"/>
        <scheme val="minor"/>
      </rPr>
      <t xml:space="preserve">Instrucciones para la cumplimentación del PRESUPUESTO DE LA ENTIDAD REPRESENTANTE
</t>
    </r>
    <r>
      <rPr>
        <sz val="13"/>
        <color theme="1"/>
        <rFont val="Calibri"/>
        <family val="2"/>
        <scheme val="minor"/>
      </rPr>
      <t xml:space="preserve">1. Sólo se rellenarán las celdas en blanco, las celdas en gris se autocompletarán, bien mediante cálculos o bien con datos de otras pestañas. Se deberá indicar el </t>
    </r>
    <r>
      <rPr>
        <b/>
        <sz val="13"/>
        <color theme="1"/>
        <rFont val="Calibri"/>
        <family val="2"/>
        <scheme val="minor"/>
      </rPr>
      <t>nombre de la entidad representante</t>
    </r>
    <r>
      <rPr>
        <sz val="13"/>
        <color theme="1"/>
        <rFont val="Calibri"/>
        <family val="2"/>
        <scheme val="minor"/>
      </rPr>
      <t xml:space="preserve">.
2. Se </t>
    </r>
    <r>
      <rPr>
        <sz val="13"/>
        <rFont val="Calibri"/>
        <family val="2"/>
        <scheme val="minor"/>
      </rPr>
      <t>d</t>
    </r>
    <r>
      <rPr>
        <sz val="13"/>
        <color theme="1"/>
        <rFont val="Calibri"/>
        <family val="2"/>
        <scheme val="minor"/>
      </rPr>
      <t xml:space="preserve">eberá seleccionar la </t>
    </r>
    <r>
      <rPr>
        <b/>
        <sz val="13"/>
        <color theme="1"/>
        <rFont val="Calibri"/>
        <family val="2"/>
        <scheme val="minor"/>
      </rPr>
      <t xml:space="preserve">Tipología de entidad </t>
    </r>
    <r>
      <rPr>
        <sz val="13"/>
        <color theme="1"/>
        <rFont val="Calibri"/>
        <family val="2"/>
        <scheme val="minor"/>
      </rPr>
      <t>en el desplegable, acorde a las definiciones del Anexo I de l</t>
    </r>
    <r>
      <rPr>
        <sz val="13"/>
        <rFont val="Calibri"/>
        <family val="2"/>
        <scheme val="minor"/>
      </rPr>
      <t>a Convocatoria</t>
    </r>
    <r>
      <rPr>
        <sz val="13"/>
        <color theme="1"/>
        <rFont val="Calibri"/>
        <family val="2"/>
        <scheme val="minor"/>
      </rPr>
      <t xml:space="preserve"> (pequeña empresa, mediana empresa, gran empresa o universidad/centro de investigación), para el cálculo de la máxima intensidad de ayuda.</t>
    </r>
    <r>
      <rPr>
        <sz val="13"/>
        <rFont val="Calibri"/>
        <family val="2"/>
        <scheme val="minor"/>
      </rPr>
      <t xml:space="preserve"> Además, en caso de que la ubicación del proyecto sea en territorio insular, se incrementará la intensidad de ayuda máxima en un 5%</t>
    </r>
    <r>
      <rPr>
        <b/>
        <sz val="13"/>
        <rFont val="Calibri"/>
        <family val="2"/>
        <scheme val="minor"/>
      </rPr>
      <t xml:space="preserve">. </t>
    </r>
    <r>
      <rPr>
        <sz val="13"/>
        <rFont val="Calibri"/>
        <family val="2"/>
        <scheme val="minor"/>
      </rPr>
      <t xml:space="preserve">Se cumplimentará la celda "Intensidad de ayuda solicitada" con el porcentaje (%) solicitado, pudiendo ser menor o igual que el máximo aceptable, según los criterios anteriormente establecidos. Esta celda se marcará en rojo en caso de superar la intensidad máxima solicitada acorde a los criterios de tipología de entidad y ubicación del proyecto, y no podrá ser cumplimentada en caso de que alguno de los criterios mencionados esté vacío. 
3. El detalle de las partidas y costes subvencionables se cumplimentará acorde a las categorías recogidas en la disposición quinta de la Convocatoria, donde se indicará el coste y un breve resumen de los gastos incluidos. Se cumplimentarán los datos de todas las partidas en la tabla principal, excepto las de "Costes de instalaciones eléctricas de conexión" y de "Costes de otros sistemas", para lo cual se utilizará la </t>
    </r>
    <r>
      <rPr>
        <b/>
        <sz val="13"/>
        <rFont val="Calibri"/>
        <family val="2"/>
        <scheme val="minor"/>
      </rPr>
      <t>Tabla A.1.</t>
    </r>
    <r>
      <rPr>
        <sz val="13"/>
        <rFont val="Calibri"/>
        <family val="2"/>
        <scheme val="minor"/>
      </rPr>
      <t xml:space="preserve"> Lo mismo ocurrirá para la columna de los costes de "Costes subvencionables de Subcontratas", para la cual se utilizará la </t>
    </r>
    <r>
      <rPr>
        <b/>
        <sz val="13"/>
        <rFont val="Calibri"/>
        <family val="2"/>
        <scheme val="minor"/>
      </rPr>
      <t>Tabla A.2</t>
    </r>
    <r>
      <rPr>
        <sz val="13"/>
        <rFont val="Calibri"/>
        <family val="2"/>
        <scheme val="minor"/>
      </rPr>
      <t>. Se ha de tener cuenta que la columna de "Costes subvencionables de subcontratas" de la tabla de Detalle de partidas deberá ser menor que el valor de la celda correspondiente de la columna "Coste subvencionable", siendo éste el valor total de la partida y el de las subcontras será tan sólo una parte (o incluso puede quedar sin valor) de este valor total.
4. Para el cálculo de las partidas de "</t>
    </r>
    <r>
      <rPr>
        <b/>
        <sz val="13"/>
        <rFont val="Calibri"/>
        <family val="2"/>
        <scheme val="minor"/>
      </rPr>
      <t xml:space="preserve">Costes de instalaciones eléctricas de conexión" </t>
    </r>
    <r>
      <rPr>
        <sz val="13"/>
        <rFont val="Calibri"/>
        <family val="2"/>
        <scheme val="minor"/>
      </rPr>
      <t>y de</t>
    </r>
    <r>
      <rPr>
        <b/>
        <sz val="13"/>
        <rFont val="Calibri"/>
        <family val="2"/>
        <scheme val="minor"/>
      </rPr>
      <t xml:space="preserve"> "Costes de otros sistemas</t>
    </r>
    <r>
      <rPr>
        <sz val="13"/>
        <rFont val="Calibri"/>
        <family val="2"/>
        <scheme val="minor"/>
      </rPr>
      <t xml:space="preserve">", se utilizará la </t>
    </r>
    <r>
      <rPr>
        <b/>
        <sz val="13"/>
        <rFont val="Calibri"/>
        <family val="2"/>
        <scheme val="minor"/>
      </rPr>
      <t>Tabla A.1</t>
    </r>
    <r>
      <rPr>
        <sz val="13"/>
        <rFont val="Calibri"/>
        <family val="2"/>
        <scheme val="minor"/>
      </rPr>
      <t>. En el caso de agrupaciones, los datos correspondientes al cálculo de los porcentajes de costes subvencionables de esta tabla, serán replicados en las pestañas del resto de entidades.
- En el caso de instalaciones de almacenamiento adicionadas a plantas renovables de</t>
    </r>
    <r>
      <rPr>
        <b/>
        <sz val="13"/>
        <rFont val="Calibri"/>
        <family val="2"/>
        <scheme val="minor"/>
      </rPr>
      <t xml:space="preserve"> nueva instalación</t>
    </r>
    <r>
      <rPr>
        <sz val="13"/>
        <rFont val="Calibri"/>
        <family val="2"/>
        <scheme val="minor"/>
      </rPr>
      <t xml:space="preserve">, aparecerá un "SI" en verde indicando la necesidad de cumplimentar los datos de potencia (en MW) tanto del sistema de almacenamiento como de la instalación renovable. En este caso, serán necesarios los datos de potencia del sistema de almacenamiento y de la instalación de generación de energía renovable, cumpliendo los requerimientos establecidos en los apartados a) y b) de la disposición cuarta de la Convocatoria. En caso de no alcanzar 1 MW de potencia de almacenamiento o en caso de que la ratio de potencia del sistema de almacenamiento por potencia de la instalación de producción de energía renovable con la que se encuentre hibridada sea superior a 1, la celda adquirirá color rojo, y en caso de que no se llegue al porcentaje mínimo de potencia de almacenamiento, la celda adquirirá color azul. Para la adicción de sistemas de almacenamiento a </t>
    </r>
    <r>
      <rPr>
        <b/>
        <sz val="13"/>
        <rFont val="Calibri"/>
        <family val="2"/>
        <scheme val="minor"/>
      </rPr>
      <t>instalaciones de generación ya existentes</t>
    </r>
    <r>
      <rPr>
        <sz val="13"/>
        <rFont val="Calibri"/>
        <family val="2"/>
        <scheme val="minor"/>
      </rPr>
      <t>, no será necesario aportar estos datos.
- Sea cual sea la tipología de instalación, se deberá cumplimentar</t>
    </r>
    <r>
      <rPr>
        <b/>
        <sz val="13"/>
        <rFont val="Calibri"/>
        <family val="2"/>
        <scheme val="minor"/>
      </rPr>
      <t xml:space="preserve"> siempre</t>
    </r>
    <r>
      <rPr>
        <sz val="13"/>
        <rFont val="Calibri"/>
        <family val="2"/>
        <scheme val="minor"/>
      </rPr>
      <t xml:space="preserve"> la columna "Coste subvencionable de la instalación" de la </t>
    </r>
    <r>
      <rPr>
        <b/>
        <sz val="13"/>
        <rFont val="Calibri"/>
        <family val="2"/>
        <scheme val="minor"/>
      </rPr>
      <t>Tabla A.1</t>
    </r>
    <r>
      <rPr>
        <sz val="13"/>
        <rFont val="Calibri"/>
        <family val="2"/>
        <scheme val="minor"/>
      </rPr>
      <t xml:space="preserve">. con los costes relativos a las partidas mencionadas. La columna "Costes subvencionables de la instalación de almacenamiento" será autocalculada a partir de los datos solicitados, manteniendo el valor aportado en caso de adicción de sistemas de almacenamiento a plantas ya existentes, y aplicando un prorrateo en forma de porcentaje para </t>
    </r>
    <r>
      <rPr>
        <b/>
        <sz val="13"/>
        <rFont val="Calibri"/>
        <family val="2"/>
        <scheme val="minor"/>
      </rPr>
      <t xml:space="preserve">instalaciones nuevas. 
</t>
    </r>
    <r>
      <rPr>
        <sz val="13"/>
        <rFont val="Calibri"/>
        <family val="2"/>
        <scheme val="minor"/>
      </rPr>
      <t xml:space="preserve">El cálculo de ese prorrateo se hará según lo establecido en el punto 2 de la disposición 5 de la Convocatoria:
"Para el caso de adición de sistemas de almacenamiento a plantas de energía renovable de nueva instalación, los elementos necesarios para realizar la hibridación que sean compartidos entre el sistema de almacenamiento y la instalación de producción de energía renovable y que no puedan individualizarse a los módulos de almacenamiento, como, entre otros, equipos auxiliares compartidos o sistemas de control , serán elegibles como costes subvencionables un porcentaje del total de los mismos, resultante de dividir la potencia del sistema de almacenamiento entre la suma de la potencia del sistema de almacenamiento y de la instalación de producción de energía renovable". </t>
    </r>
    <r>
      <rPr>
        <sz val="13"/>
        <color theme="1"/>
        <rFont val="Calibri"/>
        <family val="2"/>
        <scheme val="minor"/>
      </rPr>
      <t xml:space="preserve">
5. </t>
    </r>
    <r>
      <rPr>
        <sz val="13"/>
        <rFont val="Calibri"/>
        <family val="2"/>
        <scheme val="minor"/>
      </rPr>
      <t>Respecto de las subcontrataciones, se deberá cumplimentar la</t>
    </r>
    <r>
      <rPr>
        <b/>
        <sz val="13"/>
        <rFont val="Calibri"/>
        <family val="2"/>
        <scheme val="minor"/>
      </rPr>
      <t xml:space="preserve"> Tabla A.2</t>
    </r>
    <r>
      <rPr>
        <sz val="13"/>
        <rFont val="Calibri"/>
        <family val="2"/>
        <scheme val="minor"/>
      </rPr>
      <t xml:space="preserve">, acorde a lo establecido en el punto 6 de la disposición quinta de la Convocatoria, debiendo los solicitantes informar expresamente en la solicitud de ayuda de su intención de subcontratar parte de las actividades en los términos que establece el artículo 8 de la Orden TED/1177/2022. </t>
    </r>
    <r>
      <rPr>
        <sz val="13"/>
        <color theme="1"/>
        <rFont val="Calibri"/>
        <family val="2"/>
        <scheme val="minor"/>
      </rPr>
      <t xml:space="preserve">
                                                                                                                                                                                                                                                                                                                                                                                                                                                                                                                                                                                                                                                                                                                                                                                                                                                                               </t>
    </r>
    <r>
      <rPr>
        <sz val="13"/>
        <color rgb="FFFF0000"/>
        <rFont val="Calibri"/>
        <family val="2"/>
        <scheme val="minor"/>
      </rPr>
      <t xml:space="preserve">                                                                                 </t>
    </r>
  </si>
  <si>
    <r>
      <rPr>
        <b/>
        <sz val="13"/>
        <color theme="1"/>
        <rFont val="Calibri"/>
        <family val="2"/>
        <scheme val="minor"/>
      </rPr>
      <t xml:space="preserve">Instrucciones para la cumplimentación del PRESUPUESTO DE LA ENTIDAD 2
</t>
    </r>
    <r>
      <rPr>
        <sz val="13"/>
        <color theme="1"/>
        <rFont val="Calibri"/>
        <family val="2"/>
        <scheme val="minor"/>
      </rPr>
      <t xml:space="preserve">
1. Una vez indicado el nombre de la entidad, </t>
    </r>
    <r>
      <rPr>
        <sz val="13"/>
        <rFont val="Calibri"/>
        <family val="2"/>
        <scheme val="minor"/>
      </rPr>
      <t>d</t>
    </r>
    <r>
      <rPr>
        <sz val="13"/>
        <color theme="1"/>
        <rFont val="Calibri"/>
        <family val="2"/>
        <scheme val="minor"/>
      </rPr>
      <t>eberá seleccionar la "Tipología de entidad" en el desplegable, acorde a las definiciones del Anexo I de la Convocatoria (pequeña empresa, mediana empresa, gran empresa o universidad/centro de investigación), para el cálculo de la máxima intensidad de ayuda.</t>
    </r>
    <r>
      <rPr>
        <sz val="13"/>
        <rFont val="Calibri"/>
        <family val="2"/>
        <scheme val="minor"/>
      </rPr>
      <t xml:space="preserve"> En caso de que la ubicación del proyecto sea en territorio insular, se incrementará la intensidad máxima en un 5%</t>
    </r>
    <r>
      <rPr>
        <b/>
        <sz val="13"/>
        <rFont val="Calibri"/>
        <family val="2"/>
        <scheme val="minor"/>
      </rPr>
      <t xml:space="preserve">. </t>
    </r>
    <r>
      <rPr>
        <sz val="13"/>
        <color theme="1"/>
        <rFont val="Calibri"/>
        <family val="2"/>
        <scheme val="minor"/>
      </rPr>
      <t>Se cumplimentará la celda "Intensidad de ayuda solicitada" con el porcentaje (%) solicitado, pudiendo ser menor o igual que el máximo aceptable, según los criterios anteriormente establecidos. Esta celda</t>
    </r>
    <r>
      <rPr>
        <sz val="13"/>
        <rFont val="Calibri"/>
        <family val="2"/>
        <scheme val="minor"/>
      </rPr>
      <t xml:space="preserve"> se marcará en rojo</t>
    </r>
    <r>
      <rPr>
        <sz val="13"/>
        <color theme="1"/>
        <rFont val="Calibri"/>
        <family val="2"/>
        <scheme val="minor"/>
      </rPr>
      <t xml:space="preserve"> en caso de superar la intensidad máxima solicitada acorde a los criterios de tipología de entidad y ubicación del proyecto, y no podrá ser cumplimentada en caso de que alguno de los criterios mencionados esté vacío. 
2. El detalle de las partidas y costes subvencionables se hará acorde a las categorías recogidas en la</t>
    </r>
    <r>
      <rPr>
        <sz val="13"/>
        <rFont val="Calibri"/>
        <family val="2"/>
        <scheme val="minor"/>
      </rPr>
      <t xml:space="preserve"> disposición quinta de la convocatoria, donde se indicará el coste y un breve resumen de los gastos incluidos. Se cumplimentarán los datos de todas las partidas, excepto las de "Costes de instalaciones eléctricas de conexión" y de "Costes de otros sistemas", para lo cual se utilizará la </t>
    </r>
    <r>
      <rPr>
        <b/>
        <sz val="13"/>
        <rFont val="Calibri"/>
        <family val="2"/>
        <scheme val="minor"/>
      </rPr>
      <t>Tabla A.1.</t>
    </r>
    <r>
      <rPr>
        <sz val="13"/>
        <rFont val="Calibri"/>
        <family val="2"/>
        <scheme val="minor"/>
      </rPr>
      <t xml:space="preserve"> Lo mismo ocurrirá para la columna de los costes de "Costes subvencionables de Subcontratas", para la cual se utilizará la </t>
    </r>
    <r>
      <rPr>
        <b/>
        <sz val="13"/>
        <rFont val="Calibri"/>
        <family val="2"/>
        <scheme val="minor"/>
      </rPr>
      <t>Tabla A.2</t>
    </r>
    <r>
      <rPr>
        <sz val="13"/>
        <rFont val="Calibri"/>
        <family val="2"/>
        <scheme val="minor"/>
      </rPr>
      <t xml:space="preserve">. Se ha de tener cuenta que la columna de "Costes subvencionables de subcontratas" de la tabla de Detalle de partidas deberá ser menor que el valor de la celda correspondiente de la columna "Coste subvencionable", siendo éste el valor total de la partida y el de las subcontras será tan sólo una parte (o incluso puede quedar sin valor) de este valor total.
3. Al no ser esta entidad la representante, para el cálculo de las partidas de "Costes de instalaciones eléctricas de conexión" y de "Costes de otros sistemas", se autocompletarán los datos de la </t>
    </r>
    <r>
      <rPr>
        <b/>
        <sz val="13"/>
        <rFont val="Calibri"/>
        <family val="2"/>
        <scheme val="minor"/>
      </rPr>
      <t>Tabla A.1</t>
    </r>
    <r>
      <rPr>
        <sz val="13"/>
        <rFont val="Calibri"/>
        <family val="2"/>
        <scheme val="minor"/>
      </rPr>
      <t>. referentes a la tipología de instalación, los datos de potencia de almacenamiento y generación en caso de ser instalaciones nuevas, así como los porcentajes subvencionables de estas partidas. Se deberán cumplimentar únicamente los datos relativos a los "Costes subvencionables de la instalación".
4. Respecto de las subcontrataciones, se deberá cumplimentar la</t>
    </r>
    <r>
      <rPr>
        <b/>
        <sz val="13"/>
        <rFont val="Calibri"/>
        <family val="2"/>
        <scheme val="minor"/>
      </rPr>
      <t xml:space="preserve"> Tabla A.2</t>
    </r>
    <r>
      <rPr>
        <sz val="13"/>
        <rFont val="Calibri"/>
        <family val="2"/>
        <scheme val="minor"/>
      </rPr>
      <t xml:space="preserve">, acorde a lo establecido en el punto 6 de la disposición quinta de la convocatoria, debiendo los solicitantes informar expresamente en la solicitud de ayuda de su intención de subcontratar parte de las actividades en los términos que establece el artículo 8 de la Orden TED/1177/2022. </t>
    </r>
    <r>
      <rPr>
        <sz val="13"/>
        <color theme="1"/>
        <rFont val="Calibri"/>
        <family val="2"/>
        <scheme val="minor"/>
      </rPr>
      <t xml:space="preserve">
                                                                                                                                                                                                                                                                                                                                                                                                                                                                                                                                                                                                                                                                                                                                                                                                                                                                               </t>
    </r>
    <r>
      <rPr>
        <sz val="13"/>
        <color rgb="FFFF0000"/>
        <rFont val="Calibri"/>
        <family val="2"/>
        <scheme val="minor"/>
      </rPr>
      <t xml:space="preserve">                                                                                 </t>
    </r>
  </si>
  <si>
    <r>
      <rPr>
        <b/>
        <sz val="13"/>
        <color theme="1"/>
        <rFont val="Calibri"/>
        <family val="2"/>
        <scheme val="minor"/>
      </rPr>
      <t xml:space="preserve">Instrucciones para la cumplimentación del PRESUPUESTO DE LA ENTIDAD 3
</t>
    </r>
    <r>
      <rPr>
        <sz val="13"/>
        <color theme="1"/>
        <rFont val="Calibri"/>
        <family val="2"/>
        <scheme val="minor"/>
      </rPr>
      <t xml:space="preserve">
1. Una vez indicado el nombre de la entidad, </t>
    </r>
    <r>
      <rPr>
        <sz val="13"/>
        <rFont val="Calibri"/>
        <family val="2"/>
        <scheme val="minor"/>
      </rPr>
      <t>d</t>
    </r>
    <r>
      <rPr>
        <sz val="13"/>
        <color theme="1"/>
        <rFont val="Calibri"/>
        <family val="2"/>
        <scheme val="minor"/>
      </rPr>
      <t>eberá seleccionar la "Tipología de entidad" en el desplegable, acorde a las definiciones del Anexo I de la Convocatoria (pequeña empresa, mediana empresa, gran empresa o universidad/centro de investigación), para el cálculo de la máxima intensidad de ayuda.</t>
    </r>
    <r>
      <rPr>
        <sz val="13"/>
        <rFont val="Calibri"/>
        <family val="2"/>
        <scheme val="minor"/>
      </rPr>
      <t xml:space="preserve"> En caso de que la ubicación del proyecto sea en territorio insular, se incrementará la intensidad máxima en un 5%</t>
    </r>
    <r>
      <rPr>
        <b/>
        <sz val="13"/>
        <rFont val="Calibri"/>
        <family val="2"/>
        <scheme val="minor"/>
      </rPr>
      <t xml:space="preserve">. </t>
    </r>
    <r>
      <rPr>
        <sz val="13"/>
        <color theme="1"/>
        <rFont val="Calibri"/>
        <family val="2"/>
        <scheme val="minor"/>
      </rPr>
      <t>Se cumplimentará la celda "Intensidad de ayuda solicitada" con el porcentaje (%) solicitado, pudiendo ser menor o igual que el máximo aceptable, según los criterios anteriormente establecidos. Esta celda</t>
    </r>
    <r>
      <rPr>
        <sz val="13"/>
        <rFont val="Calibri"/>
        <family val="2"/>
        <scheme val="minor"/>
      </rPr>
      <t xml:space="preserve"> se marcará en rojo</t>
    </r>
    <r>
      <rPr>
        <sz val="13"/>
        <color theme="1"/>
        <rFont val="Calibri"/>
        <family val="2"/>
        <scheme val="minor"/>
      </rPr>
      <t xml:space="preserve"> en caso de superar la intensidad máxima solicitada acorde a los criterios de tipología de entidad y ubicación del proyecto, y no podrá ser cumplimentada en caso de que alguno de los criterios mencionados esté vacío. 
2. El detalle de las partidas y costes subvencionables se hará acorde a las categorías recogidas en la</t>
    </r>
    <r>
      <rPr>
        <sz val="13"/>
        <rFont val="Calibri"/>
        <family val="2"/>
        <scheme val="minor"/>
      </rPr>
      <t xml:space="preserve"> disposición quinta de la convocatoria, donde se indicará el coste y un breve resumen de los gastos incluidos. Se cumplimentarán los datos de todas las partidas, excepto las de "Costes de instalaciones eléctricas de conexión" y de "Costes de otros sistemas", para lo cual se utilizará la </t>
    </r>
    <r>
      <rPr>
        <b/>
        <sz val="13"/>
        <rFont val="Calibri"/>
        <family val="2"/>
        <scheme val="minor"/>
      </rPr>
      <t>Tabla A.1.</t>
    </r>
    <r>
      <rPr>
        <sz val="13"/>
        <rFont val="Calibri"/>
        <family val="2"/>
        <scheme val="minor"/>
      </rPr>
      <t xml:space="preserve"> Lo mismo ocurrirá para la columna de los costes de "Costes subvencionables de Subcontratas", para la cual se utilizará la </t>
    </r>
    <r>
      <rPr>
        <b/>
        <sz val="13"/>
        <rFont val="Calibri"/>
        <family val="2"/>
        <scheme val="minor"/>
      </rPr>
      <t>Tabla A.2</t>
    </r>
    <r>
      <rPr>
        <sz val="13"/>
        <rFont val="Calibri"/>
        <family val="2"/>
        <scheme val="minor"/>
      </rPr>
      <t xml:space="preserve">. Se ha de tener cuenta que la columna de "Costes subvencionables de subcontratas" de la tabla de Detalle de partidas deberá ser menor que el valor de la celda correspondiente de la columna "Coste subvencionable", siendo éste el valor total de la partida y el de las subcontras será tan sólo una parte (o incluso puede quedar sin valor) de este valor total.
3. Al no ser esta entidad la representante, para el cálculo de las partidas de "Costes de instalaciones eléctricas de conexión" y de "Costes de otros sistemas", se autocompletarán los datos de la </t>
    </r>
    <r>
      <rPr>
        <b/>
        <sz val="13"/>
        <rFont val="Calibri"/>
        <family val="2"/>
        <scheme val="minor"/>
      </rPr>
      <t>Tabla A.1</t>
    </r>
    <r>
      <rPr>
        <sz val="13"/>
        <rFont val="Calibri"/>
        <family val="2"/>
        <scheme val="minor"/>
      </rPr>
      <t>. referentes a la tipología de instalación, los datos de potencia de almacenamiento y generación en caso de ser instalaciones nuevas, así como los porcentajes subvencionables de estas partidas. Se deberán cumplimentar únicamente los datos relativos a los "Costes subvencionables de la instalación".
4. Respecto de las subcontrataciones, se deberá cumplimentar la</t>
    </r>
    <r>
      <rPr>
        <b/>
        <sz val="13"/>
        <rFont val="Calibri"/>
        <family val="2"/>
        <scheme val="minor"/>
      </rPr>
      <t xml:space="preserve"> Tabla A.2</t>
    </r>
    <r>
      <rPr>
        <sz val="13"/>
        <rFont val="Calibri"/>
        <family val="2"/>
        <scheme val="minor"/>
      </rPr>
      <t xml:space="preserve">, acorde a lo establecido en el punto 6 de la disposición quinta de la convocatoria, debiendo los solicitantes informar expresamente en la solicitud de ayuda de su intención de subcontratar parte de las actividades en los términos que establece el artículo 8 de la Orden TED/1177/2022. </t>
    </r>
    <r>
      <rPr>
        <sz val="13"/>
        <color theme="1"/>
        <rFont val="Calibri"/>
        <family val="2"/>
        <scheme val="minor"/>
      </rPr>
      <t xml:space="preserve">
                                                                                                                                                                                                                                                                                                                                                                                                                                                                                                                                                                                                                                                                                                                                                                                                                                                                               </t>
    </r>
    <r>
      <rPr>
        <sz val="13"/>
        <color rgb="FFFF0000"/>
        <rFont val="Calibri"/>
        <family val="2"/>
        <scheme val="minor"/>
      </rPr>
      <t xml:space="preserve">                                                                                 </t>
    </r>
  </si>
  <si>
    <r>
      <rPr>
        <b/>
        <sz val="13"/>
        <color theme="1"/>
        <rFont val="Calibri"/>
        <family val="2"/>
        <scheme val="minor"/>
      </rPr>
      <t xml:space="preserve">Instrucciones para la cumplimentación del PRESUPUESTO DE LA ENTIDAD 4
</t>
    </r>
    <r>
      <rPr>
        <sz val="13"/>
        <color theme="1"/>
        <rFont val="Calibri"/>
        <family val="2"/>
        <scheme val="minor"/>
      </rPr>
      <t xml:space="preserve">
1. Una vez indicado el nombre de la entidad, </t>
    </r>
    <r>
      <rPr>
        <sz val="13"/>
        <rFont val="Calibri"/>
        <family val="2"/>
        <scheme val="minor"/>
      </rPr>
      <t>d</t>
    </r>
    <r>
      <rPr>
        <sz val="13"/>
        <color theme="1"/>
        <rFont val="Calibri"/>
        <family val="2"/>
        <scheme val="minor"/>
      </rPr>
      <t>eberá seleccionar la "Tipología de entidad" en el desplegable, acorde a las definiciones del Anexo I de la Convocatoria (pequeña empresa, mediana empresa, gran empresa o universidad/centro de investigación), para el cálculo de la máxima intensidad de ayuda.</t>
    </r>
    <r>
      <rPr>
        <sz val="13"/>
        <rFont val="Calibri"/>
        <family val="2"/>
        <scheme val="minor"/>
      </rPr>
      <t xml:space="preserve"> En caso de que la ubicación del proyecto sea en territorio insular, se incrementará la intensidad máxima en un 5%</t>
    </r>
    <r>
      <rPr>
        <b/>
        <sz val="13"/>
        <rFont val="Calibri"/>
        <family val="2"/>
        <scheme val="minor"/>
      </rPr>
      <t xml:space="preserve">. </t>
    </r>
    <r>
      <rPr>
        <sz val="13"/>
        <color theme="1"/>
        <rFont val="Calibri"/>
        <family val="2"/>
        <scheme val="minor"/>
      </rPr>
      <t>Se cumplimentará la celda "Intensidad de ayuda solicitada" con el porcentaje (%) solicitado, pudiendo ser menor o igual que el máximo aceptable, según los criterios anteriormente establecidos. Esta celda</t>
    </r>
    <r>
      <rPr>
        <sz val="13"/>
        <rFont val="Calibri"/>
        <family val="2"/>
        <scheme val="minor"/>
      </rPr>
      <t xml:space="preserve"> se marcará en rojo</t>
    </r>
    <r>
      <rPr>
        <sz val="13"/>
        <color theme="1"/>
        <rFont val="Calibri"/>
        <family val="2"/>
        <scheme val="minor"/>
      </rPr>
      <t xml:space="preserve"> en caso de superar la intensidad máxima solicitada acorde a los criterios de tipología de entidad y ubicación del proyecto, y no podrá ser cumplimentada en caso de que alguno de los criterios mencionados esté vacío. 
2. El detalle de las partidas y costes subvencionables se hará acorde a las categorías recogidas en la</t>
    </r>
    <r>
      <rPr>
        <sz val="13"/>
        <rFont val="Calibri"/>
        <family val="2"/>
        <scheme val="minor"/>
      </rPr>
      <t xml:space="preserve"> disposición quinta de la convocatoria, donde se indicará el coste y un breve resumen de los gastos incluidos. Se cumplimentarán los datos de todas las partidas, excepto las de "Costes de instalaciones eléctricas de conexión" y de "Costes de otros sistemas", para lo cual se utilizará la </t>
    </r>
    <r>
      <rPr>
        <b/>
        <sz val="13"/>
        <rFont val="Calibri"/>
        <family val="2"/>
        <scheme val="minor"/>
      </rPr>
      <t>Tabla A.1.</t>
    </r>
    <r>
      <rPr>
        <sz val="13"/>
        <rFont val="Calibri"/>
        <family val="2"/>
        <scheme val="minor"/>
      </rPr>
      <t xml:space="preserve"> Lo mismo ocurrirá para la columna de los costes de "Costes subvencionables de Subcontratas", para la cual se utilizará la </t>
    </r>
    <r>
      <rPr>
        <b/>
        <sz val="13"/>
        <rFont val="Calibri"/>
        <family val="2"/>
        <scheme val="minor"/>
      </rPr>
      <t>Tabla A.2</t>
    </r>
    <r>
      <rPr>
        <sz val="13"/>
        <rFont val="Calibri"/>
        <family val="2"/>
        <scheme val="minor"/>
      </rPr>
      <t xml:space="preserve">. Se ha de tener cuenta que la columna de "Costes subvencionables de subcontratas" de la tabla de Detalle de partidas deberá ser menor que el valor de la celda correspondiente de la columna "Coste subvencionable", siendo éste el valor total de la partida y el de las subcontras será tan sólo una parte (o incluso puede quedar sin valor) de este valor total.
3. Al no ser esta entidad la representante, para el cálculo de las partidas de "Costes de instalaciones eléctricas de conexión" y de "Costes de otros sistemas", se autocompletarán los datos de la </t>
    </r>
    <r>
      <rPr>
        <b/>
        <sz val="13"/>
        <rFont val="Calibri"/>
        <family val="2"/>
        <scheme val="minor"/>
      </rPr>
      <t>Tabla A.1</t>
    </r>
    <r>
      <rPr>
        <sz val="13"/>
        <rFont val="Calibri"/>
        <family val="2"/>
        <scheme val="minor"/>
      </rPr>
      <t>. referentes a la tipología de instalación, los datos de potencia de almacenamiento y generación en caso de ser instalaciones nuevas, así como los porcentajes subvencionables de estas partidas. Se deberán cumplimentar únicamente los datos relativos a los "Costes subvencionables de la instalación".
4. Respecto de las subcontrataciones, se deberá cumplimentar la</t>
    </r>
    <r>
      <rPr>
        <b/>
        <sz val="13"/>
        <rFont val="Calibri"/>
        <family val="2"/>
        <scheme val="minor"/>
      </rPr>
      <t xml:space="preserve"> Tabla A.2</t>
    </r>
    <r>
      <rPr>
        <sz val="13"/>
        <rFont val="Calibri"/>
        <family val="2"/>
        <scheme val="minor"/>
      </rPr>
      <t xml:space="preserve">, acorde a lo establecido en el punto 6 de la disposición quinta de la convocatoria, debiendo los solicitantes informar expresamente en la solicitud de ayuda de su intención de subcontratar parte de las actividades en los términos que establece el artículo 8 de la Orden TED/1177/2022. </t>
    </r>
    <r>
      <rPr>
        <sz val="13"/>
        <color theme="1"/>
        <rFont val="Calibri"/>
        <family val="2"/>
        <scheme val="minor"/>
      </rPr>
      <t xml:space="preserve">
                                                                                                                                                                                                                                                                                                                                                                                                                                                                                                                                                                                                                                                                                                                                                                                                                                                                               </t>
    </r>
    <r>
      <rPr>
        <sz val="13"/>
        <color rgb="FFFF0000"/>
        <rFont val="Calibri"/>
        <family val="2"/>
        <scheme val="minor"/>
      </rPr>
      <t xml:space="preserve">                                                                                 </t>
    </r>
  </si>
  <si>
    <r>
      <rPr>
        <b/>
        <sz val="13"/>
        <color theme="1"/>
        <rFont val="Calibri"/>
        <family val="2"/>
        <scheme val="minor"/>
      </rPr>
      <t xml:space="preserve">Instrucciones para la cumplimentación del PRESUPUESTO DE LA ENTIDAD 5
</t>
    </r>
    <r>
      <rPr>
        <sz val="13"/>
        <color theme="1"/>
        <rFont val="Calibri"/>
        <family val="2"/>
        <scheme val="minor"/>
      </rPr>
      <t xml:space="preserve">
1. Una vez indicado el nombre de la entidad, </t>
    </r>
    <r>
      <rPr>
        <sz val="13"/>
        <rFont val="Calibri"/>
        <family val="2"/>
        <scheme val="minor"/>
      </rPr>
      <t>d</t>
    </r>
    <r>
      <rPr>
        <sz val="13"/>
        <color theme="1"/>
        <rFont val="Calibri"/>
        <family val="2"/>
        <scheme val="minor"/>
      </rPr>
      <t>eberá seleccionar la "Tipología de entidad" en el desplegable, acorde a las definiciones del Anexo I de la Convocatoria (pequeña empresa, mediana empresa, gran empresa o universidad/centro de investigación), para el cálculo de la máxima intensidad de ayuda.</t>
    </r>
    <r>
      <rPr>
        <sz val="13"/>
        <rFont val="Calibri"/>
        <family val="2"/>
        <scheme val="minor"/>
      </rPr>
      <t xml:space="preserve"> En caso de que la ubicación del proyecto sea en territorio insular, se incrementará la intensidad máxima en un 5%</t>
    </r>
    <r>
      <rPr>
        <b/>
        <sz val="13"/>
        <rFont val="Calibri"/>
        <family val="2"/>
        <scheme val="minor"/>
      </rPr>
      <t xml:space="preserve">. </t>
    </r>
    <r>
      <rPr>
        <sz val="13"/>
        <color theme="1"/>
        <rFont val="Calibri"/>
        <family val="2"/>
        <scheme val="minor"/>
      </rPr>
      <t>Se cumplimentará la celda "Intensidad de ayuda solicitada" con el porcentaje (%) solicitado, pudiendo ser menor o igual que el máximo aceptable, según los criterios anteriormente establecidos. Esta celda</t>
    </r>
    <r>
      <rPr>
        <sz val="13"/>
        <rFont val="Calibri"/>
        <family val="2"/>
        <scheme val="minor"/>
      </rPr>
      <t xml:space="preserve"> se marcará en rojo</t>
    </r>
    <r>
      <rPr>
        <sz val="13"/>
        <color theme="1"/>
        <rFont val="Calibri"/>
        <family val="2"/>
        <scheme val="minor"/>
      </rPr>
      <t xml:space="preserve"> en caso de superar la intensidad máxima solicitada acorde a los criterios de tipología de entidad y ubicación del proyecto, y no podrá ser cumplimentada en caso de que alguno de los criterios mencionados esté vacío. 
2. El detalle de las partidas y costes subvencionables se hará acorde a las categorías recogidas en la</t>
    </r>
    <r>
      <rPr>
        <sz val="13"/>
        <rFont val="Calibri"/>
        <family val="2"/>
        <scheme val="minor"/>
      </rPr>
      <t xml:space="preserve"> disposición quinta de la convocatoria, donde se indicará el coste y un breve resumen de los gastos incluidos. Se cumplimentarán los datos de todas las partidas, excepto las de "Costes de instalaciones eléctricas de conexión" y de "Costes de otros sistemas", para lo cual se utilizará la </t>
    </r>
    <r>
      <rPr>
        <b/>
        <sz val="13"/>
        <rFont val="Calibri"/>
        <family val="2"/>
        <scheme val="minor"/>
      </rPr>
      <t>Tabla A.1.</t>
    </r>
    <r>
      <rPr>
        <sz val="13"/>
        <rFont val="Calibri"/>
        <family val="2"/>
        <scheme val="minor"/>
      </rPr>
      <t xml:space="preserve"> Lo mismo ocurrirá para la columna de los costes de "Costes subvencionables de Subcontratas", para la cual se utilizará la </t>
    </r>
    <r>
      <rPr>
        <b/>
        <sz val="13"/>
        <rFont val="Calibri"/>
        <family val="2"/>
        <scheme val="minor"/>
      </rPr>
      <t>Tabla A.2</t>
    </r>
    <r>
      <rPr>
        <sz val="13"/>
        <rFont val="Calibri"/>
        <family val="2"/>
        <scheme val="minor"/>
      </rPr>
      <t xml:space="preserve">. Se ha de tener cuenta que la columna de "Costes subvencionables de subcontratas" de la tabla de Detalle de partidas deberá ser menor que el valor de la celda correspondiente de la columna "Coste subvencionable", siendo éste el valor total de la partida y el de las subcontras será tan sólo una parte (o incluso puede quedar sin valor) de este valor total.
3. Al no ser esta entidad la representante, para el cálculo de las partidas de "Costes de instalaciones eléctricas de conexión" y de "Costes de otros sistemas", se autocompletarán los datos de la </t>
    </r>
    <r>
      <rPr>
        <b/>
        <sz val="13"/>
        <rFont val="Calibri"/>
        <family val="2"/>
        <scheme val="minor"/>
      </rPr>
      <t>Tabla A.1</t>
    </r>
    <r>
      <rPr>
        <sz val="13"/>
        <rFont val="Calibri"/>
        <family val="2"/>
        <scheme val="minor"/>
      </rPr>
      <t>. referentes a la tipología de instalación, los datos de potencia de almacenamiento y generación en caso de ser instalaciones nuevas, así como los porcentajes subvencionables de estas partidas. Se deberán cumplimentar únicamente los datos relativos a los "Costes subvencionables de la instalación".
4. Respecto de las subcontrataciones, se deberá cumplimentar la</t>
    </r>
    <r>
      <rPr>
        <b/>
        <sz val="13"/>
        <rFont val="Calibri"/>
        <family val="2"/>
        <scheme val="minor"/>
      </rPr>
      <t xml:space="preserve"> Tabla A.2</t>
    </r>
    <r>
      <rPr>
        <sz val="13"/>
        <rFont val="Calibri"/>
        <family val="2"/>
        <scheme val="minor"/>
      </rPr>
      <t xml:space="preserve">, acorde a lo establecido en el punto 6 de la disposición quinta de la convocatoria, debiendo los solicitantes informar expresamente en la solicitud de ayuda de su intención de subcontratar parte de las actividades en los términos que establece el artículo 8 de la Orden TED/1177/2022. </t>
    </r>
    <r>
      <rPr>
        <sz val="13"/>
        <color theme="1"/>
        <rFont val="Calibri"/>
        <family val="2"/>
        <scheme val="minor"/>
      </rPr>
      <t xml:space="preserve">
                                                                                                                                                                                                                                                                                                                                                                                                                                                                                                                                                                                                                                                                                                                                                                                                                                                                               </t>
    </r>
    <r>
      <rPr>
        <sz val="13"/>
        <color rgb="FFFF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</si>
</sst>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164" formatCode="_-* #,##0.00\ _€_-;\-* #,##0.00\ _€_-;_-* &quot;-&quot;??\ _€_-;_-@_-"/>
    <numFmt numFmtId="165" formatCode="#,##0.00\ &quot;€&quot;"/>
    <numFmt numFmtId="166" formatCode="0.0"/>
    <numFmt numFmtId="167" formatCode="0.0%"/>
    <numFmt numFmtId="168" formatCode="[$-C0A]mmmm\-yy;@"/>
    <numFmt numFmtId="169" formatCode="_-* #,##0.00\ [$€-C0A]_-;\-* #,##0.00\ [$€-C0A]_-;_-* &quot;-&quot;??\ [$€-C0A]_-;_-@_-"/>
  </numFmts>
  <fonts count="60"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
      <sz val="11"/>
      <name val="Calibri"/>
      <family val="2"/>
      <scheme val="minor"/>
    </font>
    <font>
      <b/>
      <sz val="11"/>
      <name val="Calibri"/>
      <family val="2"/>
      <scheme val="minor"/>
    </font>
    <font>
      <sz val="10"/>
      <name val="Arial"/>
      <family val="2"/>
    </font>
    <font>
      <sz val="14"/>
      <color theme="1"/>
      <name val="Calibri"/>
      <family val="2"/>
      <scheme val="minor"/>
    </font>
    <font>
      <b/>
      <sz val="12"/>
      <color theme="1"/>
      <name val="Calibri"/>
      <family val="2"/>
      <scheme val="minor"/>
    </font>
    <font>
      <sz val="12"/>
      <color theme="1"/>
      <name val="Calibri"/>
      <family val="2"/>
      <scheme val="minor"/>
    </font>
    <font>
      <b/>
      <sz val="20"/>
      <color theme="1"/>
      <name val="Calibri"/>
      <family val="2"/>
      <scheme val="minor"/>
    </font>
    <font>
      <sz val="12"/>
      <name val="Calibri"/>
      <family val="2"/>
      <scheme val="minor"/>
    </font>
    <font>
      <b/>
      <sz val="14"/>
      <color theme="1"/>
      <name val="Calibri"/>
      <family val="2"/>
      <scheme val="minor"/>
    </font>
    <font>
      <sz val="14"/>
      <name val="Calibri"/>
      <family val="2"/>
      <scheme val="minor"/>
    </font>
    <font>
      <b/>
      <sz val="14"/>
      <name val="Calibri"/>
      <family val="2"/>
      <scheme val="minor"/>
    </font>
    <font>
      <b/>
      <sz val="16"/>
      <name val="Calibri"/>
      <family val="2"/>
      <scheme val="minor"/>
    </font>
    <font>
      <b/>
      <sz val="11"/>
      <color rgb="FF333333"/>
      <name val="Arial Narrow"/>
      <family val="2"/>
    </font>
    <font>
      <sz val="11"/>
      <color rgb="FF000000"/>
      <name val="Arial Narrow"/>
      <family val="2"/>
    </font>
    <font>
      <sz val="8"/>
      <color theme="1"/>
      <name val="Calibri"/>
      <family val="2"/>
      <scheme val="minor"/>
    </font>
    <font>
      <sz val="10"/>
      <color theme="1"/>
      <name val="Calibri"/>
      <family val="2"/>
      <scheme val="minor"/>
    </font>
    <font>
      <sz val="10"/>
      <color rgb="FFFF0000"/>
      <name val="Calibri"/>
      <family val="2"/>
      <scheme val="minor"/>
    </font>
    <font>
      <sz val="8"/>
      <name val="Calibri"/>
      <family val="2"/>
      <scheme val="minor"/>
    </font>
    <font>
      <b/>
      <sz val="12"/>
      <name val="Calibri"/>
      <family val="2"/>
    </font>
    <font>
      <b/>
      <sz val="16"/>
      <name val="Calibri"/>
      <family val="2"/>
    </font>
    <font>
      <b/>
      <sz val="14"/>
      <name val="Calibri"/>
      <family val="2"/>
    </font>
    <font>
      <sz val="20"/>
      <color theme="1"/>
      <name val="Calibri"/>
      <family val="2"/>
      <scheme val="minor"/>
    </font>
    <font>
      <sz val="12"/>
      <name val="Calibri"/>
      <family val="2"/>
    </font>
    <font>
      <sz val="11"/>
      <color rgb="FF333333"/>
      <name val="Arial Narrow"/>
      <family val="2"/>
    </font>
    <font>
      <b/>
      <sz val="20"/>
      <color rgb="FFFF0000"/>
      <name val="Calibri"/>
      <family val="2"/>
      <scheme val="minor"/>
    </font>
    <font>
      <b/>
      <sz val="18"/>
      <color theme="1"/>
      <name val="Calibri"/>
      <family val="2"/>
      <scheme val="minor"/>
    </font>
    <font>
      <b/>
      <sz val="14"/>
      <color theme="2" tint="-0.499984740745262"/>
      <name val="Calibri"/>
      <family val="2"/>
      <scheme val="minor"/>
    </font>
    <font>
      <b/>
      <sz val="11"/>
      <color theme="2" tint="-0.499984740745262"/>
      <name val="Calibri"/>
      <family val="2"/>
      <scheme val="minor"/>
    </font>
    <font>
      <sz val="16"/>
      <name val="Calibri"/>
      <family val="2"/>
      <scheme val="minor"/>
    </font>
    <font>
      <b/>
      <sz val="14"/>
      <color theme="0"/>
      <name val="Calibri"/>
      <family val="2"/>
      <scheme val="minor"/>
    </font>
    <font>
      <sz val="11"/>
      <name val="Calibri"/>
      <family val="2"/>
    </font>
    <font>
      <b/>
      <sz val="18"/>
      <name val="Calibri"/>
      <family val="2"/>
      <scheme val="minor"/>
    </font>
    <font>
      <sz val="11"/>
      <color rgb="FFE13BCD"/>
      <name val="Calibri"/>
      <family val="2"/>
      <scheme val="minor"/>
    </font>
    <font>
      <sz val="11"/>
      <color theme="1"/>
      <name val="Arial"/>
      <family val="2"/>
    </font>
    <font>
      <b/>
      <sz val="14"/>
      <color theme="1"/>
      <name val="Calibri"/>
      <family val="2"/>
    </font>
    <font>
      <sz val="16"/>
      <color rgb="FFFF0000"/>
      <name val="Calibri"/>
      <family val="2"/>
      <scheme val="minor"/>
    </font>
    <font>
      <b/>
      <sz val="12"/>
      <name val="Calibri"/>
      <family val="2"/>
      <scheme val="minor"/>
    </font>
    <font>
      <b/>
      <sz val="11"/>
      <color rgb="FFFF0000"/>
      <name val="Calibri"/>
      <family val="2"/>
      <scheme val="minor"/>
    </font>
    <font>
      <b/>
      <sz val="12"/>
      <color rgb="FFFF0000"/>
      <name val="Calibri"/>
      <family val="2"/>
      <scheme val="minor"/>
    </font>
    <font>
      <b/>
      <sz val="14"/>
      <color theme="0"/>
      <name val="Calibri"/>
      <family val="2"/>
    </font>
    <font>
      <b/>
      <sz val="14"/>
      <color theme="0" tint="-0.499984740745262"/>
      <name val="Calibri"/>
      <family val="2"/>
      <scheme val="minor"/>
    </font>
    <font>
      <sz val="9"/>
      <color theme="1"/>
      <name val="Calibri"/>
      <family val="2"/>
      <scheme val="minor"/>
    </font>
    <font>
      <b/>
      <sz val="12"/>
      <color theme="0" tint="-0.499984740745262"/>
      <name val="Calibri"/>
      <family val="2"/>
      <scheme val="minor"/>
    </font>
    <font>
      <b/>
      <sz val="11"/>
      <color theme="0" tint="-0.499984740745262"/>
      <name val="Calibri"/>
      <family val="2"/>
      <scheme val="minor"/>
    </font>
    <font>
      <b/>
      <sz val="12"/>
      <color theme="2" tint="-0.499984740745262"/>
      <name val="Calibri"/>
      <family val="2"/>
      <scheme val="minor"/>
    </font>
    <font>
      <sz val="11"/>
      <color rgb="FFFF0000"/>
      <name val="Calibri"/>
      <family val="2"/>
      <scheme val="minor"/>
    </font>
    <font>
      <sz val="12"/>
      <color rgb="FFFF0000"/>
      <name val="Calibri"/>
      <family val="2"/>
      <scheme val="minor"/>
    </font>
    <font>
      <b/>
      <sz val="14"/>
      <color rgb="FFFF0000"/>
      <name val="Calibri"/>
      <family val="2"/>
      <scheme val="minor"/>
    </font>
    <font>
      <sz val="14"/>
      <color rgb="FFFF0000"/>
      <name val="Calibri"/>
      <family val="2"/>
      <scheme val="minor"/>
    </font>
    <font>
      <sz val="13"/>
      <color theme="1"/>
      <name val="Calibri"/>
      <family val="2"/>
      <scheme val="minor"/>
    </font>
    <font>
      <b/>
      <sz val="13"/>
      <color theme="1"/>
      <name val="Calibri"/>
      <family val="2"/>
      <scheme val="minor"/>
    </font>
    <font>
      <sz val="13"/>
      <name val="Calibri"/>
      <family val="2"/>
      <scheme val="minor"/>
    </font>
    <font>
      <b/>
      <sz val="13"/>
      <name val="Calibri"/>
      <family val="2"/>
      <scheme val="minor"/>
    </font>
    <font>
      <sz val="13"/>
      <color rgb="FFFF0000"/>
      <name val="Calibri"/>
      <family val="2"/>
      <scheme val="minor"/>
    </font>
    <font>
      <u/>
      <sz val="14"/>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C2E189"/>
        <bgColor indexed="64"/>
      </patternFill>
    </fill>
    <fill>
      <patternFill patternType="solid">
        <fgColor rgb="FFFFCD00"/>
        <bgColor indexed="64"/>
      </patternFill>
    </fill>
    <fill>
      <patternFill patternType="solid">
        <fgColor rgb="FFEFE7DE"/>
        <bgColor indexed="64"/>
      </patternFill>
    </fill>
    <fill>
      <patternFill patternType="solid">
        <fgColor theme="9" tint="0.39997558519241921"/>
        <bgColor indexed="64"/>
      </patternFill>
    </fill>
    <fill>
      <patternFill patternType="solid">
        <fgColor theme="5"/>
        <bgColor indexed="64"/>
      </patternFill>
    </fill>
    <fill>
      <patternFill patternType="solid">
        <fgColor rgb="FFFEDEFF"/>
        <bgColor indexed="64"/>
      </patternFill>
    </fill>
    <fill>
      <patternFill patternType="solid">
        <fgColor theme="2"/>
        <bgColor indexed="64"/>
      </patternFill>
    </fill>
    <fill>
      <patternFill patternType="solid">
        <fgColor rgb="FFFFC000"/>
        <bgColor indexed="64"/>
      </patternFill>
    </fill>
    <fill>
      <patternFill patternType="solid">
        <fgColor theme="7" tint="0.39997558519241921"/>
        <bgColor indexed="64"/>
      </patternFill>
    </fill>
    <fill>
      <patternFill patternType="gray0625">
        <bgColor theme="2"/>
      </patternFill>
    </fill>
  </fills>
  <borders count="7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theme="0" tint="-0.499984740745262"/>
      </left>
      <right/>
      <top style="thin">
        <color indexed="64"/>
      </top>
      <bottom/>
      <diagonal/>
    </border>
    <border>
      <left style="thin">
        <color theme="0" tint="-0.499984740745262"/>
      </left>
      <right style="thin">
        <color indexed="64"/>
      </right>
      <top style="thin">
        <color indexed="64"/>
      </top>
      <bottom/>
      <diagonal/>
    </border>
    <border>
      <left/>
      <right style="thin">
        <color indexed="64"/>
      </right>
      <top style="thin">
        <color indexed="64"/>
      </top>
      <bottom style="medium">
        <color indexed="64"/>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theme="0" tint="-0.24994659260841701"/>
      </right>
      <top style="thin">
        <color indexed="64"/>
      </top>
      <bottom style="thin">
        <color theme="0"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top/>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indexed="64"/>
      </left>
      <right/>
      <top style="medium">
        <color indexed="64"/>
      </top>
      <bottom/>
      <diagonal/>
    </border>
    <border>
      <left/>
      <right/>
      <top style="medium">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164" fontId="1" fillId="0" borderId="0" applyFont="0" applyFill="0" applyBorder="0" applyAlignment="0" applyProtection="0"/>
    <xf numFmtId="0" fontId="7" fillId="0" borderId="0"/>
    <xf numFmtId="9" fontId="1" fillId="0" borderId="0" applyFont="0" applyFill="0" applyBorder="0" applyAlignment="0" applyProtection="0"/>
    <xf numFmtId="44" fontId="1" fillId="0" borderId="0" applyFont="0" applyFill="0" applyBorder="0" applyAlignment="0" applyProtection="0"/>
  </cellStyleXfs>
  <cellXfs count="503">
    <xf numFmtId="0" fontId="0" fillId="0" borderId="0" xfId="0"/>
    <xf numFmtId="0" fontId="4"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5" fillId="0" borderId="0" xfId="0" applyFont="1" applyAlignment="1">
      <alignment horizontal="left" vertical="center" wrapText="1"/>
    </xf>
    <xf numFmtId="0" fontId="11" fillId="0" borderId="0" xfId="0" applyFont="1" applyAlignment="1">
      <alignment vertical="center"/>
    </xf>
    <xf numFmtId="0" fontId="0" fillId="0" borderId="0" xfId="0" applyAlignment="1">
      <alignment horizontal="centerContinuous" vertical="center"/>
    </xf>
    <xf numFmtId="0" fontId="0" fillId="0" borderId="0" xfId="0" applyAlignment="1">
      <alignment vertical="center" wrapText="1"/>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0" fillId="0" borderId="0" xfId="0" applyProtection="1">
      <protection hidden="1"/>
    </xf>
    <xf numFmtId="165" fontId="13" fillId="6" borderId="1" xfId="0" applyNumberFormat="1" applyFont="1" applyFill="1" applyBorder="1" applyAlignment="1" applyProtection="1">
      <alignment horizontal="center" vertical="center" wrapText="1"/>
      <protection hidden="1"/>
    </xf>
    <xf numFmtId="0" fontId="11" fillId="0" borderId="0" xfId="0" applyFont="1" applyAlignment="1">
      <alignment vertical="center" wrapText="1"/>
    </xf>
    <xf numFmtId="0" fontId="0" fillId="0" borderId="0" xfId="0" applyAlignment="1">
      <alignment horizontal="left" vertical="center" wrapText="1"/>
    </xf>
    <xf numFmtId="0" fontId="0" fillId="0" borderId="0" xfId="0" applyAlignment="1">
      <alignment wrapText="1"/>
    </xf>
    <xf numFmtId="0" fontId="26" fillId="0" borderId="0" xfId="0" applyFont="1" applyAlignment="1">
      <alignment vertical="center" wrapText="1"/>
    </xf>
    <xf numFmtId="0" fontId="2" fillId="0" borderId="0" xfId="0" applyFont="1" applyAlignment="1">
      <alignment wrapText="1"/>
    </xf>
    <xf numFmtId="0" fontId="0" fillId="0" borderId="0" xfId="0" applyAlignment="1" applyProtection="1">
      <alignment wrapText="1"/>
      <protection locked="0"/>
    </xf>
    <xf numFmtId="0" fontId="0" fillId="0" borderId="0" xfId="0" applyAlignment="1" applyProtection="1">
      <alignment vertical="center" wrapText="1"/>
      <protection hidden="1"/>
    </xf>
    <xf numFmtId="0" fontId="0" fillId="0" borderId="0" xfId="0" applyAlignment="1" applyProtection="1">
      <alignment wrapText="1"/>
      <protection hidden="1"/>
    </xf>
    <xf numFmtId="0" fontId="17" fillId="11" borderId="1" xfId="0" applyFont="1" applyFill="1" applyBorder="1" applyAlignment="1">
      <alignment horizontal="center" vertical="center" wrapText="1"/>
    </xf>
    <xf numFmtId="0" fontId="17" fillId="12" borderId="1" xfId="0" applyFont="1" applyFill="1" applyBorder="1" applyAlignment="1">
      <alignment horizontal="center" vertical="center" wrapText="1"/>
    </xf>
    <xf numFmtId="0" fontId="0" fillId="0" borderId="0" xfId="0" applyAlignment="1" applyProtection="1">
      <alignment vertical="center"/>
      <protection hidden="1"/>
    </xf>
    <xf numFmtId="0" fontId="0" fillId="0" borderId="0" xfId="0" applyAlignment="1" applyProtection="1">
      <alignment horizontal="center" vertical="center"/>
      <protection hidden="1"/>
    </xf>
    <xf numFmtId="165" fontId="0" fillId="5" borderId="1" xfId="0" applyNumberFormat="1" applyFill="1" applyBorder="1" applyAlignment="1" applyProtection="1">
      <alignment horizontal="center" vertical="center"/>
      <protection hidden="1"/>
    </xf>
    <xf numFmtId="0" fontId="5" fillId="10" borderId="1" xfId="0" applyFont="1" applyFill="1" applyBorder="1" applyAlignment="1" applyProtection="1">
      <alignment horizontal="center" vertical="center" wrapText="1"/>
      <protection hidden="1"/>
    </xf>
    <xf numFmtId="44" fontId="0" fillId="0" borderId="0" xfId="0" applyNumberFormat="1" applyAlignment="1" applyProtection="1">
      <alignment vertical="center"/>
      <protection hidden="1"/>
    </xf>
    <xf numFmtId="0" fontId="29" fillId="0" borderId="0" xfId="0" applyFont="1" applyAlignment="1">
      <alignment horizontal="center" vertical="center" wrapText="1"/>
    </xf>
    <xf numFmtId="0" fontId="2" fillId="0" borderId="0" xfId="0" applyFont="1" applyAlignment="1" applyProtection="1">
      <alignment horizontal="centerContinuous" vertical="center"/>
      <protection hidden="1"/>
    </xf>
    <xf numFmtId="0" fontId="0" fillId="0" borderId="0" xfId="0" applyAlignment="1" applyProtection="1">
      <alignment horizontal="centerContinuous" vertical="center"/>
      <protection hidden="1"/>
    </xf>
    <xf numFmtId="0" fontId="13" fillId="2" borderId="1" xfId="0" applyFont="1" applyFill="1" applyBorder="1" applyAlignment="1" applyProtection="1">
      <alignment horizontal="center" vertical="center" wrapText="1"/>
      <protection hidden="1"/>
    </xf>
    <xf numFmtId="0" fontId="0" fillId="0" borderId="0" xfId="0" applyAlignment="1" applyProtection="1">
      <alignment horizontal="center"/>
      <protection hidden="1"/>
    </xf>
    <xf numFmtId="165" fontId="9" fillId="5" borderId="14" xfId="0" applyNumberFormat="1" applyFont="1" applyFill="1" applyBorder="1" applyAlignment="1" applyProtection="1">
      <alignment horizontal="center" vertical="center" wrapText="1"/>
      <protection hidden="1"/>
    </xf>
    <xf numFmtId="169" fontId="9" fillId="7" borderId="1" xfId="0" applyNumberFormat="1" applyFont="1" applyFill="1" applyBorder="1" applyAlignment="1" applyProtection="1">
      <alignment horizontal="center" vertical="center"/>
      <protection hidden="1"/>
    </xf>
    <xf numFmtId="9" fontId="9" fillId="7" borderId="1" xfId="3" applyFont="1" applyFill="1" applyBorder="1" applyAlignment="1" applyProtection="1">
      <alignment horizontal="center" vertical="center" wrapText="1"/>
      <protection hidden="1"/>
    </xf>
    <xf numFmtId="165" fontId="8" fillId="5" borderId="1" xfId="0" applyNumberFormat="1" applyFont="1" applyFill="1" applyBorder="1" applyAlignment="1" applyProtection="1">
      <alignment horizontal="center" vertical="center" wrapText="1"/>
      <protection hidden="1"/>
    </xf>
    <xf numFmtId="10" fontId="0" fillId="5" borderId="1" xfId="3" applyNumberFormat="1" applyFont="1" applyFill="1" applyBorder="1" applyAlignment="1" applyProtection="1">
      <alignment horizontal="center" vertical="center" wrapText="1"/>
      <protection hidden="1"/>
    </xf>
    <xf numFmtId="10" fontId="0" fillId="5" borderId="1" xfId="3" applyNumberFormat="1" applyFont="1" applyFill="1" applyBorder="1" applyAlignment="1" applyProtection="1">
      <alignment horizontal="center" vertical="center"/>
      <protection hidden="1"/>
    </xf>
    <xf numFmtId="165" fontId="0" fillId="3" borderId="1" xfId="0" applyNumberFormat="1" applyFill="1" applyBorder="1" applyAlignment="1" applyProtection="1">
      <alignment horizontal="center" vertical="center"/>
      <protection locked="0"/>
    </xf>
    <xf numFmtId="165" fontId="0" fillId="3" borderId="1" xfId="0" applyNumberFormat="1" applyFill="1" applyBorder="1" applyProtection="1">
      <protection locked="0"/>
    </xf>
    <xf numFmtId="9" fontId="0" fillId="0" borderId="0" xfId="3" applyFont="1" applyAlignment="1" applyProtection="1">
      <alignment horizontal="center" vertical="center"/>
      <protection hidden="1"/>
    </xf>
    <xf numFmtId="9" fontId="0" fillId="0" borderId="0" xfId="0" applyNumberFormat="1" applyProtection="1">
      <protection hidden="1"/>
    </xf>
    <xf numFmtId="0" fontId="11" fillId="0" borderId="0" xfId="0" applyFont="1" applyAlignment="1" applyProtection="1">
      <alignment vertical="center"/>
      <protection hidden="1"/>
    </xf>
    <xf numFmtId="44" fontId="9" fillId="7" borderId="1" xfId="4" applyFont="1" applyFill="1" applyBorder="1" applyAlignment="1" applyProtection="1">
      <alignment horizontal="center" vertical="center"/>
      <protection hidden="1"/>
    </xf>
    <xf numFmtId="0" fontId="12" fillId="3" borderId="0" xfId="3" applyNumberFormat="1" applyFont="1" applyFill="1" applyBorder="1" applyAlignment="1" applyProtection="1">
      <alignment horizontal="center" vertical="center" wrapText="1"/>
      <protection hidden="1"/>
    </xf>
    <xf numFmtId="168" fontId="12" fillId="3" borderId="0" xfId="3" applyNumberFormat="1" applyFont="1" applyFill="1" applyBorder="1" applyAlignment="1" applyProtection="1">
      <alignment horizontal="center" vertical="center" wrapText="1"/>
      <protection hidden="1"/>
    </xf>
    <xf numFmtId="165" fontId="12" fillId="3" borderId="0" xfId="3" applyNumberFormat="1" applyFont="1" applyFill="1" applyBorder="1" applyAlignment="1" applyProtection="1">
      <alignment horizontal="center" vertical="center" wrapText="1"/>
      <protection hidden="1"/>
    </xf>
    <xf numFmtId="1" fontId="12" fillId="3" borderId="0" xfId="3" applyNumberFormat="1" applyFont="1" applyFill="1" applyBorder="1" applyAlignment="1" applyProtection="1">
      <alignment horizontal="center" vertical="center" wrapText="1"/>
      <protection hidden="1"/>
    </xf>
    <xf numFmtId="0" fontId="0" fillId="0" borderId="0" xfId="0" applyAlignment="1" applyProtection="1">
      <alignment horizontal="center" wrapText="1"/>
      <protection hidden="1"/>
    </xf>
    <xf numFmtId="10" fontId="9" fillId="7" borderId="1" xfId="3" applyNumberFormat="1" applyFont="1" applyFill="1" applyBorder="1" applyAlignment="1" applyProtection="1">
      <alignment horizontal="center" vertical="center"/>
      <protection hidden="1"/>
    </xf>
    <xf numFmtId="0" fontId="18" fillId="0" borderId="1" xfId="0" applyFont="1" applyBorder="1" applyAlignment="1">
      <alignment vertical="center" wrapText="1"/>
    </xf>
    <xf numFmtId="9" fontId="18" fillId="0" borderId="1" xfId="0" applyNumberFormat="1" applyFont="1" applyBorder="1" applyAlignment="1">
      <alignment horizontal="center" vertical="center" wrapText="1"/>
    </xf>
    <xf numFmtId="167" fontId="28" fillId="0" borderId="1" xfId="3" applyNumberFormat="1" applyFont="1" applyFill="1" applyBorder="1" applyAlignment="1">
      <alignment horizontal="center" vertical="center" wrapText="1"/>
    </xf>
    <xf numFmtId="0" fontId="28" fillId="0" borderId="1" xfId="0" applyFont="1" applyBorder="1" applyAlignment="1">
      <alignment horizontal="center" vertical="center" wrapText="1"/>
    </xf>
    <xf numFmtId="166" fontId="28" fillId="0" borderId="1" xfId="0" applyNumberFormat="1" applyFont="1" applyBorder="1" applyAlignment="1">
      <alignment horizontal="center" vertical="center" wrapText="1"/>
    </xf>
    <xf numFmtId="167" fontId="18" fillId="0" borderId="1" xfId="3" applyNumberFormat="1" applyFont="1" applyFill="1" applyBorder="1" applyAlignment="1">
      <alignment horizontal="center" vertical="center" wrapText="1"/>
    </xf>
    <xf numFmtId="1" fontId="18" fillId="0" borderId="1" xfId="0" applyNumberFormat="1" applyFont="1" applyBorder="1" applyAlignment="1">
      <alignment horizontal="center" vertical="center" wrapText="1"/>
    </xf>
    <xf numFmtId="166" fontId="18" fillId="0" borderId="1" xfId="0" applyNumberFormat="1" applyFont="1" applyBorder="1" applyAlignment="1">
      <alignment horizontal="center" vertical="center" wrapText="1"/>
    </xf>
    <xf numFmtId="2" fontId="0" fillId="0" borderId="1" xfId="0" applyNumberFormat="1" applyBorder="1" applyAlignment="1">
      <alignment horizontal="center"/>
    </xf>
    <xf numFmtId="0" fontId="18" fillId="0" borderId="1" xfId="0" applyFont="1" applyBorder="1" applyAlignment="1">
      <alignment horizontal="center" vertical="center" wrapText="1"/>
    </xf>
    <xf numFmtId="0" fontId="10" fillId="0" borderId="0" xfId="0" applyFont="1" applyAlignment="1">
      <alignment horizontal="center" vertical="center"/>
    </xf>
    <xf numFmtId="0" fontId="27" fillId="2" borderId="29" xfId="0" applyFont="1" applyFill="1" applyBorder="1" applyAlignment="1" applyProtection="1">
      <alignment horizontal="left" vertical="center" wrapText="1"/>
      <protection hidden="1"/>
    </xf>
    <xf numFmtId="0" fontId="27" fillId="2" borderId="52" xfId="0" applyFont="1" applyFill="1" applyBorder="1" applyAlignment="1" applyProtection="1">
      <alignment horizontal="left" vertical="center" wrapText="1"/>
      <protection hidden="1"/>
    </xf>
    <xf numFmtId="44" fontId="0" fillId="15" borderId="1" xfId="0" applyNumberFormat="1" applyFill="1" applyBorder="1" applyProtection="1">
      <protection hidden="1"/>
    </xf>
    <xf numFmtId="0" fontId="24" fillId="0" borderId="0" xfId="0" applyFont="1" applyAlignment="1" applyProtection="1">
      <alignment horizontal="left" vertical="center" wrapText="1"/>
      <protection hidden="1"/>
    </xf>
    <xf numFmtId="0" fontId="24" fillId="0" borderId="0" xfId="0" applyFont="1" applyAlignment="1" applyProtection="1">
      <alignment vertical="center" wrapText="1"/>
      <protection hidden="1"/>
    </xf>
    <xf numFmtId="0" fontId="13" fillId="15" borderId="24" xfId="0" applyFont="1" applyFill="1" applyBorder="1" applyAlignment="1" applyProtection="1">
      <alignment horizontal="center" vertical="center" wrapText="1"/>
      <protection hidden="1"/>
    </xf>
    <xf numFmtId="0" fontId="38" fillId="0" borderId="0" xfId="0" applyFont="1"/>
    <xf numFmtId="165" fontId="0" fillId="3" borderId="1" xfId="0" applyNumberFormat="1" applyFill="1" applyBorder="1" applyProtection="1">
      <protection hidden="1"/>
    </xf>
    <xf numFmtId="44" fontId="0" fillId="3" borderId="1" xfId="0" applyNumberFormat="1" applyFill="1" applyBorder="1" applyProtection="1">
      <protection hidden="1"/>
    </xf>
    <xf numFmtId="0" fontId="5" fillId="2" borderId="1" xfId="0" applyFont="1" applyFill="1" applyBorder="1" applyAlignment="1" applyProtection="1">
      <alignment horizontal="left" indent="1"/>
      <protection hidden="1"/>
    </xf>
    <xf numFmtId="44" fontId="0" fillId="5" borderId="1" xfId="0" applyNumberFormat="1" applyFill="1" applyBorder="1" applyProtection="1">
      <protection hidden="1"/>
    </xf>
    <xf numFmtId="0" fontId="6" fillId="2" borderId="28" xfId="0" applyFont="1" applyFill="1" applyBorder="1" applyProtection="1">
      <protection hidden="1"/>
    </xf>
    <xf numFmtId="0" fontId="6" fillId="2" borderId="4" xfId="0" applyFont="1" applyFill="1" applyBorder="1" applyAlignment="1" applyProtection="1">
      <alignment vertical="top" wrapText="1"/>
      <protection hidden="1"/>
    </xf>
    <xf numFmtId="0" fontId="6" fillId="2" borderId="1" xfId="0" applyFont="1" applyFill="1" applyBorder="1" applyProtection="1">
      <protection hidden="1"/>
    </xf>
    <xf numFmtId="0" fontId="5" fillId="2" borderId="1" xfId="0" applyFont="1" applyFill="1" applyBorder="1" applyAlignment="1" applyProtection="1">
      <alignment horizontal="left" vertical="top" wrapText="1" indent="1"/>
      <protection hidden="1"/>
    </xf>
    <xf numFmtId="0" fontId="6" fillId="2" borderId="1" xfId="0" applyFont="1" applyFill="1" applyBorder="1" applyAlignment="1" applyProtection="1">
      <alignment vertical="top" wrapText="1"/>
      <protection hidden="1"/>
    </xf>
    <xf numFmtId="0" fontId="5" fillId="2" borderId="1" xfId="0" applyFont="1" applyFill="1" applyBorder="1" applyAlignment="1" applyProtection="1">
      <alignment horizontal="left" indent="2"/>
      <protection hidden="1"/>
    </xf>
    <xf numFmtId="0" fontId="6" fillId="2" borderId="1" xfId="0" applyFont="1" applyFill="1" applyBorder="1" applyAlignment="1" applyProtection="1">
      <alignment vertical="center" wrapText="1"/>
      <protection hidden="1"/>
    </xf>
    <xf numFmtId="0" fontId="0" fillId="0" borderId="1" xfId="0" applyBorder="1" applyProtection="1">
      <protection hidden="1"/>
    </xf>
    <xf numFmtId="0" fontId="36" fillId="2" borderId="27" xfId="0" applyFont="1" applyFill="1" applyBorder="1" applyAlignment="1" applyProtection="1">
      <alignment horizontal="right" vertical="center" wrapText="1"/>
      <protection hidden="1"/>
    </xf>
    <xf numFmtId="0" fontId="0" fillId="2" borderId="29" xfId="0" applyFill="1" applyBorder="1" applyAlignment="1" applyProtection="1">
      <alignment horizontal="left" vertical="center" wrapText="1"/>
      <protection hidden="1"/>
    </xf>
    <xf numFmtId="0" fontId="5" fillId="2" borderId="4" xfId="0" applyFont="1" applyFill="1" applyBorder="1" applyAlignment="1" applyProtection="1">
      <alignment horizontal="left" vertical="top" wrapText="1"/>
      <protection hidden="1"/>
    </xf>
    <xf numFmtId="0" fontId="5" fillId="2" borderId="29" xfId="0" applyFont="1" applyFill="1" applyBorder="1" applyAlignment="1" applyProtection="1">
      <alignment horizontal="left" vertical="top" wrapText="1"/>
      <protection hidden="1"/>
    </xf>
    <xf numFmtId="0" fontId="9" fillId="10" borderId="6" xfId="0" applyFont="1" applyFill="1" applyBorder="1" applyAlignment="1" applyProtection="1">
      <alignment horizontal="center" vertical="center" wrapText="1"/>
      <protection hidden="1"/>
    </xf>
    <xf numFmtId="44" fontId="0" fillId="5" borderId="1" xfId="4" applyFont="1" applyFill="1" applyBorder="1" applyProtection="1">
      <protection hidden="1"/>
    </xf>
    <xf numFmtId="0" fontId="6" fillId="2" borderId="52" xfId="0" applyFont="1" applyFill="1" applyBorder="1" applyAlignment="1" applyProtection="1">
      <alignment vertical="center" wrapText="1"/>
      <protection hidden="1"/>
    </xf>
    <xf numFmtId="0" fontId="2" fillId="15" borderId="59" xfId="0" applyFont="1" applyFill="1" applyBorder="1" applyAlignment="1" applyProtection="1">
      <alignment horizontal="center" vertical="center"/>
      <protection hidden="1"/>
    </xf>
    <xf numFmtId="0" fontId="41" fillId="2" borderId="1" xfId="0" applyFont="1" applyFill="1" applyBorder="1" applyAlignment="1" applyProtection="1">
      <alignment horizontal="center" vertical="center" wrapText="1"/>
      <protection hidden="1"/>
    </xf>
    <xf numFmtId="0" fontId="37" fillId="14" borderId="0" xfId="0" applyFont="1" applyFill="1"/>
    <xf numFmtId="0" fontId="5" fillId="2" borderId="5" xfId="0" applyFont="1" applyFill="1" applyBorder="1" applyAlignment="1" applyProtection="1">
      <alignment horizontal="left" wrapText="1" indent="2"/>
      <protection hidden="1"/>
    </xf>
    <xf numFmtId="0" fontId="41" fillId="2" borderId="1" xfId="0" applyFont="1" applyFill="1" applyBorder="1" applyAlignment="1" applyProtection="1">
      <alignment horizontal="center" vertical="center"/>
      <protection hidden="1"/>
    </xf>
    <xf numFmtId="0" fontId="9" fillId="2" borderId="1" xfId="0" applyFont="1" applyFill="1" applyBorder="1" applyAlignment="1" applyProtection="1">
      <alignment horizontal="center" vertical="center"/>
      <protection hidden="1"/>
    </xf>
    <xf numFmtId="0" fontId="0" fillId="0" borderId="0" xfId="0" applyAlignment="1">
      <alignment vertical="top" wrapText="1"/>
    </xf>
    <xf numFmtId="44" fontId="0" fillId="0" borderId="0" xfId="4" applyFont="1"/>
    <xf numFmtId="44" fontId="0" fillId="0" borderId="0" xfId="0" applyNumberFormat="1"/>
    <xf numFmtId="0" fontId="13" fillId="10" borderId="24" xfId="0" applyFont="1" applyFill="1" applyBorder="1" applyAlignment="1" applyProtection="1">
      <alignment horizontal="center" vertical="center" wrapText="1"/>
      <protection hidden="1"/>
    </xf>
    <xf numFmtId="9" fontId="0" fillId="0" borderId="0" xfId="0" applyNumberFormat="1" applyAlignment="1">
      <alignment wrapText="1"/>
    </xf>
    <xf numFmtId="0" fontId="10" fillId="0" borderId="0" xfId="0" applyFont="1"/>
    <xf numFmtId="44" fontId="9" fillId="2" borderId="1" xfId="0" applyNumberFormat="1" applyFont="1" applyFill="1" applyBorder="1" applyAlignment="1" applyProtection="1">
      <alignment horizontal="center" vertical="center" wrapText="1"/>
      <protection hidden="1"/>
    </xf>
    <xf numFmtId="167" fontId="10" fillId="5" borderId="1" xfId="3" applyNumberFormat="1" applyFont="1" applyFill="1" applyBorder="1" applyAlignment="1" applyProtection="1">
      <alignment horizontal="center" vertical="center"/>
      <protection hidden="1"/>
    </xf>
    <xf numFmtId="44" fontId="10" fillId="0" borderId="0" xfId="0" applyNumberFormat="1" applyFont="1" applyProtection="1">
      <protection hidden="1"/>
    </xf>
    <xf numFmtId="0" fontId="9" fillId="16" borderId="1" xfId="0" applyFont="1" applyFill="1" applyBorder="1" applyAlignment="1">
      <alignment horizontal="center" vertical="center" wrapText="1"/>
    </xf>
    <xf numFmtId="44" fontId="41" fillId="2" borderId="1" xfId="0" applyNumberFormat="1" applyFont="1" applyFill="1" applyBorder="1" applyAlignment="1" applyProtection="1">
      <alignment horizontal="center" vertical="center" wrapText="1"/>
      <protection hidden="1"/>
    </xf>
    <xf numFmtId="166" fontId="9" fillId="5" borderId="1" xfId="0" applyNumberFormat="1" applyFont="1" applyFill="1" applyBorder="1" applyAlignment="1" applyProtection="1">
      <alignment horizontal="center" vertical="center"/>
      <protection hidden="1"/>
    </xf>
    <xf numFmtId="0" fontId="12" fillId="2" borderId="1" xfId="0" applyFont="1" applyFill="1" applyBorder="1" applyAlignment="1" applyProtection="1">
      <alignment horizontal="center" vertical="center" wrapText="1"/>
      <protection hidden="1"/>
    </xf>
    <xf numFmtId="0" fontId="8" fillId="0" borderId="0" xfId="0" applyFont="1" applyAlignment="1" applyProtection="1">
      <alignment wrapText="1"/>
      <protection hidden="1"/>
    </xf>
    <xf numFmtId="0" fontId="15" fillId="2" borderId="1" xfId="0" applyFont="1" applyFill="1" applyBorder="1" applyAlignment="1" applyProtection="1">
      <alignment horizontal="center" vertical="center" wrapText="1"/>
      <protection hidden="1"/>
    </xf>
    <xf numFmtId="0" fontId="8" fillId="0" borderId="0" xfId="0" applyFont="1" applyAlignment="1">
      <alignment wrapText="1"/>
    </xf>
    <xf numFmtId="0" fontId="8" fillId="0" borderId="0" xfId="0" applyFont="1" applyProtection="1">
      <protection hidden="1"/>
    </xf>
    <xf numFmtId="0" fontId="8" fillId="0" borderId="0" xfId="0" applyFont="1"/>
    <xf numFmtId="0" fontId="9" fillId="2" borderId="54" xfId="0" applyFont="1" applyFill="1" applyBorder="1" applyAlignment="1" applyProtection="1">
      <alignment horizontal="center" vertical="center"/>
      <protection hidden="1"/>
    </xf>
    <xf numFmtId="0" fontId="9" fillId="2" borderId="58" xfId="0" applyFont="1" applyFill="1" applyBorder="1" applyAlignment="1" applyProtection="1">
      <alignment horizontal="center" vertical="center"/>
      <protection hidden="1"/>
    </xf>
    <xf numFmtId="0" fontId="23" fillId="0" borderId="0" xfId="0" applyFont="1" applyAlignment="1" applyProtection="1">
      <alignment horizontal="right" vertical="center" wrapText="1"/>
      <protection hidden="1"/>
    </xf>
    <xf numFmtId="0" fontId="41" fillId="10"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44" fillId="4" borderId="30" xfId="0" applyFont="1" applyFill="1" applyBorder="1" applyAlignment="1" applyProtection="1">
      <alignment horizontal="center" vertical="center" wrapText="1"/>
      <protection hidden="1"/>
    </xf>
    <xf numFmtId="0" fontId="44" fillId="4" borderId="31" xfId="0" applyFont="1" applyFill="1" applyBorder="1" applyAlignment="1" applyProtection="1">
      <alignment horizontal="center" vertical="center" wrapText="1"/>
      <protection hidden="1"/>
    </xf>
    <xf numFmtId="0" fontId="0" fillId="0" borderId="25" xfId="0" applyBorder="1" applyAlignment="1" applyProtection="1">
      <alignment horizontal="left" vertical="center"/>
      <protection hidden="1"/>
    </xf>
    <xf numFmtId="0" fontId="0" fillId="0" borderId="26" xfId="0" applyBorder="1" applyAlignment="1" applyProtection="1">
      <alignment horizontal="left" vertical="center"/>
      <protection hidden="1"/>
    </xf>
    <xf numFmtId="0" fontId="0" fillId="0" borderId="32" xfId="0" applyBorder="1" applyAlignment="1" applyProtection="1">
      <alignment horizontal="left" vertical="center"/>
      <protection hidden="1"/>
    </xf>
    <xf numFmtId="0" fontId="13" fillId="10" borderId="1" xfId="0" applyFont="1" applyFill="1" applyBorder="1" applyAlignment="1">
      <alignment horizontal="center" vertical="center" wrapText="1"/>
    </xf>
    <xf numFmtId="0" fontId="9" fillId="10" borderId="6" xfId="0" applyFont="1" applyFill="1" applyBorder="1" applyAlignment="1" applyProtection="1">
      <alignment horizontal="center" vertical="center" wrapText="1"/>
      <protection hidden="1"/>
    </xf>
    <xf numFmtId="0" fontId="0" fillId="0" borderId="0" xfId="0" applyAlignment="1" applyProtection="1">
      <alignment horizontal="center" wrapText="1"/>
      <protection hidden="1"/>
    </xf>
    <xf numFmtId="0" fontId="6" fillId="2" borderId="26" xfId="0" applyFont="1" applyFill="1" applyBorder="1" applyAlignment="1" applyProtection="1">
      <alignment horizontal="right" vertical="center" wrapText="1"/>
      <protection hidden="1"/>
    </xf>
    <xf numFmtId="167" fontId="12" fillId="5" borderId="1" xfId="3" applyNumberFormat="1" applyFont="1" applyFill="1" applyBorder="1" applyAlignment="1" applyProtection="1">
      <alignment horizontal="center" vertical="center"/>
      <protection hidden="1"/>
    </xf>
    <xf numFmtId="167" fontId="41" fillId="5" borderId="1" xfId="3" applyNumberFormat="1" applyFont="1" applyFill="1" applyBorder="1" applyAlignment="1" applyProtection="1">
      <alignment horizontal="center" vertical="center"/>
      <protection hidden="1"/>
    </xf>
    <xf numFmtId="166" fontId="12" fillId="5" borderId="1" xfId="0" applyNumberFormat="1" applyFont="1" applyFill="1" applyBorder="1" applyAlignment="1" applyProtection="1">
      <alignment horizontal="center" vertical="center"/>
      <protection hidden="1"/>
    </xf>
    <xf numFmtId="166" fontId="41" fillId="5" borderId="1" xfId="0" applyNumberFormat="1" applyFont="1" applyFill="1" applyBorder="1" applyAlignment="1" applyProtection="1">
      <alignment horizontal="center" vertical="center"/>
      <protection hidden="1"/>
    </xf>
    <xf numFmtId="166" fontId="10" fillId="5" borderId="1" xfId="0" applyNumberFormat="1" applyFont="1" applyFill="1" applyBorder="1" applyAlignment="1" applyProtection="1">
      <alignment horizontal="center" vertical="center"/>
      <protection hidden="1"/>
    </xf>
    <xf numFmtId="167" fontId="9" fillId="5" borderId="1" xfId="3" applyNumberFormat="1" applyFont="1" applyFill="1" applyBorder="1" applyAlignment="1" applyProtection="1">
      <alignment horizontal="center" vertical="center"/>
      <protection hidden="1"/>
    </xf>
    <xf numFmtId="0" fontId="46" fillId="0" borderId="0" xfId="0" applyFont="1" applyProtection="1">
      <protection hidden="1"/>
    </xf>
    <xf numFmtId="0" fontId="46" fillId="0" borderId="0" xfId="0" applyFont="1"/>
    <xf numFmtId="44" fontId="20" fillId="15" borderId="1" xfId="0" applyNumberFormat="1" applyFont="1" applyFill="1" applyBorder="1" applyAlignment="1" applyProtection="1">
      <alignment horizontal="right" vertical="center"/>
      <protection hidden="1"/>
    </xf>
    <xf numFmtId="44" fontId="20" fillId="15" borderId="22" xfId="0" applyNumberFormat="1" applyFont="1" applyFill="1" applyBorder="1" applyAlignment="1" applyProtection="1">
      <alignment horizontal="right" vertical="center"/>
      <protection hidden="1"/>
    </xf>
    <xf numFmtId="44" fontId="20" fillId="15" borderId="14" xfId="0" applyNumberFormat="1" applyFont="1" applyFill="1" applyBorder="1" applyAlignment="1" applyProtection="1">
      <alignment horizontal="right" vertical="center"/>
      <protection hidden="1"/>
    </xf>
    <xf numFmtId="44" fontId="20" fillId="15" borderId="23" xfId="0" applyNumberFormat="1" applyFont="1" applyFill="1" applyBorder="1" applyAlignment="1" applyProtection="1">
      <alignment horizontal="right" vertical="center"/>
      <protection hidden="1"/>
    </xf>
    <xf numFmtId="44" fontId="20" fillId="15" borderId="1" xfId="0" applyNumberFormat="1" applyFont="1" applyFill="1" applyBorder="1" applyAlignment="1" applyProtection="1">
      <alignment vertical="center"/>
      <protection hidden="1"/>
    </xf>
    <xf numFmtId="44" fontId="20" fillId="15" borderId="22" xfId="0" applyNumberFormat="1" applyFont="1" applyFill="1" applyBorder="1" applyAlignment="1" applyProtection="1">
      <alignment vertical="center"/>
      <protection hidden="1"/>
    </xf>
    <xf numFmtId="44" fontId="20" fillId="15" borderId="14" xfId="0" applyNumberFormat="1" applyFont="1" applyFill="1" applyBorder="1" applyAlignment="1" applyProtection="1">
      <alignment vertical="center"/>
      <protection hidden="1"/>
    </xf>
    <xf numFmtId="44" fontId="20" fillId="15" borderId="57" xfId="0" applyNumberFormat="1" applyFont="1" applyFill="1" applyBorder="1" applyAlignment="1" applyProtection="1">
      <alignment horizontal="right" vertical="center"/>
      <protection hidden="1"/>
    </xf>
    <xf numFmtId="44" fontId="20" fillId="15" borderId="13" xfId="4" applyNumberFormat="1" applyFont="1" applyFill="1" applyBorder="1" applyAlignment="1" applyProtection="1">
      <alignment horizontal="right" vertical="center"/>
      <protection hidden="1"/>
    </xf>
    <xf numFmtId="44" fontId="20" fillId="0" borderId="1" xfId="0" applyNumberFormat="1" applyFont="1" applyBorder="1" applyAlignment="1" applyProtection="1">
      <alignment vertical="center"/>
      <protection locked="0"/>
    </xf>
    <xf numFmtId="44" fontId="20" fillId="0" borderId="22" xfId="0" applyNumberFormat="1" applyFont="1" applyBorder="1" applyAlignment="1" applyProtection="1">
      <alignment vertical="center"/>
      <protection locked="0"/>
    </xf>
    <xf numFmtId="44" fontId="20" fillId="15" borderId="13" xfId="4" applyNumberFormat="1" applyFont="1" applyFill="1" applyBorder="1" applyAlignment="1" applyProtection="1">
      <alignment vertical="center"/>
      <protection hidden="1"/>
    </xf>
    <xf numFmtId="44" fontId="20" fillId="15" borderId="20" xfId="4" applyNumberFormat="1" applyFont="1" applyFill="1" applyBorder="1" applyAlignment="1" applyProtection="1">
      <alignment vertical="center"/>
      <protection hidden="1"/>
    </xf>
    <xf numFmtId="44" fontId="20" fillId="18" borderId="1" xfId="0" applyNumberFormat="1" applyFont="1" applyFill="1" applyBorder="1" applyAlignment="1" applyProtection="1">
      <alignment horizontal="right" vertical="center"/>
      <protection hidden="1"/>
    </xf>
    <xf numFmtId="0" fontId="2" fillId="15" borderId="7" xfId="0" applyFont="1" applyFill="1" applyBorder="1" applyAlignment="1" applyProtection="1">
      <alignment horizontal="center" vertical="center"/>
      <protection hidden="1"/>
    </xf>
    <xf numFmtId="44" fontId="20" fillId="18" borderId="6" xfId="0" applyNumberFormat="1" applyFont="1" applyFill="1" applyBorder="1" applyAlignment="1" applyProtection="1">
      <alignment horizontal="right" vertical="center"/>
      <protection hidden="1"/>
    </xf>
    <xf numFmtId="44" fontId="20" fillId="15" borderId="9" xfId="0" applyNumberFormat="1" applyFont="1" applyFill="1" applyBorder="1" applyAlignment="1" applyProtection="1">
      <alignment horizontal="right" vertical="center"/>
      <protection hidden="1"/>
    </xf>
    <xf numFmtId="0" fontId="0" fillId="0" borderId="0" xfId="0" applyBorder="1" applyProtection="1">
      <protection hidden="1"/>
    </xf>
    <xf numFmtId="0" fontId="2" fillId="2" borderId="15" xfId="0" applyFont="1" applyFill="1" applyBorder="1" applyAlignment="1" applyProtection="1">
      <alignment horizontal="center" vertical="center"/>
      <protection hidden="1"/>
    </xf>
    <xf numFmtId="0" fontId="2" fillId="2" borderId="13" xfId="0" applyFont="1" applyFill="1" applyBorder="1" applyAlignment="1" applyProtection="1">
      <alignment horizontal="center" vertical="center"/>
      <protection hidden="1"/>
    </xf>
    <xf numFmtId="0" fontId="2" fillId="2" borderId="20" xfId="0" applyFont="1" applyFill="1" applyBorder="1" applyAlignment="1" applyProtection="1">
      <alignment horizontal="center" vertical="center"/>
      <protection hidden="1"/>
    </xf>
    <xf numFmtId="44" fontId="20" fillId="18" borderId="16" xfId="0" applyNumberFormat="1" applyFont="1" applyFill="1" applyBorder="1" applyAlignment="1" applyProtection="1">
      <alignment horizontal="right" vertical="center"/>
      <protection hidden="1"/>
    </xf>
    <xf numFmtId="44" fontId="20" fillId="18" borderId="14" xfId="0" applyNumberFormat="1" applyFont="1" applyFill="1" applyBorder="1" applyAlignment="1" applyProtection="1">
      <alignment horizontal="right" vertical="center"/>
      <protection hidden="1"/>
    </xf>
    <xf numFmtId="44" fontId="20" fillId="18" borderId="23" xfId="0" applyNumberFormat="1" applyFont="1" applyFill="1" applyBorder="1" applyAlignment="1" applyProtection="1">
      <alignment horizontal="right" vertical="center"/>
      <protection hidden="1"/>
    </xf>
    <xf numFmtId="44" fontId="20" fillId="15" borderId="39" xfId="4" applyNumberFormat="1" applyFont="1" applyFill="1" applyBorder="1" applyAlignment="1" applyProtection="1">
      <alignment horizontal="right" vertical="center"/>
      <protection hidden="1"/>
    </xf>
    <xf numFmtId="44" fontId="20" fillId="15" borderId="5" xfId="0" applyNumberFormat="1" applyFont="1" applyFill="1" applyBorder="1" applyAlignment="1" applyProtection="1">
      <alignment horizontal="right" vertical="center"/>
      <protection hidden="1"/>
    </xf>
    <xf numFmtId="44" fontId="20" fillId="15" borderId="32" xfId="0" applyNumberFormat="1" applyFont="1" applyFill="1" applyBorder="1" applyAlignment="1" applyProtection="1">
      <alignment horizontal="right" vertical="center"/>
      <protection hidden="1"/>
    </xf>
    <xf numFmtId="44" fontId="20" fillId="15" borderId="20" xfId="4" applyNumberFormat="1" applyFont="1" applyFill="1" applyBorder="1" applyAlignment="1" applyProtection="1">
      <alignment horizontal="right" vertical="center"/>
      <protection hidden="1"/>
    </xf>
    <xf numFmtId="44" fontId="10" fillId="5" borderId="13" xfId="4" applyFont="1" applyFill="1" applyBorder="1" applyAlignment="1" applyProtection="1">
      <alignment vertical="center"/>
      <protection hidden="1"/>
    </xf>
    <xf numFmtId="0" fontId="10" fillId="0" borderId="0" xfId="0" applyFont="1" applyAlignment="1">
      <alignment vertical="center"/>
    </xf>
    <xf numFmtId="165" fontId="10" fillId="0" borderId="1" xfId="0" applyNumberFormat="1" applyFont="1" applyBorder="1" applyAlignment="1" applyProtection="1">
      <alignment vertical="center"/>
      <protection locked="0"/>
    </xf>
    <xf numFmtId="165" fontId="10" fillId="3" borderId="1" xfId="0" applyNumberFormat="1" applyFont="1" applyFill="1" applyBorder="1" applyAlignment="1" applyProtection="1">
      <alignment vertical="center"/>
      <protection locked="0"/>
    </xf>
    <xf numFmtId="0" fontId="10" fillId="0" borderId="0" xfId="0" applyFont="1" applyAlignment="1" applyProtection="1">
      <alignment vertical="center"/>
      <protection hidden="1"/>
    </xf>
    <xf numFmtId="44" fontId="10" fillId="5" borderId="1" xfId="0" applyNumberFormat="1" applyFont="1" applyFill="1" applyBorder="1" applyAlignment="1" applyProtection="1">
      <alignment vertical="center"/>
      <protection hidden="1"/>
    </xf>
    <xf numFmtId="44" fontId="20" fillId="15" borderId="37" xfId="0" applyNumberFormat="1" applyFont="1" applyFill="1" applyBorder="1" applyAlignment="1" applyProtection="1">
      <alignment horizontal="right" vertical="center"/>
      <protection hidden="1"/>
    </xf>
    <xf numFmtId="0" fontId="6" fillId="3" borderId="15" xfId="0" applyFont="1" applyFill="1" applyBorder="1" applyProtection="1">
      <protection hidden="1"/>
    </xf>
    <xf numFmtId="0" fontId="5" fillId="3" borderId="21" xfId="0" applyFont="1" applyFill="1" applyBorder="1" applyProtection="1">
      <protection hidden="1"/>
    </xf>
    <xf numFmtId="0" fontId="2" fillId="3" borderId="21" xfId="0" applyFont="1" applyFill="1" applyBorder="1" applyProtection="1">
      <protection hidden="1"/>
    </xf>
    <xf numFmtId="0" fontId="2" fillId="3" borderId="16" xfId="0" applyFont="1" applyFill="1" applyBorder="1" applyProtection="1">
      <protection hidden="1"/>
    </xf>
    <xf numFmtId="0" fontId="24" fillId="6" borderId="1" xfId="0" applyFont="1" applyFill="1" applyBorder="1" applyAlignment="1" applyProtection="1">
      <alignment horizontal="center" vertical="center" wrapText="1"/>
      <protection hidden="1"/>
    </xf>
    <xf numFmtId="0" fontId="0" fillId="0" borderId="0" xfId="0" applyFill="1" applyAlignment="1">
      <alignment vertical="center" wrapText="1"/>
    </xf>
    <xf numFmtId="0" fontId="42" fillId="0" borderId="0" xfId="0" applyFont="1" applyBorder="1" applyAlignment="1">
      <alignment wrapText="1"/>
    </xf>
    <xf numFmtId="0" fontId="32" fillId="2" borderId="1" xfId="0" applyFont="1" applyFill="1" applyBorder="1" applyAlignment="1" applyProtection="1">
      <alignment horizontal="left" vertical="center" wrapText="1"/>
      <protection hidden="1"/>
    </xf>
    <xf numFmtId="0" fontId="49" fillId="15" borderId="1" xfId="0" applyFont="1" applyFill="1" applyBorder="1" applyAlignment="1" applyProtection="1">
      <alignment horizontal="center" vertical="center"/>
      <protection hidden="1"/>
    </xf>
    <xf numFmtId="10" fontId="49" fillId="15" borderId="1" xfId="3" applyNumberFormat="1" applyFont="1" applyFill="1" applyBorder="1" applyAlignment="1" applyProtection="1">
      <alignment horizontal="center" vertical="center"/>
      <protection hidden="1"/>
    </xf>
    <xf numFmtId="0" fontId="0" fillId="0" borderId="0" xfId="0" applyAlignment="1" applyProtection="1">
      <protection hidden="1"/>
    </xf>
    <xf numFmtId="10" fontId="8" fillId="5" borderId="1" xfId="3" applyNumberFormat="1" applyFont="1" applyFill="1" applyBorder="1" applyAlignment="1" applyProtection="1">
      <alignment horizontal="center" vertical="center" wrapText="1"/>
      <protection hidden="1"/>
    </xf>
    <xf numFmtId="10" fontId="13" fillId="6" borderId="1" xfId="3" applyNumberFormat="1" applyFont="1" applyFill="1" applyBorder="1" applyAlignment="1" applyProtection="1">
      <alignment horizontal="center" vertical="center" wrapText="1"/>
      <protection hidden="1"/>
    </xf>
    <xf numFmtId="165" fontId="0" fillId="5" borderId="1" xfId="0" applyNumberFormat="1" applyFont="1" applyFill="1" applyBorder="1" applyAlignment="1" applyProtection="1">
      <alignment horizontal="center" vertical="center"/>
      <protection hidden="1"/>
    </xf>
    <xf numFmtId="44" fontId="2" fillId="7" borderId="1" xfId="4" applyFont="1" applyFill="1" applyBorder="1" applyAlignment="1" applyProtection="1">
      <alignment horizontal="center" vertical="center"/>
      <protection hidden="1"/>
    </xf>
    <xf numFmtId="166" fontId="9" fillId="5" borderId="6" xfId="0" applyNumberFormat="1" applyFont="1" applyFill="1" applyBorder="1" applyAlignment="1" applyProtection="1">
      <alignment horizontal="center"/>
      <protection hidden="1"/>
    </xf>
    <xf numFmtId="166" fontId="0" fillId="0" borderId="0" xfId="0" applyNumberFormat="1" applyBorder="1" applyAlignment="1" applyProtection="1">
      <alignment horizontal="center" vertical="center" wrapText="1"/>
      <protection hidden="1"/>
    </xf>
    <xf numFmtId="0" fontId="24" fillId="0" borderId="75" xfId="0" applyFont="1" applyBorder="1" applyAlignment="1" applyProtection="1">
      <alignment horizontal="center" vertical="center" wrapText="1"/>
      <protection hidden="1"/>
    </xf>
    <xf numFmtId="166" fontId="10" fillId="3" borderId="1" xfId="0" applyNumberFormat="1" applyFont="1" applyFill="1" applyBorder="1" applyAlignment="1" applyProtection="1">
      <alignment horizontal="center" vertical="center"/>
      <protection locked="0"/>
    </xf>
    <xf numFmtId="166" fontId="0" fillId="0" borderId="1" xfId="0" applyNumberFormat="1" applyBorder="1" applyAlignment="1" applyProtection="1">
      <alignment horizontal="center" vertical="center" wrapText="1"/>
      <protection locked="0"/>
    </xf>
    <xf numFmtId="1" fontId="12" fillId="0" borderId="1" xfId="0" applyNumberFormat="1" applyFont="1" applyBorder="1" applyAlignment="1" applyProtection="1">
      <alignment horizontal="center" vertical="center" wrapText="1"/>
      <protection locked="0"/>
    </xf>
    <xf numFmtId="0" fontId="9" fillId="10" borderId="6" xfId="0" applyFont="1" applyFill="1" applyBorder="1" applyAlignment="1" applyProtection="1">
      <alignment horizontal="center" vertical="center" wrapText="1"/>
      <protection hidden="1"/>
    </xf>
    <xf numFmtId="0" fontId="13" fillId="10" borderId="1" xfId="0" applyFont="1" applyFill="1" applyBorder="1" applyAlignment="1">
      <alignment horizontal="center" vertical="center" wrapText="1"/>
    </xf>
    <xf numFmtId="0" fontId="0" fillId="0" borderId="0" xfId="0" applyAlignment="1" applyProtection="1">
      <alignment horizontal="center" wrapText="1"/>
      <protection hidden="1"/>
    </xf>
    <xf numFmtId="166" fontId="10" fillId="5" borderId="1" xfId="0" applyNumberFormat="1" applyFont="1" applyFill="1" applyBorder="1" applyAlignment="1">
      <alignment horizontal="center"/>
    </xf>
    <xf numFmtId="165" fontId="10" fillId="0" borderId="39" xfId="0" applyNumberFormat="1" applyFont="1" applyBorder="1" applyAlignment="1" applyProtection="1">
      <alignment vertical="center"/>
      <protection locked="0"/>
    </xf>
    <xf numFmtId="165" fontId="10" fillId="0" borderId="5" xfId="0" applyNumberFormat="1" applyFont="1" applyBorder="1" applyAlignment="1" applyProtection="1">
      <alignment vertical="center"/>
      <protection locked="0"/>
    </xf>
    <xf numFmtId="165" fontId="10" fillId="0" borderId="14" xfId="0" applyNumberFormat="1" applyFont="1" applyBorder="1" applyAlignment="1" applyProtection="1">
      <alignment vertical="center"/>
      <protection locked="0"/>
    </xf>
    <xf numFmtId="44" fontId="10" fillId="0" borderId="1" xfId="0" applyNumberFormat="1" applyFont="1" applyBorder="1" applyAlignment="1" applyProtection="1">
      <alignment vertical="center"/>
      <protection locked="0"/>
    </xf>
    <xf numFmtId="0" fontId="5" fillId="2" borderId="29" xfId="0" applyFont="1" applyFill="1" applyBorder="1" applyAlignment="1" applyProtection="1">
      <alignment horizontal="left" vertical="center" wrapText="1"/>
      <protection hidden="1"/>
    </xf>
    <xf numFmtId="44" fontId="20" fillId="15" borderId="21" xfId="0" applyNumberFormat="1" applyFont="1" applyFill="1" applyBorder="1" applyAlignment="1" applyProtection="1">
      <alignment horizontal="right" vertical="center"/>
      <protection hidden="1"/>
    </xf>
    <xf numFmtId="44" fontId="20" fillId="15" borderId="1" xfId="0" applyNumberFormat="1" applyFont="1" applyFill="1" applyBorder="1" applyAlignment="1" applyProtection="1">
      <alignment horizontal="right" vertical="center" wrapText="1"/>
      <protection hidden="1"/>
    </xf>
    <xf numFmtId="44" fontId="20" fillId="15" borderId="22" xfId="0" applyNumberFormat="1" applyFont="1" applyFill="1" applyBorder="1" applyAlignment="1" applyProtection="1">
      <alignment horizontal="right" vertical="center" wrapText="1"/>
      <protection hidden="1"/>
    </xf>
    <xf numFmtId="165" fontId="27" fillId="3" borderId="1" xfId="4" applyNumberFormat="1" applyFont="1" applyFill="1" applyBorder="1" applyAlignment="1" applyProtection="1">
      <alignment vertical="center" wrapText="1"/>
      <protection locked="0"/>
    </xf>
    <xf numFmtId="165" fontId="27" fillId="0" borderId="1" xfId="4" applyNumberFormat="1" applyFont="1" applyFill="1" applyBorder="1" applyAlignment="1" applyProtection="1">
      <alignment vertical="center" wrapText="1"/>
      <protection locked="0"/>
    </xf>
    <xf numFmtId="165" fontId="27" fillId="0" borderId="14" xfId="4" applyNumberFormat="1" applyFont="1" applyFill="1" applyBorder="1" applyAlignment="1" applyProtection="1">
      <alignment vertical="center" wrapText="1"/>
      <protection locked="0"/>
    </xf>
    <xf numFmtId="165" fontId="8" fillId="6" borderId="1" xfId="0" applyNumberFormat="1" applyFont="1" applyFill="1" applyBorder="1" applyAlignment="1" applyProtection="1">
      <alignment horizontal="center" vertical="center" wrapText="1"/>
      <protection hidden="1"/>
    </xf>
    <xf numFmtId="9" fontId="13" fillId="5" borderId="1" xfId="3" applyFont="1" applyFill="1" applyBorder="1" applyAlignment="1" applyProtection="1">
      <alignment vertical="center" wrapText="1"/>
      <protection hidden="1"/>
    </xf>
    <xf numFmtId="165" fontId="27" fillId="5" borderId="1" xfId="4" applyNumberFormat="1" applyFont="1" applyFill="1" applyBorder="1" applyAlignment="1" applyProtection="1">
      <alignment vertical="center" wrapText="1"/>
      <protection hidden="1"/>
    </xf>
    <xf numFmtId="165" fontId="9" fillId="5" borderId="32" xfId="4" applyNumberFormat="1" applyFont="1" applyFill="1" applyBorder="1" applyAlignment="1" applyProtection="1">
      <alignment vertical="center" wrapText="1"/>
      <protection hidden="1"/>
    </xf>
    <xf numFmtId="165" fontId="10" fillId="5" borderId="1" xfId="0" applyNumberFormat="1" applyFont="1" applyFill="1" applyBorder="1" applyAlignment="1" applyProtection="1">
      <alignment horizontal="center" vertical="center" wrapText="1"/>
      <protection hidden="1"/>
    </xf>
    <xf numFmtId="0" fontId="24" fillId="0" borderId="75" xfId="0" applyFont="1" applyBorder="1" applyAlignment="1" applyProtection="1">
      <alignment horizontal="center" vertical="center" wrapText="1"/>
      <protection locked="0"/>
    </xf>
    <xf numFmtId="10" fontId="27" fillId="5" borderId="1" xfId="3" applyNumberFormat="1" applyFont="1" applyFill="1" applyBorder="1" applyAlignment="1" applyProtection="1">
      <alignment horizontal="center" vertical="center" wrapText="1"/>
      <protection hidden="1"/>
    </xf>
    <xf numFmtId="10" fontId="27" fillId="5" borderId="14" xfId="3" applyNumberFormat="1" applyFont="1" applyFill="1" applyBorder="1" applyAlignment="1" applyProtection="1">
      <alignment horizontal="center" vertical="center" wrapText="1"/>
      <protection hidden="1"/>
    </xf>
    <xf numFmtId="165" fontId="12" fillId="0" borderId="1" xfId="4" applyNumberFormat="1" applyFont="1" applyFill="1" applyBorder="1" applyAlignment="1" applyProtection="1">
      <alignment horizontal="center" vertical="center" wrapText="1"/>
      <protection locked="0"/>
    </xf>
    <xf numFmtId="0" fontId="12" fillId="3" borderId="1" xfId="3" applyNumberFormat="1" applyFont="1" applyFill="1" applyBorder="1" applyAlignment="1" applyProtection="1">
      <alignment horizontal="center" vertical="center" wrapText="1"/>
      <protection locked="0"/>
    </xf>
    <xf numFmtId="0" fontId="0" fillId="3" borderId="0" xfId="0" applyFill="1" applyAlignment="1">
      <alignment vertical="center" wrapText="1"/>
    </xf>
    <xf numFmtId="0" fontId="0" fillId="3" borderId="0" xfId="0" applyFill="1" applyBorder="1" applyAlignment="1">
      <alignment vertical="center" wrapText="1"/>
    </xf>
    <xf numFmtId="0" fontId="6" fillId="0" borderId="0" xfId="0" applyFont="1" applyBorder="1" applyAlignment="1">
      <alignment wrapText="1"/>
    </xf>
    <xf numFmtId="9" fontId="13" fillId="5" borderId="1" xfId="3" applyNumberFormat="1" applyFont="1" applyFill="1" applyBorder="1" applyAlignment="1" applyProtection="1">
      <alignment vertical="center" wrapText="1"/>
      <protection hidden="1"/>
    </xf>
    <xf numFmtId="165" fontId="12" fillId="0" borderId="1" xfId="4" applyNumberFormat="1" applyFont="1" applyFill="1" applyBorder="1" applyAlignment="1" applyProtection="1">
      <alignment horizontal="right" vertical="center" wrapText="1"/>
      <protection locked="0"/>
    </xf>
    <xf numFmtId="165" fontId="49" fillId="15" borderId="1" xfId="0" applyNumberFormat="1" applyFont="1" applyFill="1" applyBorder="1" applyAlignment="1" applyProtection="1">
      <alignment horizontal="center" vertical="center"/>
      <protection hidden="1"/>
    </xf>
    <xf numFmtId="165" fontId="49" fillId="15" borderId="1" xfId="3" applyNumberFormat="1" applyFont="1" applyFill="1" applyBorder="1" applyAlignment="1" applyProtection="1">
      <alignment horizontal="center" vertical="center"/>
      <protection hidden="1"/>
    </xf>
    <xf numFmtId="169" fontId="8" fillId="3" borderId="1" xfId="0" applyNumberFormat="1" applyFont="1" applyFill="1" applyBorder="1" applyAlignment="1" applyProtection="1">
      <alignment horizontal="right" vertical="center" wrapText="1"/>
      <protection locked="0"/>
    </xf>
    <xf numFmtId="169" fontId="8" fillId="5" borderId="1" xfId="4" applyNumberFormat="1" applyFont="1" applyFill="1" applyBorder="1" applyAlignment="1" applyProtection="1">
      <alignment vertical="center" wrapText="1"/>
      <protection hidden="1"/>
    </xf>
    <xf numFmtId="169" fontId="8" fillId="3" borderId="1" xfId="0" applyNumberFormat="1" applyFont="1" applyFill="1" applyBorder="1" applyAlignment="1" applyProtection="1">
      <alignment vertical="center"/>
      <protection locked="0"/>
    </xf>
    <xf numFmtId="169" fontId="8" fillId="5" borderId="1" xfId="0" applyNumberFormat="1" applyFont="1" applyFill="1" applyBorder="1" applyAlignment="1" applyProtection="1">
      <alignment vertical="center"/>
      <protection hidden="1"/>
    </xf>
    <xf numFmtId="169" fontId="8" fillId="5" borderId="1" xfId="4" applyNumberFormat="1" applyFont="1" applyFill="1" applyBorder="1" applyAlignment="1" applyProtection="1">
      <alignment vertical="center"/>
      <protection hidden="1"/>
    </xf>
    <xf numFmtId="44" fontId="51" fillId="0" borderId="0" xfId="0" applyNumberFormat="1" applyFont="1" applyProtection="1">
      <protection hidden="1"/>
    </xf>
    <xf numFmtId="0" fontId="50" fillId="0" borderId="0" xfId="0" applyFont="1" applyAlignment="1">
      <alignment vertical="top" wrapText="1"/>
    </xf>
    <xf numFmtId="0" fontId="0" fillId="0" borderId="0" xfId="0" applyFill="1" applyAlignment="1">
      <alignment vertical="top" wrapText="1"/>
    </xf>
    <xf numFmtId="166" fontId="10" fillId="0" borderId="1" xfId="0" applyNumberFormat="1" applyFont="1" applyBorder="1" applyAlignment="1" applyProtection="1">
      <alignment horizontal="center" vertical="center" wrapText="1"/>
      <protection locked="0"/>
    </xf>
    <xf numFmtId="169" fontId="8" fillId="5" borderId="1" xfId="0" applyNumberFormat="1" applyFont="1" applyFill="1" applyBorder="1" applyAlignment="1" applyProtection="1">
      <alignment horizontal="right" vertical="center" wrapText="1"/>
      <protection hidden="1"/>
    </xf>
    <xf numFmtId="0" fontId="9" fillId="2" borderId="71" xfId="0" applyFont="1" applyFill="1" applyBorder="1" applyAlignment="1" applyProtection="1">
      <alignment horizontal="center" vertical="center"/>
      <protection hidden="1"/>
    </xf>
    <xf numFmtId="165" fontId="10" fillId="3" borderId="6" xfId="0" applyNumberFormat="1" applyFont="1" applyFill="1" applyBorder="1" applyAlignment="1" applyProtection="1">
      <alignment vertical="center"/>
      <protection locked="0"/>
    </xf>
    <xf numFmtId="0" fontId="9" fillId="2" borderId="76" xfId="0" applyFont="1" applyFill="1" applyBorder="1" applyAlignment="1" applyProtection="1">
      <alignment horizontal="center" vertical="center"/>
      <protection hidden="1"/>
    </xf>
    <xf numFmtId="44" fontId="10" fillId="5" borderId="1" xfId="4" applyNumberFormat="1" applyFont="1" applyFill="1" applyBorder="1" applyAlignment="1" applyProtection="1">
      <alignment vertical="center"/>
      <protection hidden="1"/>
    </xf>
    <xf numFmtId="0" fontId="13" fillId="8" borderId="6" xfId="0" applyFont="1" applyFill="1" applyBorder="1" applyAlignment="1" applyProtection="1">
      <alignment horizontal="right" vertical="center"/>
      <protection hidden="1"/>
    </xf>
    <xf numFmtId="0" fontId="13" fillId="8" borderId="5" xfId="0" applyFont="1" applyFill="1" applyBorder="1" applyAlignment="1" applyProtection="1">
      <alignment horizontal="left" vertical="center"/>
      <protection hidden="1"/>
    </xf>
    <xf numFmtId="0" fontId="13" fillId="8" borderId="5" xfId="0" applyFont="1" applyFill="1" applyBorder="1" applyAlignment="1" applyProtection="1">
      <alignment vertical="center"/>
      <protection hidden="1"/>
    </xf>
    <xf numFmtId="0" fontId="9" fillId="7" borderId="1" xfId="0" applyFont="1" applyFill="1" applyBorder="1" applyAlignment="1" applyProtection="1">
      <alignment horizontal="center" vertical="center" wrapText="1"/>
      <protection hidden="1"/>
    </xf>
    <xf numFmtId="0" fontId="0" fillId="0" borderId="62" xfId="0" applyBorder="1" applyAlignment="1" applyProtection="1">
      <alignment vertical="center"/>
      <protection hidden="1"/>
    </xf>
    <xf numFmtId="0" fontId="0" fillId="0" borderId="62" xfId="0" applyBorder="1" applyProtection="1">
      <protection hidden="1"/>
    </xf>
    <xf numFmtId="0" fontId="0" fillId="0" borderId="63" xfId="0" applyBorder="1" applyProtection="1">
      <protection hidden="1"/>
    </xf>
    <xf numFmtId="0" fontId="0" fillId="0" borderId="65" xfId="0" applyBorder="1" applyProtection="1">
      <protection hidden="1"/>
    </xf>
    <xf numFmtId="0" fontId="0" fillId="0" borderId="64" xfId="0" applyBorder="1" applyProtection="1">
      <protection hidden="1"/>
    </xf>
    <xf numFmtId="0" fontId="0" fillId="0" borderId="63" xfId="0" applyBorder="1" applyAlignment="1" applyProtection="1">
      <alignment vertical="center"/>
      <protection hidden="1"/>
    </xf>
    <xf numFmtId="0" fontId="0" fillId="0" borderId="68" xfId="0" applyBorder="1" applyProtection="1">
      <protection hidden="1"/>
    </xf>
    <xf numFmtId="0" fontId="0" fillId="0" borderId="67" xfId="0" applyBorder="1" applyProtection="1">
      <protection hidden="1"/>
    </xf>
    <xf numFmtId="0" fontId="0" fillId="0" borderId="70" xfId="0" applyBorder="1" applyProtection="1">
      <protection hidden="1"/>
    </xf>
    <xf numFmtId="0" fontId="0" fillId="0" borderId="69" xfId="0" applyBorder="1" applyProtection="1">
      <protection hidden="1"/>
    </xf>
    <xf numFmtId="0" fontId="0" fillId="0" borderId="63" xfId="0" applyBorder="1" applyAlignment="1" applyProtection="1">
      <alignment vertical="top"/>
      <protection hidden="1"/>
    </xf>
    <xf numFmtId="0" fontId="0" fillId="0" borderId="62" xfId="0" applyBorder="1" applyAlignment="1" applyProtection="1">
      <alignment vertical="top"/>
      <protection hidden="1"/>
    </xf>
    <xf numFmtId="0" fontId="0" fillId="0" borderId="66" xfId="0" applyBorder="1" applyProtection="1">
      <protection hidden="1"/>
    </xf>
    <xf numFmtId="0" fontId="0" fillId="0" borderId="73" xfId="0" applyBorder="1" applyProtection="1">
      <protection hidden="1"/>
    </xf>
    <xf numFmtId="0" fontId="0" fillId="0" borderId="74" xfId="0" applyBorder="1" applyProtection="1">
      <protection hidden="1"/>
    </xf>
    <xf numFmtId="0" fontId="0" fillId="0" borderId="0" xfId="0" applyBorder="1" applyAlignment="1" applyProtection="1">
      <alignment vertical="top"/>
      <protection hidden="1"/>
    </xf>
    <xf numFmtId="0" fontId="8" fillId="0" borderId="0" xfId="0" applyFont="1" applyAlignment="1" applyProtection="1">
      <alignment vertical="center"/>
      <protection hidden="1"/>
    </xf>
    <xf numFmtId="0" fontId="8" fillId="0" borderId="0" xfId="0" applyFont="1" applyAlignment="1">
      <alignment vertical="center"/>
    </xf>
    <xf numFmtId="44" fontId="10" fillId="5" borderId="77" xfId="0" applyNumberFormat="1" applyFont="1" applyFill="1" applyBorder="1" applyAlignment="1" applyProtection="1">
      <alignment vertical="center"/>
      <protection hidden="1"/>
    </xf>
    <xf numFmtId="44" fontId="10" fillId="5" borderId="78" xfId="0" applyNumberFormat="1" applyFont="1" applyFill="1" applyBorder="1" applyAlignment="1" applyProtection="1">
      <alignment vertical="center"/>
      <protection hidden="1"/>
    </xf>
    <xf numFmtId="0" fontId="9" fillId="0" borderId="0" xfId="0" applyFont="1" applyAlignment="1" applyProtection="1">
      <alignment horizontal="left"/>
      <protection hidden="1"/>
    </xf>
    <xf numFmtId="0" fontId="9" fillId="0" borderId="0" xfId="0" applyFont="1" applyAlignment="1" applyProtection="1">
      <alignment horizontal="right"/>
      <protection hidden="1"/>
    </xf>
    <xf numFmtId="0" fontId="0" fillId="0" borderId="0" xfId="0" applyAlignment="1" applyProtection="1">
      <alignment horizontal="right"/>
      <protection hidden="1"/>
    </xf>
    <xf numFmtId="0" fontId="10" fillId="0" borderId="0" xfId="0" applyFont="1" applyAlignment="1" applyProtection="1">
      <alignment horizontal="right"/>
      <protection hidden="1"/>
    </xf>
    <xf numFmtId="0" fontId="4" fillId="8" borderId="40" xfId="0" applyFont="1" applyFill="1" applyBorder="1" applyAlignment="1">
      <alignment horizontal="justify" vertical="justify" wrapText="1"/>
    </xf>
    <xf numFmtId="0" fontId="4" fillId="8" borderId="41" xfId="0" applyFont="1" applyFill="1" applyBorder="1" applyAlignment="1">
      <alignment horizontal="justify" vertical="justify" wrapText="1"/>
    </xf>
    <xf numFmtId="0" fontId="4" fillId="8" borderId="42" xfId="0" applyFont="1" applyFill="1" applyBorder="1" applyAlignment="1">
      <alignment horizontal="justify" vertical="justify" wrapText="1"/>
    </xf>
    <xf numFmtId="0" fontId="4" fillId="8" borderId="43" xfId="0" applyFont="1" applyFill="1" applyBorder="1" applyAlignment="1">
      <alignment horizontal="justify" vertical="justify" wrapText="1"/>
    </xf>
    <xf numFmtId="0" fontId="4" fillId="8" borderId="1" xfId="0" applyFont="1" applyFill="1" applyBorder="1" applyAlignment="1">
      <alignment horizontal="justify" vertical="justify" wrapText="1"/>
    </xf>
    <xf numFmtId="0" fontId="4" fillId="8" borderId="44" xfId="0" applyFont="1" applyFill="1" applyBorder="1" applyAlignment="1">
      <alignment horizontal="justify" vertical="justify" wrapText="1"/>
    </xf>
    <xf numFmtId="0" fontId="4" fillId="8" borderId="45" xfId="0" applyFont="1" applyFill="1" applyBorder="1" applyAlignment="1">
      <alignment horizontal="justify" vertical="justify" wrapText="1"/>
    </xf>
    <xf numFmtId="0" fontId="4" fillId="8" borderId="46" xfId="0" applyFont="1" applyFill="1" applyBorder="1" applyAlignment="1">
      <alignment horizontal="justify" vertical="justify" wrapText="1"/>
    </xf>
    <xf numFmtId="0" fontId="4" fillId="8" borderId="47" xfId="0" applyFont="1" applyFill="1" applyBorder="1" applyAlignment="1">
      <alignment horizontal="justify" vertical="justify" wrapText="1"/>
    </xf>
    <xf numFmtId="0" fontId="16" fillId="8" borderId="33" xfId="0" applyFont="1" applyFill="1" applyBorder="1" applyAlignment="1">
      <alignment horizontal="justify" vertical="justify" wrapText="1"/>
    </xf>
    <xf numFmtId="0" fontId="16" fillId="8" borderId="34" xfId="0" applyFont="1" applyFill="1" applyBorder="1" applyAlignment="1">
      <alignment horizontal="justify" vertical="justify" wrapText="1"/>
    </xf>
    <xf numFmtId="0" fontId="16" fillId="8" borderId="35" xfId="0" applyFont="1" applyFill="1" applyBorder="1" applyAlignment="1">
      <alignment horizontal="justify" vertical="justify" wrapText="1"/>
    </xf>
    <xf numFmtId="0" fontId="11" fillId="9" borderId="0" xfId="0" applyFont="1" applyFill="1" applyAlignment="1">
      <alignment horizontal="center" vertical="center"/>
    </xf>
    <xf numFmtId="0" fontId="4" fillId="8" borderId="33" xfId="0" applyFont="1" applyFill="1" applyBorder="1" applyAlignment="1">
      <alignment horizontal="justify" vertical="justify" wrapText="1"/>
    </xf>
    <xf numFmtId="0" fontId="4" fillId="8" borderId="34" xfId="0" applyFont="1" applyFill="1" applyBorder="1" applyAlignment="1">
      <alignment horizontal="justify" vertical="justify" wrapText="1"/>
    </xf>
    <xf numFmtId="0" fontId="4" fillId="8" borderId="35" xfId="0" applyFont="1" applyFill="1" applyBorder="1" applyAlignment="1">
      <alignment horizontal="justify" vertical="justify" wrapText="1"/>
    </xf>
    <xf numFmtId="0" fontId="0" fillId="0" borderId="9" xfId="0" applyBorder="1" applyAlignment="1" applyProtection="1">
      <alignment horizontal="center" vertical="top"/>
      <protection hidden="1"/>
    </xf>
    <xf numFmtId="0" fontId="0" fillId="0" borderId="2" xfId="0" applyBorder="1" applyAlignment="1" applyProtection="1">
      <alignment horizontal="center" vertical="top"/>
      <protection hidden="1"/>
    </xf>
    <xf numFmtId="0" fontId="0" fillId="0" borderId="10" xfId="0" applyBorder="1" applyAlignment="1" applyProtection="1">
      <alignment horizontal="center" vertical="top"/>
      <protection hidden="1"/>
    </xf>
    <xf numFmtId="0" fontId="0" fillId="0" borderId="11" xfId="0" applyBorder="1" applyAlignment="1" applyProtection="1">
      <alignment horizontal="center" vertical="top"/>
      <protection hidden="1"/>
    </xf>
    <xf numFmtId="0" fontId="0" fillId="0" borderId="0" xfId="0" applyBorder="1" applyAlignment="1" applyProtection="1">
      <alignment horizontal="center" vertical="top"/>
      <protection hidden="1"/>
    </xf>
    <xf numFmtId="0" fontId="0" fillId="0" borderId="12" xfId="0" applyBorder="1" applyAlignment="1" applyProtection="1">
      <alignment horizontal="center" vertical="top"/>
      <protection hidden="1"/>
    </xf>
    <xf numFmtId="0" fontId="0" fillId="0" borderId="7" xfId="0" applyBorder="1" applyAlignment="1" applyProtection="1">
      <alignment horizontal="center" vertical="top"/>
      <protection hidden="1"/>
    </xf>
    <xf numFmtId="0" fontId="0" fillId="0" borderId="3" xfId="0" applyBorder="1" applyAlignment="1" applyProtection="1">
      <alignment horizontal="center" vertical="top"/>
      <protection hidden="1"/>
    </xf>
    <xf numFmtId="0" fontId="0" fillId="0" borderId="8" xfId="0" applyBorder="1" applyAlignment="1" applyProtection="1">
      <alignment horizontal="center" vertical="top"/>
      <protection hidden="1"/>
    </xf>
    <xf numFmtId="0" fontId="0" fillId="0" borderId="69" xfId="0" applyBorder="1" applyAlignment="1" applyProtection="1">
      <alignment horizontal="center"/>
      <protection hidden="1"/>
    </xf>
    <xf numFmtId="0" fontId="2" fillId="0" borderId="0" xfId="0" applyFont="1" applyAlignment="1" applyProtection="1">
      <alignment horizontal="center"/>
      <protection hidden="1"/>
    </xf>
    <xf numFmtId="0" fontId="30" fillId="0" borderId="1" xfId="0" applyFont="1" applyBorder="1" applyAlignment="1" applyProtection="1">
      <alignment horizontal="center" vertical="center" wrapText="1"/>
      <protection hidden="1"/>
    </xf>
    <xf numFmtId="0" fontId="10" fillId="2" borderId="1" xfId="0" applyFont="1" applyFill="1" applyBorder="1" applyAlignment="1" applyProtection="1">
      <alignment horizontal="left" vertical="center"/>
      <protection hidden="1"/>
    </xf>
    <xf numFmtId="0" fontId="49" fillId="15" borderId="1" xfId="0" applyFont="1" applyFill="1" applyBorder="1" applyAlignment="1" applyProtection="1">
      <alignment horizontal="left" vertical="center" wrapText="1"/>
      <protection hidden="1"/>
    </xf>
    <xf numFmtId="0" fontId="10" fillId="2" borderId="1" xfId="0" applyFont="1" applyFill="1" applyBorder="1" applyAlignment="1" applyProtection="1">
      <alignment horizontal="left" vertical="center" wrapText="1"/>
      <protection hidden="1"/>
    </xf>
    <xf numFmtId="0" fontId="9" fillId="7" borderId="1" xfId="0" applyFont="1" applyFill="1" applyBorder="1" applyAlignment="1" applyProtection="1">
      <alignment horizontal="right" vertical="center"/>
      <protection hidden="1"/>
    </xf>
    <xf numFmtId="0" fontId="9" fillId="7" borderId="1" xfId="0" applyFont="1" applyFill="1" applyBorder="1" applyAlignment="1" applyProtection="1">
      <alignment horizontal="center" vertical="center" wrapText="1"/>
      <protection hidden="1"/>
    </xf>
    <xf numFmtId="0" fontId="12" fillId="8" borderId="1" xfId="0" applyFont="1" applyFill="1" applyBorder="1" applyAlignment="1" applyProtection="1">
      <alignment horizontal="justify" vertical="justify" wrapText="1"/>
      <protection hidden="1"/>
    </xf>
    <xf numFmtId="0" fontId="9" fillId="16" borderId="1" xfId="0" applyFont="1" applyFill="1" applyBorder="1" applyAlignment="1">
      <alignment horizontal="center" vertical="center" wrapText="1"/>
    </xf>
    <xf numFmtId="0" fontId="12" fillId="2" borderId="1" xfId="0" applyFont="1" applyFill="1" applyBorder="1" applyAlignment="1" applyProtection="1">
      <alignment horizontal="center" vertical="center" wrapText="1"/>
      <protection hidden="1"/>
    </xf>
    <xf numFmtId="0" fontId="9" fillId="16" borderId="57" xfId="0" applyFont="1" applyFill="1" applyBorder="1" applyAlignment="1">
      <alignment horizontal="center" vertical="center" wrapText="1"/>
    </xf>
    <xf numFmtId="0" fontId="9" fillId="16" borderId="60" xfId="0" applyFont="1" applyFill="1" applyBorder="1" applyAlignment="1">
      <alignment horizontal="center" vertical="center" wrapText="1"/>
    </xf>
    <xf numFmtId="0" fontId="9" fillId="16" borderId="59" xfId="0" applyFont="1" applyFill="1" applyBorder="1" applyAlignment="1">
      <alignment horizontal="center" vertical="center" wrapText="1"/>
    </xf>
    <xf numFmtId="0" fontId="41" fillId="2" borderId="1" xfId="0" applyFont="1" applyFill="1" applyBorder="1" applyAlignment="1" applyProtection="1">
      <alignment horizontal="right"/>
      <protection hidden="1"/>
    </xf>
    <xf numFmtId="0" fontId="12" fillId="2" borderId="1" xfId="0" applyFont="1" applyFill="1" applyBorder="1" applyAlignment="1" applyProtection="1">
      <alignment horizontal="left" indent="1"/>
      <protection hidden="1"/>
    </xf>
    <xf numFmtId="0" fontId="41" fillId="2" borderId="6" xfId="0" applyFont="1" applyFill="1" applyBorder="1" applyAlignment="1" applyProtection="1">
      <alignment horizontal="right"/>
      <protection hidden="1"/>
    </xf>
    <xf numFmtId="0" fontId="41" fillId="2" borderId="5" xfId="0" applyFont="1" applyFill="1" applyBorder="1" applyAlignment="1" applyProtection="1">
      <alignment horizontal="right"/>
      <protection hidden="1"/>
    </xf>
    <xf numFmtId="0" fontId="41" fillId="2" borderId="1" xfId="0" applyFont="1" applyFill="1" applyBorder="1" applyAlignment="1" applyProtection="1">
      <alignment horizontal="center" vertical="center" wrapText="1"/>
      <protection hidden="1"/>
    </xf>
    <xf numFmtId="0" fontId="41" fillId="2" borderId="6" xfId="0" applyFont="1" applyFill="1" applyBorder="1" applyAlignment="1" applyProtection="1">
      <alignment horizontal="center" vertical="center" wrapText="1"/>
      <protection hidden="1"/>
    </xf>
    <xf numFmtId="0" fontId="43" fillId="2" borderId="4" xfId="0" applyFont="1" applyFill="1" applyBorder="1" applyAlignment="1" applyProtection="1">
      <alignment horizontal="center" vertical="center" wrapText="1"/>
      <protection hidden="1"/>
    </xf>
    <xf numFmtId="0" fontId="43" fillId="2" borderId="5" xfId="0" applyFont="1" applyFill="1" applyBorder="1" applyAlignment="1" applyProtection="1">
      <alignment horizontal="center" vertical="center" wrapText="1"/>
      <protection hidden="1"/>
    </xf>
    <xf numFmtId="0" fontId="13" fillId="16" borderId="1" xfId="0" applyFont="1" applyFill="1" applyBorder="1" applyAlignment="1">
      <alignment horizontal="center"/>
    </xf>
    <xf numFmtId="166" fontId="10" fillId="0" borderId="1" xfId="3" applyNumberFormat="1" applyFont="1" applyFill="1" applyBorder="1" applyAlignment="1" applyProtection="1">
      <alignment horizontal="center" vertical="center"/>
      <protection locked="0"/>
    </xf>
    <xf numFmtId="166" fontId="41" fillId="5" borderId="6" xfId="0" applyNumberFormat="1" applyFont="1" applyFill="1" applyBorder="1" applyAlignment="1" applyProtection="1">
      <alignment horizontal="center" vertical="center"/>
      <protection hidden="1"/>
    </xf>
    <xf numFmtId="166" fontId="41" fillId="5" borderId="5" xfId="0" applyNumberFormat="1" applyFont="1" applyFill="1" applyBorder="1" applyAlignment="1" applyProtection="1">
      <alignment horizontal="center" vertical="center"/>
      <protection hidden="1"/>
    </xf>
    <xf numFmtId="44" fontId="9" fillId="2" borderId="1" xfId="0" applyNumberFormat="1" applyFont="1" applyFill="1" applyBorder="1" applyAlignment="1" applyProtection="1">
      <alignment horizontal="center" vertical="center" wrapText="1"/>
      <protection hidden="1"/>
    </xf>
    <xf numFmtId="0" fontId="2" fillId="2" borderId="6" xfId="0" applyFont="1" applyFill="1" applyBorder="1" applyAlignment="1">
      <alignment horizontal="justify" vertical="top" wrapText="1"/>
    </xf>
    <xf numFmtId="0" fontId="2" fillId="2" borderId="4" xfId="0" applyFont="1" applyFill="1" applyBorder="1" applyAlignment="1">
      <alignment horizontal="justify" vertical="top" wrapText="1"/>
    </xf>
    <xf numFmtId="0" fontId="2" fillId="2" borderId="5" xfId="0" applyFont="1" applyFill="1" applyBorder="1" applyAlignment="1">
      <alignment horizontal="justify" vertical="top" wrapText="1"/>
    </xf>
    <xf numFmtId="0" fontId="9" fillId="16" borderId="6" xfId="0" applyFont="1" applyFill="1" applyBorder="1" applyAlignment="1">
      <alignment horizontal="left" vertical="center" wrapText="1"/>
    </xf>
    <xf numFmtId="0" fontId="9" fillId="16" borderId="4" xfId="0" applyFont="1" applyFill="1" applyBorder="1" applyAlignment="1">
      <alignment horizontal="left" vertical="center" wrapText="1"/>
    </xf>
    <xf numFmtId="0" fontId="9" fillId="16" borderId="5" xfId="0" applyFont="1" applyFill="1" applyBorder="1" applyAlignment="1">
      <alignment horizontal="left" vertical="center" wrapText="1"/>
    </xf>
    <xf numFmtId="0" fontId="41" fillId="2" borderId="1" xfId="0" applyFont="1" applyFill="1" applyBorder="1" applyAlignment="1" applyProtection="1">
      <alignment horizontal="right" indent="1"/>
      <protection hidden="1"/>
    </xf>
    <xf numFmtId="0" fontId="41" fillId="2" borderId="1" xfId="0" applyFont="1" applyFill="1" applyBorder="1" applyAlignment="1" applyProtection="1">
      <alignment horizontal="center" vertical="center"/>
      <protection hidden="1"/>
    </xf>
    <xf numFmtId="0" fontId="10" fillId="8" borderId="1" xfId="0" applyFont="1" applyFill="1" applyBorder="1" applyAlignment="1" applyProtection="1">
      <alignment horizontal="justify" vertical="justify" wrapText="1"/>
      <protection hidden="1"/>
    </xf>
    <xf numFmtId="166" fontId="41" fillId="5" borderId="1" xfId="0" applyNumberFormat="1" applyFont="1" applyFill="1" applyBorder="1" applyAlignment="1" applyProtection="1">
      <alignment horizontal="center" vertical="center"/>
      <protection hidden="1"/>
    </xf>
    <xf numFmtId="0" fontId="30" fillId="10" borderId="1" xfId="0" applyFont="1" applyFill="1" applyBorder="1" applyAlignment="1" applyProtection="1">
      <alignment horizontal="center" vertical="center" wrapText="1"/>
      <protection hidden="1"/>
    </xf>
    <xf numFmtId="49" fontId="14" fillId="8" borderId="1" xfId="0" applyNumberFormat="1" applyFont="1" applyFill="1" applyBorder="1" applyAlignment="1">
      <alignment horizontal="left" vertical="top" wrapText="1"/>
    </xf>
    <xf numFmtId="0" fontId="30" fillId="10" borderId="1" xfId="0" applyFont="1" applyFill="1" applyBorder="1" applyAlignment="1" applyProtection="1">
      <alignment horizontal="center" vertical="center" wrapText="1"/>
      <protection locked="0" hidden="1"/>
    </xf>
    <xf numFmtId="0" fontId="3" fillId="9" borderId="0" xfId="0" applyFont="1" applyFill="1" applyAlignment="1">
      <alignment horizontal="center" vertical="center"/>
    </xf>
    <xf numFmtId="49" fontId="14" fillId="8" borderId="1" xfId="0" applyNumberFormat="1" applyFont="1" applyFill="1" applyBorder="1" applyAlignment="1" applyProtection="1">
      <alignment horizontal="left" vertical="center" wrapText="1"/>
      <protection hidden="1"/>
    </xf>
    <xf numFmtId="0" fontId="15" fillId="2" borderId="6" xfId="0" applyFont="1" applyFill="1" applyBorder="1" applyAlignment="1" applyProtection="1">
      <alignment horizontal="left" vertical="top" wrapText="1" indent="1"/>
      <protection hidden="1"/>
    </xf>
    <xf numFmtId="0" fontId="15" fillId="2" borderId="5" xfId="0" applyFont="1" applyFill="1" applyBorder="1" applyAlignment="1" applyProtection="1">
      <alignment horizontal="left" vertical="top" wrapText="1" indent="1"/>
      <protection hidden="1"/>
    </xf>
    <xf numFmtId="0" fontId="14" fillId="2" borderId="9" xfId="0" applyFont="1" applyFill="1" applyBorder="1" applyAlignment="1" applyProtection="1">
      <alignment horizontal="left" vertical="top" wrapText="1" indent="1"/>
      <protection hidden="1"/>
    </xf>
    <xf numFmtId="0" fontId="14" fillId="2" borderId="10" xfId="0" applyFont="1" applyFill="1" applyBorder="1" applyAlignment="1" applyProtection="1">
      <alignment horizontal="left" vertical="top" wrapText="1" indent="1"/>
      <protection hidden="1"/>
    </xf>
    <xf numFmtId="0" fontId="45" fillId="3" borderId="9" xfId="0" applyFont="1" applyFill="1" applyBorder="1" applyAlignment="1" applyProtection="1">
      <alignment horizontal="left" vertical="top" wrapText="1" indent="2"/>
      <protection locked="0"/>
    </xf>
    <xf numFmtId="0" fontId="45" fillId="3" borderId="10" xfId="0" applyFont="1" applyFill="1" applyBorder="1" applyAlignment="1" applyProtection="1">
      <alignment horizontal="left" vertical="top" wrapText="1" indent="2"/>
      <protection locked="0"/>
    </xf>
    <xf numFmtId="0" fontId="15" fillId="2" borderId="9" xfId="0" applyFont="1" applyFill="1" applyBorder="1" applyAlignment="1" applyProtection="1">
      <alignment horizontal="left" vertical="center" wrapText="1"/>
      <protection hidden="1"/>
    </xf>
    <xf numFmtId="0" fontId="15" fillId="2" borderId="10" xfId="0" applyFont="1" applyFill="1" applyBorder="1" applyAlignment="1" applyProtection="1">
      <alignment horizontal="left" vertical="center" wrapText="1"/>
      <protection hidden="1"/>
    </xf>
    <xf numFmtId="0" fontId="15" fillId="2" borderId="9" xfId="0" applyFont="1" applyFill="1" applyBorder="1" applyAlignment="1" applyProtection="1">
      <alignment horizontal="left" vertical="top" wrapText="1" indent="1"/>
      <protection hidden="1"/>
    </xf>
    <xf numFmtId="0" fontId="15" fillId="2" borderId="10" xfId="0" applyFont="1" applyFill="1" applyBorder="1" applyAlignment="1" applyProtection="1">
      <alignment horizontal="left" vertical="top" wrapText="1" indent="1"/>
      <protection hidden="1"/>
    </xf>
    <xf numFmtId="0" fontId="13" fillId="16" borderId="6" xfId="0" applyFont="1" applyFill="1" applyBorder="1" applyAlignment="1">
      <alignment horizontal="center" vertical="center" wrapText="1"/>
    </xf>
    <xf numFmtId="0" fontId="13" fillId="16" borderId="4" xfId="0" applyFont="1" applyFill="1" applyBorder="1" applyAlignment="1">
      <alignment horizontal="center" vertical="center" wrapText="1"/>
    </xf>
    <xf numFmtId="0" fontId="13" fillId="10" borderId="1" xfId="0" applyFont="1" applyFill="1" applyBorder="1" applyAlignment="1" applyProtection="1">
      <alignment horizontal="center" vertical="center" wrapText="1"/>
      <protection hidden="1"/>
    </xf>
    <xf numFmtId="0" fontId="15" fillId="2" borderId="6" xfId="0" applyFont="1" applyFill="1" applyBorder="1" applyAlignment="1" applyProtection="1">
      <alignment horizontal="left" vertical="top" wrapText="1"/>
      <protection hidden="1"/>
    </xf>
    <xf numFmtId="0" fontId="15" fillId="2" borderId="5" xfId="0" applyFont="1" applyFill="1" applyBorder="1" applyAlignment="1" applyProtection="1">
      <alignment horizontal="left" vertical="top" wrapText="1"/>
      <protection hidden="1"/>
    </xf>
    <xf numFmtId="0" fontId="13" fillId="10" borderId="6" xfId="0" applyFont="1" applyFill="1" applyBorder="1" applyAlignment="1" applyProtection="1">
      <alignment horizontal="center" vertical="center" wrapText="1"/>
      <protection locked="0" hidden="1"/>
    </xf>
    <xf numFmtId="0" fontId="13" fillId="10" borderId="4" xfId="0" applyFont="1" applyFill="1" applyBorder="1" applyAlignment="1" applyProtection="1">
      <alignment horizontal="center" vertical="center" wrapText="1"/>
      <protection locked="0" hidden="1"/>
    </xf>
    <xf numFmtId="0" fontId="13" fillId="10" borderId="5" xfId="0" applyFont="1" applyFill="1" applyBorder="1" applyAlignment="1" applyProtection="1">
      <alignment horizontal="center" vertical="center" wrapText="1"/>
      <protection locked="0" hidden="1"/>
    </xf>
    <xf numFmtId="49" fontId="14" fillId="8" borderId="6" xfId="0" applyNumberFormat="1" applyFont="1" applyFill="1" applyBorder="1" applyAlignment="1">
      <alignment horizontal="justify" vertical="justify" wrapText="1"/>
    </xf>
    <xf numFmtId="49" fontId="14" fillId="8" borderId="4" xfId="0" applyNumberFormat="1" applyFont="1" applyFill="1" applyBorder="1" applyAlignment="1">
      <alignment horizontal="justify" vertical="justify" wrapText="1"/>
    </xf>
    <xf numFmtId="49" fontId="14" fillId="8" borderId="5" xfId="0" applyNumberFormat="1" applyFont="1" applyFill="1" applyBorder="1" applyAlignment="1">
      <alignment horizontal="justify" vertical="justify" wrapText="1"/>
    </xf>
    <xf numFmtId="0" fontId="15" fillId="2" borderId="13" xfId="0" applyFont="1" applyFill="1" applyBorder="1" applyAlignment="1" applyProtection="1">
      <alignment horizontal="left" vertical="center" wrapText="1"/>
      <protection hidden="1"/>
    </xf>
    <xf numFmtId="0" fontId="15" fillId="2" borderId="14" xfId="0" applyFont="1" applyFill="1" applyBorder="1" applyAlignment="1" applyProtection="1">
      <alignment horizontal="left" vertical="center" wrapText="1"/>
      <protection hidden="1"/>
    </xf>
    <xf numFmtId="0" fontId="15" fillId="2" borderId="1" xfId="0" applyFont="1" applyFill="1" applyBorder="1" applyAlignment="1" applyProtection="1">
      <alignment horizontal="left" vertical="center" wrapText="1"/>
      <protection hidden="1"/>
    </xf>
    <xf numFmtId="0" fontId="14" fillId="2" borderId="1" xfId="0" applyFont="1" applyFill="1" applyBorder="1" applyAlignment="1" applyProtection="1">
      <alignment horizontal="left" vertical="center" wrapText="1"/>
      <protection hidden="1"/>
    </xf>
    <xf numFmtId="0" fontId="45" fillId="3" borderId="1" xfId="0" applyFont="1" applyFill="1" applyBorder="1" applyAlignment="1" applyProtection="1">
      <alignment horizontal="left" vertical="center" indent="1"/>
      <protection locked="0"/>
    </xf>
    <xf numFmtId="0" fontId="45" fillId="3" borderId="1" xfId="0" applyFont="1" applyFill="1" applyBorder="1" applyAlignment="1" applyProtection="1">
      <alignment horizontal="left" vertical="center" wrapText="1" indent="1"/>
      <protection locked="0"/>
    </xf>
    <xf numFmtId="0" fontId="3" fillId="17" borderId="48" xfId="0" applyFont="1" applyFill="1" applyBorder="1" applyAlignment="1">
      <alignment horizontal="center" vertical="center" textRotation="90"/>
    </xf>
    <xf numFmtId="0" fontId="3" fillId="17" borderId="53" xfId="0" applyFont="1" applyFill="1" applyBorder="1" applyAlignment="1">
      <alignment horizontal="center" vertical="center" textRotation="90"/>
    </xf>
    <xf numFmtId="0" fontId="3" fillId="17" borderId="50" xfId="0" applyFont="1" applyFill="1" applyBorder="1" applyAlignment="1">
      <alignment horizontal="center" vertical="center" textRotation="90"/>
    </xf>
    <xf numFmtId="0" fontId="3" fillId="17" borderId="54" xfId="0" applyFont="1" applyFill="1" applyBorder="1" applyAlignment="1">
      <alignment horizontal="center" vertical="center" textRotation="90"/>
    </xf>
    <xf numFmtId="0" fontId="3" fillId="17" borderId="55" xfId="0" applyFont="1" applyFill="1" applyBorder="1" applyAlignment="1">
      <alignment horizontal="center" vertical="center" textRotation="90"/>
    </xf>
    <xf numFmtId="0" fontId="3" fillId="17" borderId="56" xfId="0" applyFont="1" applyFill="1" applyBorder="1" applyAlignment="1">
      <alignment horizontal="center" vertical="center" textRotation="90"/>
    </xf>
    <xf numFmtId="0" fontId="47" fillId="3" borderId="6" xfId="0" applyFont="1" applyFill="1" applyBorder="1" applyAlignment="1" applyProtection="1">
      <alignment horizontal="left" vertical="center" wrapText="1"/>
      <protection locked="0"/>
    </xf>
    <xf numFmtId="0" fontId="47" fillId="3" borderId="4" xfId="0" applyFont="1" applyFill="1" applyBorder="1" applyAlignment="1" applyProtection="1">
      <alignment horizontal="left" vertical="center" wrapText="1"/>
      <protection locked="0"/>
    </xf>
    <xf numFmtId="0" fontId="47" fillId="3" borderId="5" xfId="0" applyFont="1" applyFill="1" applyBorder="1" applyAlignment="1" applyProtection="1">
      <alignment horizontal="left" vertical="center" wrapText="1"/>
      <protection locked="0"/>
    </xf>
    <xf numFmtId="0" fontId="47" fillId="3" borderId="19" xfId="0" applyFont="1" applyFill="1" applyBorder="1" applyAlignment="1" applyProtection="1">
      <alignment horizontal="left" vertical="center" wrapText="1"/>
      <protection locked="0"/>
    </xf>
    <xf numFmtId="0" fontId="47" fillId="3" borderId="26" xfId="0" applyFont="1" applyFill="1" applyBorder="1" applyAlignment="1" applyProtection="1">
      <alignment horizontal="left" vertical="center" wrapText="1"/>
      <protection locked="0"/>
    </xf>
    <xf numFmtId="0" fontId="47" fillId="3" borderId="32" xfId="0" applyFont="1" applyFill="1" applyBorder="1" applyAlignment="1" applyProtection="1">
      <alignment horizontal="left" vertical="center" wrapText="1"/>
      <protection locked="0"/>
    </xf>
    <xf numFmtId="0" fontId="47" fillId="3" borderId="24" xfId="0" applyFont="1" applyFill="1" applyBorder="1" applyAlignment="1" applyProtection="1">
      <alignment horizontal="left" vertical="center" wrapText="1"/>
      <protection locked="0"/>
    </xf>
    <xf numFmtId="0" fontId="47" fillId="3" borderId="28" xfId="0" applyFont="1" applyFill="1" applyBorder="1" applyAlignment="1" applyProtection="1">
      <alignment horizontal="left" vertical="center" wrapText="1"/>
      <protection locked="0"/>
    </xf>
    <xf numFmtId="0" fontId="47" fillId="3" borderId="39" xfId="0" applyFont="1" applyFill="1" applyBorder="1" applyAlignment="1" applyProtection="1">
      <alignment horizontal="left" vertical="center" wrapText="1"/>
      <protection locked="0"/>
    </xf>
    <xf numFmtId="10" fontId="6" fillId="5" borderId="17" xfId="0" applyNumberFormat="1" applyFont="1" applyFill="1" applyBorder="1" applyAlignment="1" applyProtection="1">
      <alignment horizontal="center"/>
      <protection hidden="1"/>
    </xf>
    <xf numFmtId="10" fontId="6" fillId="5" borderId="18" xfId="0" applyNumberFormat="1" applyFont="1" applyFill="1" applyBorder="1" applyAlignment="1" applyProtection="1">
      <alignment horizontal="center"/>
      <protection hidden="1"/>
    </xf>
    <xf numFmtId="0" fontId="30" fillId="2" borderId="17" xfId="0" applyFont="1" applyFill="1" applyBorder="1" applyAlignment="1">
      <alignment horizontal="center" vertical="center"/>
    </xf>
    <xf numFmtId="0" fontId="30" fillId="2" borderId="61" xfId="0" applyFont="1" applyFill="1" applyBorder="1" applyAlignment="1">
      <alignment horizontal="center" vertical="center"/>
    </xf>
    <xf numFmtId="0" fontId="30" fillId="2" borderId="18" xfId="0" applyFont="1" applyFill="1" applyBorder="1" applyAlignment="1">
      <alignment horizontal="center" vertical="center"/>
    </xf>
    <xf numFmtId="44" fontId="0" fillId="0" borderId="61" xfId="0" applyNumberFormat="1" applyBorder="1" applyAlignment="1" applyProtection="1">
      <alignment horizontal="center"/>
      <protection hidden="1"/>
    </xf>
    <xf numFmtId="10" fontId="0" fillId="0" borderId="61" xfId="3" applyNumberFormat="1" applyFont="1" applyFill="1" applyBorder="1" applyAlignment="1" applyProtection="1">
      <alignment horizontal="center"/>
      <protection hidden="1"/>
    </xf>
    <xf numFmtId="169" fontId="2" fillId="5" borderId="17" xfId="0" applyNumberFormat="1" applyFont="1" applyFill="1" applyBorder="1" applyAlignment="1" applyProtection="1">
      <alignment horizontal="center"/>
      <protection hidden="1"/>
    </xf>
    <xf numFmtId="169" fontId="2" fillId="5" borderId="18" xfId="0" applyNumberFormat="1" applyFont="1" applyFill="1" applyBorder="1" applyAlignment="1" applyProtection="1">
      <alignment horizontal="center"/>
      <protection hidden="1"/>
    </xf>
    <xf numFmtId="0" fontId="9" fillId="0" borderId="0" xfId="0" applyFont="1" applyAlignment="1" applyProtection="1">
      <alignment horizontal="left"/>
      <protection hidden="1"/>
    </xf>
    <xf numFmtId="0" fontId="34" fillId="13" borderId="27" xfId="0" applyFont="1" applyFill="1" applyBorder="1" applyAlignment="1" applyProtection="1">
      <alignment horizontal="center" vertical="center" wrapText="1"/>
      <protection hidden="1"/>
    </xf>
    <xf numFmtId="0" fontId="34" fillId="13" borderId="28" xfId="0" applyFont="1" applyFill="1" applyBorder="1" applyAlignment="1" applyProtection="1">
      <alignment horizontal="center" vertical="center" wrapText="1"/>
      <protection hidden="1"/>
    </xf>
    <xf numFmtId="0" fontId="34" fillId="13" borderId="36" xfId="0" applyFont="1" applyFill="1" applyBorder="1" applyAlignment="1" applyProtection="1">
      <alignment horizontal="center" vertical="center" wrapText="1"/>
      <protection hidden="1"/>
    </xf>
    <xf numFmtId="169" fontId="6" fillId="5" borderId="6" xfId="0" applyNumberFormat="1" applyFont="1" applyFill="1" applyBorder="1" applyAlignment="1" applyProtection="1">
      <alignment horizontal="center" vertical="top"/>
      <protection hidden="1"/>
    </xf>
    <xf numFmtId="169" fontId="6" fillId="5" borderId="37" xfId="0" applyNumberFormat="1" applyFont="1" applyFill="1" applyBorder="1" applyAlignment="1" applyProtection="1">
      <alignment horizontal="center" vertical="top"/>
      <protection hidden="1"/>
    </xf>
    <xf numFmtId="167" fontId="6" fillId="5" borderId="19" xfId="3" applyNumberFormat="1" applyFont="1" applyFill="1" applyBorder="1" applyAlignment="1" applyProtection="1">
      <alignment horizontal="center" vertical="center"/>
      <protection hidden="1"/>
    </xf>
    <xf numFmtId="167" fontId="6" fillId="5" borderId="38" xfId="3" applyNumberFormat="1" applyFont="1" applyFill="1" applyBorder="1" applyAlignment="1" applyProtection="1">
      <alignment horizontal="center" vertical="center"/>
      <protection hidden="1"/>
    </xf>
    <xf numFmtId="10" fontId="6" fillId="5" borderId="6" xfId="3" applyNumberFormat="1" applyFont="1" applyFill="1" applyBorder="1" applyAlignment="1" applyProtection="1">
      <alignment horizontal="center" vertical="top"/>
      <protection hidden="1"/>
    </xf>
    <xf numFmtId="10" fontId="6" fillId="5" borderId="37" xfId="3" applyNumberFormat="1" applyFont="1" applyFill="1" applyBorder="1" applyAlignment="1" applyProtection="1">
      <alignment horizontal="center" vertical="top"/>
      <protection hidden="1"/>
    </xf>
    <xf numFmtId="0" fontId="0" fillId="0" borderId="29"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0" fillId="0" borderId="5" xfId="0" applyBorder="1" applyAlignment="1" applyProtection="1">
      <alignment horizontal="left" vertical="center"/>
      <protection hidden="1"/>
    </xf>
    <xf numFmtId="0" fontId="15" fillId="8" borderId="1" xfId="0" applyFont="1" applyFill="1" applyBorder="1" applyAlignment="1">
      <alignment horizontal="justify" vertical="justify" wrapText="1"/>
    </xf>
    <xf numFmtId="0" fontId="30" fillId="8" borderId="17" xfId="0" applyFont="1" applyFill="1" applyBorder="1" applyAlignment="1">
      <alignment horizontal="center"/>
    </xf>
    <xf numFmtId="0" fontId="30" fillId="8" borderId="61" xfId="0" applyFont="1" applyFill="1" applyBorder="1" applyAlignment="1">
      <alignment horizontal="center"/>
    </xf>
    <xf numFmtId="0" fontId="30" fillId="8" borderId="18" xfId="0" applyFont="1" applyFill="1" applyBorder="1" applyAlignment="1">
      <alignment horizontal="center"/>
    </xf>
    <xf numFmtId="10" fontId="6" fillId="5" borderId="48" xfId="0" applyNumberFormat="1" applyFont="1" applyFill="1" applyBorder="1" applyAlignment="1" applyProtection="1">
      <alignment horizontal="center" vertical="center"/>
      <protection hidden="1"/>
    </xf>
    <xf numFmtId="10" fontId="6" fillId="5" borderId="49" xfId="0" applyNumberFormat="1" applyFont="1" applyFill="1" applyBorder="1" applyAlignment="1" applyProtection="1">
      <alignment horizontal="center" vertical="center"/>
      <protection hidden="1"/>
    </xf>
    <xf numFmtId="10" fontId="6" fillId="5" borderId="50" xfId="0" applyNumberFormat="1" applyFont="1" applyFill="1" applyBorder="1" applyAlignment="1" applyProtection="1">
      <alignment horizontal="center" vertical="center"/>
      <protection hidden="1"/>
    </xf>
    <xf numFmtId="10" fontId="6" fillId="5" borderId="51" xfId="0" applyNumberFormat="1" applyFont="1" applyFill="1" applyBorder="1" applyAlignment="1" applyProtection="1">
      <alignment horizontal="center" vertical="center"/>
      <protection hidden="1"/>
    </xf>
    <xf numFmtId="0" fontId="0" fillId="0" borderId="29" xfId="0" applyBorder="1" applyAlignment="1" applyProtection="1">
      <alignment horizontal="left" vertical="center" wrapText="1"/>
      <protection hidden="1"/>
    </xf>
    <xf numFmtId="0" fontId="0" fillId="0" borderId="4" xfId="0" applyBorder="1" applyAlignment="1" applyProtection="1">
      <alignment horizontal="left" vertical="center" wrapText="1"/>
      <protection hidden="1"/>
    </xf>
    <xf numFmtId="0" fontId="0" fillId="0" borderId="5" xfId="0" applyBorder="1" applyAlignment="1" applyProtection="1">
      <alignment horizontal="left" vertical="center" wrapText="1"/>
      <protection hidden="1"/>
    </xf>
    <xf numFmtId="0" fontId="30" fillId="10" borderId="48" xfId="0" applyFont="1" applyFill="1" applyBorder="1" applyAlignment="1" applyProtection="1">
      <alignment horizontal="center" vertical="center" textRotation="90" wrapText="1"/>
      <protection locked="0" hidden="1"/>
    </xf>
    <xf numFmtId="0" fontId="30" fillId="10" borderId="53" xfId="0" applyFont="1" applyFill="1" applyBorder="1" applyAlignment="1" applyProtection="1">
      <alignment horizontal="center" vertical="center" textRotation="90" wrapText="1"/>
      <protection locked="0" hidden="1"/>
    </xf>
    <xf numFmtId="0" fontId="30" fillId="10" borderId="48" xfId="0" applyFont="1" applyFill="1" applyBorder="1" applyAlignment="1" applyProtection="1">
      <alignment horizontal="center" vertical="center" textRotation="90" wrapText="1"/>
      <protection hidden="1"/>
    </xf>
    <xf numFmtId="0" fontId="30" fillId="10" borderId="53" xfId="0" applyFont="1" applyFill="1" applyBorder="1" applyAlignment="1" applyProtection="1">
      <alignment horizontal="center" vertical="center" textRotation="90" wrapText="1"/>
      <protection hidden="1"/>
    </xf>
    <xf numFmtId="0" fontId="30" fillId="10" borderId="50" xfId="0" applyFont="1" applyFill="1" applyBorder="1" applyAlignment="1" applyProtection="1">
      <alignment horizontal="center" vertical="center" textRotation="90" wrapText="1"/>
      <protection hidden="1"/>
    </xf>
    <xf numFmtId="0" fontId="6" fillId="2" borderId="1" xfId="0" applyFont="1" applyFill="1" applyBorder="1" applyAlignment="1" applyProtection="1">
      <alignment horizontal="center" vertical="center" wrapText="1"/>
      <protection hidden="1"/>
    </xf>
    <xf numFmtId="0" fontId="6" fillId="7" borderId="1" xfId="0" applyFont="1" applyFill="1" applyBorder="1" applyAlignment="1" applyProtection="1">
      <alignment horizontal="center" vertical="center"/>
      <protection hidden="1"/>
    </xf>
    <xf numFmtId="0" fontId="45" fillId="15" borderId="6" xfId="0" applyFont="1" applyFill="1" applyBorder="1" applyAlignment="1" applyProtection="1">
      <alignment horizontal="center" vertical="center"/>
      <protection locked="0"/>
    </xf>
    <xf numFmtId="0" fontId="45" fillId="15" borderId="5" xfId="0" applyFont="1" applyFill="1" applyBorder="1" applyAlignment="1" applyProtection="1">
      <alignment horizontal="center" vertical="center"/>
      <protection locked="0"/>
    </xf>
    <xf numFmtId="0" fontId="13" fillId="2" borderId="6" xfId="0" applyFont="1" applyFill="1" applyBorder="1" applyAlignment="1" applyProtection="1">
      <alignment horizontal="center" vertical="center" wrapText="1"/>
      <protection hidden="1"/>
    </xf>
    <xf numFmtId="0" fontId="13" fillId="2" borderId="5" xfId="0" applyFont="1" applyFill="1" applyBorder="1" applyAlignment="1" applyProtection="1">
      <alignment horizontal="center" vertical="center" wrapText="1"/>
      <protection hidden="1"/>
    </xf>
    <xf numFmtId="0" fontId="13" fillId="2" borderId="6" xfId="0" applyFont="1" applyFill="1" applyBorder="1" applyAlignment="1" applyProtection="1">
      <alignment horizontal="center" vertical="center"/>
      <protection hidden="1"/>
    </xf>
    <xf numFmtId="0" fontId="13" fillId="2" borderId="5" xfId="0" applyFont="1" applyFill="1" applyBorder="1" applyAlignment="1" applyProtection="1">
      <alignment horizontal="center" vertical="center"/>
      <protection hidden="1"/>
    </xf>
    <xf numFmtId="0" fontId="13" fillId="10" borderId="1" xfId="0" applyFont="1" applyFill="1" applyBorder="1" applyAlignment="1" applyProtection="1">
      <alignment horizontal="center" vertical="center"/>
      <protection hidden="1"/>
    </xf>
    <xf numFmtId="0" fontId="15" fillId="10" borderId="6" xfId="0" applyFont="1" applyFill="1" applyBorder="1" applyAlignment="1" applyProtection="1">
      <alignment horizontal="center" vertical="center" wrapText="1"/>
      <protection hidden="1"/>
    </xf>
    <xf numFmtId="0" fontId="15" fillId="10" borderId="5" xfId="0" applyFont="1" applyFill="1" applyBorder="1" applyAlignment="1" applyProtection="1">
      <alignment horizontal="center" vertical="center" wrapText="1"/>
      <protection hidden="1"/>
    </xf>
    <xf numFmtId="0" fontId="31" fillId="10" borderId="6" xfId="0" applyFont="1" applyFill="1" applyBorder="1" applyAlignment="1" applyProtection="1">
      <alignment horizontal="center" vertical="center" wrapText="1"/>
      <protection hidden="1"/>
    </xf>
    <xf numFmtId="0" fontId="31" fillId="10" borderId="5" xfId="0" applyFont="1" applyFill="1" applyBorder="1" applyAlignment="1" applyProtection="1">
      <alignment horizontal="center" vertical="center" wrapText="1"/>
      <protection hidden="1"/>
    </xf>
    <xf numFmtId="0" fontId="35" fillId="2" borderId="1" xfId="0" applyFont="1" applyFill="1" applyBorder="1" applyAlignment="1" applyProtection="1">
      <alignment horizontal="left" vertical="center" wrapText="1"/>
      <protection hidden="1"/>
    </xf>
    <xf numFmtId="0" fontId="13" fillId="10" borderId="9" xfId="0" applyFont="1" applyFill="1" applyBorder="1" applyAlignment="1" applyProtection="1">
      <alignment horizontal="center" vertical="center"/>
      <protection hidden="1"/>
    </xf>
    <xf numFmtId="0" fontId="13" fillId="10" borderId="2" xfId="0" applyFont="1" applyFill="1" applyBorder="1" applyAlignment="1" applyProtection="1">
      <alignment horizontal="center" vertical="center"/>
      <protection hidden="1"/>
    </xf>
    <xf numFmtId="0" fontId="13" fillId="10" borderId="10" xfId="0" applyFont="1" applyFill="1" applyBorder="1" applyAlignment="1" applyProtection="1">
      <alignment horizontal="center" vertical="center"/>
      <protection hidden="1"/>
    </xf>
    <xf numFmtId="0" fontId="13" fillId="10" borderId="7" xfId="0" applyFont="1" applyFill="1" applyBorder="1" applyAlignment="1" applyProtection="1">
      <alignment horizontal="center" vertical="center"/>
      <protection hidden="1"/>
    </xf>
    <xf numFmtId="0" fontId="13" fillId="10" borderId="3" xfId="0" applyFont="1" applyFill="1" applyBorder="1" applyAlignment="1" applyProtection="1">
      <alignment horizontal="center" vertical="center"/>
      <protection hidden="1"/>
    </xf>
    <xf numFmtId="0" fontId="13" fillId="10" borderId="8" xfId="0" applyFont="1" applyFill="1" applyBorder="1" applyAlignment="1" applyProtection="1">
      <alignment horizontal="center" vertical="center"/>
      <protection hidden="1"/>
    </xf>
    <xf numFmtId="0" fontId="3" fillId="10" borderId="1" xfId="0" applyFont="1" applyFill="1" applyBorder="1" applyAlignment="1" applyProtection="1">
      <alignment horizontal="center" vertical="center"/>
      <protection hidden="1"/>
    </xf>
    <xf numFmtId="0" fontId="3" fillId="2" borderId="1" xfId="0" applyFont="1" applyFill="1" applyBorder="1" applyAlignment="1" applyProtection="1">
      <alignment horizontal="left" vertical="center" wrapText="1"/>
      <protection hidden="1"/>
    </xf>
    <xf numFmtId="0" fontId="6" fillId="7" borderId="1" xfId="0" applyFont="1" applyFill="1" applyBorder="1" applyAlignment="1" applyProtection="1">
      <alignment horizontal="right" vertical="center"/>
      <protection hidden="1"/>
    </xf>
    <xf numFmtId="0" fontId="16" fillId="10" borderId="1" xfId="0" applyFont="1" applyFill="1" applyBorder="1" applyAlignment="1" applyProtection="1">
      <alignment horizontal="center" vertical="center" wrapText="1"/>
      <protection hidden="1"/>
    </xf>
    <xf numFmtId="0" fontId="13" fillId="10" borderId="6" xfId="0" applyFont="1" applyFill="1" applyBorder="1" applyAlignment="1" applyProtection="1">
      <alignment horizontal="center" vertical="center" wrapText="1"/>
      <protection hidden="1"/>
    </xf>
    <xf numFmtId="0" fontId="13" fillId="10" borderId="4" xfId="0" applyFont="1" applyFill="1" applyBorder="1" applyAlignment="1" applyProtection="1">
      <alignment horizontal="center" vertical="center" wrapText="1"/>
      <protection hidden="1"/>
    </xf>
    <xf numFmtId="0" fontId="13" fillId="16" borderId="1" xfId="0" applyFont="1" applyFill="1" applyBorder="1" applyAlignment="1" applyProtection="1">
      <alignment horizontal="center" vertical="center" wrapText="1"/>
      <protection hidden="1"/>
    </xf>
    <xf numFmtId="0" fontId="13" fillId="10" borderId="5" xfId="0" applyFont="1" applyFill="1" applyBorder="1" applyAlignment="1" applyProtection="1">
      <alignment horizontal="center" vertical="center" wrapText="1"/>
      <protection hidden="1"/>
    </xf>
    <xf numFmtId="0" fontId="48" fillId="15" borderId="1" xfId="0" applyFont="1" applyFill="1" applyBorder="1" applyAlignment="1" applyProtection="1">
      <alignment horizontal="left" vertical="center" wrapText="1"/>
      <protection hidden="1"/>
    </xf>
    <xf numFmtId="10" fontId="48" fillId="15" borderId="1" xfId="0" applyNumberFormat="1" applyFont="1" applyFill="1" applyBorder="1" applyAlignment="1" applyProtection="1">
      <alignment horizontal="center" vertical="center"/>
      <protection hidden="1"/>
    </xf>
    <xf numFmtId="0" fontId="48" fillId="15" borderId="1" xfId="0" applyFont="1" applyFill="1" applyBorder="1" applyAlignment="1" applyProtection="1">
      <alignment horizontal="center" vertical="center"/>
      <protection hidden="1"/>
    </xf>
    <xf numFmtId="0" fontId="11" fillId="9" borderId="0" xfId="0" applyFont="1" applyFill="1" applyAlignment="1" applyProtection="1">
      <alignment horizontal="center" vertical="center"/>
      <protection hidden="1"/>
    </xf>
    <xf numFmtId="0" fontId="8" fillId="8" borderId="1" xfId="0" applyFont="1" applyFill="1" applyBorder="1" applyAlignment="1" applyProtection="1">
      <alignment horizontal="justify" vertical="justify" wrapText="1"/>
      <protection hidden="1"/>
    </xf>
    <xf numFmtId="0" fontId="36" fillId="3" borderId="6" xfId="0" applyFont="1" applyFill="1" applyBorder="1" applyAlignment="1" applyProtection="1">
      <alignment horizontal="center" vertical="center" wrapText="1"/>
      <protection locked="0"/>
    </xf>
    <xf numFmtId="0" fontId="36" fillId="3" borderId="4" xfId="0" applyFont="1" applyFill="1" applyBorder="1" applyAlignment="1" applyProtection="1">
      <alignment horizontal="center" vertical="center" wrapText="1"/>
      <protection locked="0"/>
    </xf>
    <xf numFmtId="0" fontId="36" fillId="3" borderId="5" xfId="0" applyFont="1" applyFill="1" applyBorder="1" applyAlignment="1" applyProtection="1">
      <alignment horizontal="center" vertical="center" wrapText="1"/>
      <protection locked="0"/>
    </xf>
    <xf numFmtId="0" fontId="36" fillId="0" borderId="6" xfId="0" applyFont="1" applyBorder="1" applyAlignment="1" applyProtection="1">
      <alignment horizontal="center" vertical="center" wrapText="1"/>
      <protection locked="0"/>
    </xf>
    <xf numFmtId="0" fontId="36" fillId="0" borderId="4"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protection locked="0"/>
    </xf>
    <xf numFmtId="0" fontId="12" fillId="3" borderId="1" xfId="3" applyNumberFormat="1" applyFont="1" applyFill="1" applyBorder="1" applyAlignment="1" applyProtection="1">
      <alignment horizontal="left" vertical="center" wrapText="1"/>
      <protection locked="0"/>
    </xf>
    <xf numFmtId="0" fontId="13" fillId="10" borderId="1" xfId="0" applyFont="1" applyFill="1" applyBorder="1" applyAlignment="1">
      <alignment horizontal="center" vertical="center" wrapText="1"/>
    </xf>
    <xf numFmtId="0" fontId="27" fillId="2" borderId="1" xfId="0" applyFont="1" applyFill="1" applyBorder="1" applyAlignment="1" applyProtection="1">
      <alignment horizontal="justify" vertical="justify" wrapText="1"/>
      <protection hidden="1"/>
    </xf>
    <xf numFmtId="0" fontId="27" fillId="2" borderId="1" xfId="0" applyFont="1" applyFill="1" applyBorder="1" applyAlignment="1" applyProtection="1">
      <alignment horizontal="left" vertical="center" wrapText="1"/>
      <protection hidden="1"/>
    </xf>
    <xf numFmtId="0" fontId="13" fillId="15" borderId="27" xfId="0" applyFont="1" applyFill="1" applyBorder="1" applyAlignment="1" applyProtection="1">
      <alignment horizontal="center" vertical="center" wrapText="1"/>
      <protection hidden="1"/>
    </xf>
    <xf numFmtId="0" fontId="13" fillId="15" borderId="39" xfId="0" applyFont="1" applyFill="1" applyBorder="1" applyAlignment="1" applyProtection="1">
      <alignment horizontal="center" vertical="center" wrapText="1"/>
      <protection hidden="1"/>
    </xf>
    <xf numFmtId="0" fontId="27" fillId="2" borderId="29" xfId="0" applyFont="1" applyFill="1" applyBorder="1" applyAlignment="1" applyProtection="1">
      <alignment horizontal="left" vertical="center" wrapText="1"/>
      <protection hidden="1"/>
    </xf>
    <xf numFmtId="0" fontId="27" fillId="2" borderId="5" xfId="0" applyFont="1" applyFill="1" applyBorder="1" applyAlignment="1" applyProtection="1">
      <alignment horizontal="left" vertical="center" wrapText="1"/>
      <protection hidden="1"/>
    </xf>
    <xf numFmtId="0" fontId="27" fillId="2" borderId="25" xfId="0" applyFont="1" applyFill="1" applyBorder="1" applyAlignment="1" applyProtection="1">
      <alignment horizontal="left" vertical="center" wrapText="1"/>
      <protection hidden="1"/>
    </xf>
    <xf numFmtId="0" fontId="27" fillId="2" borderId="32" xfId="0" applyFont="1" applyFill="1" applyBorder="1" applyAlignment="1" applyProtection="1">
      <alignment horizontal="left" vertical="center" wrapText="1"/>
      <protection hidden="1"/>
    </xf>
    <xf numFmtId="0" fontId="27" fillId="2" borderId="21" xfId="0" applyFont="1" applyFill="1" applyBorder="1" applyAlignment="1" applyProtection="1">
      <alignment horizontal="left" vertical="center" wrapText="1"/>
      <protection hidden="1"/>
    </xf>
    <xf numFmtId="0" fontId="23" fillId="5" borderId="16" xfId="0" applyFont="1" applyFill="1" applyBorder="1" applyAlignment="1" applyProtection="1">
      <alignment horizontal="right" vertical="center" wrapText="1"/>
      <protection hidden="1"/>
    </xf>
    <xf numFmtId="0" fontId="23" fillId="5" borderId="14" xfId="0" applyFont="1" applyFill="1" applyBorder="1" applyAlignment="1" applyProtection="1">
      <alignment horizontal="right" vertical="center" wrapText="1"/>
      <protection hidden="1"/>
    </xf>
    <xf numFmtId="0" fontId="13" fillId="0" borderId="0" xfId="0" applyFont="1" applyAlignment="1">
      <alignment horizontal="left" vertical="center" wrapText="1"/>
    </xf>
    <xf numFmtId="0" fontId="0" fillId="0" borderId="0" xfId="0" applyAlignment="1" applyProtection="1">
      <alignment horizontal="center" wrapText="1"/>
      <protection hidden="1"/>
    </xf>
    <xf numFmtId="0" fontId="39" fillId="6" borderId="6" xfId="0" applyFont="1" applyFill="1" applyBorder="1" applyAlignment="1" applyProtection="1">
      <alignment horizontal="right" vertical="center" wrapText="1"/>
      <protection hidden="1"/>
    </xf>
    <xf numFmtId="0" fontId="39" fillId="6" borderId="5" xfId="0" applyFont="1" applyFill="1" applyBorder="1" applyAlignment="1" applyProtection="1">
      <alignment horizontal="right" vertical="center" wrapText="1"/>
      <protection hidden="1"/>
    </xf>
    <xf numFmtId="0" fontId="25" fillId="10" borderId="1" xfId="0" applyFont="1" applyFill="1" applyBorder="1" applyAlignment="1" applyProtection="1">
      <alignment horizontal="center" vertical="center" wrapText="1"/>
      <protection hidden="1"/>
    </xf>
    <xf numFmtId="0" fontId="27" fillId="0" borderId="6" xfId="0" applyFont="1" applyBorder="1" applyAlignment="1" applyProtection="1">
      <alignment vertical="center" wrapText="1"/>
      <protection locked="0"/>
    </xf>
    <xf numFmtId="0" fontId="27" fillId="0" borderId="5" xfId="0" applyFont="1" applyBorder="1" applyAlignment="1" applyProtection="1">
      <alignment vertical="center" wrapText="1"/>
      <protection locked="0"/>
    </xf>
    <xf numFmtId="0" fontId="11" fillId="9" borderId="0" xfId="0" applyFont="1" applyFill="1" applyAlignment="1">
      <alignment horizontal="center" vertical="center" wrapText="1"/>
    </xf>
    <xf numFmtId="0" fontId="54" fillId="8" borderId="1" xfId="0" applyFont="1" applyFill="1" applyBorder="1" applyAlignment="1" applyProtection="1">
      <alignment horizontal="justify" vertical="justify" wrapText="1"/>
      <protection hidden="1"/>
    </xf>
    <xf numFmtId="0" fontId="15" fillId="0" borderId="1" xfId="0" applyFont="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10" fontId="13" fillId="0" borderId="1" xfId="3" applyNumberFormat="1" applyFont="1" applyFill="1" applyBorder="1" applyAlignment="1" applyProtection="1">
      <alignment horizontal="center" vertical="center" wrapText="1"/>
      <protection locked="0"/>
    </xf>
    <xf numFmtId="0" fontId="27" fillId="5" borderId="6" xfId="0" applyFont="1" applyFill="1" applyBorder="1" applyAlignment="1" applyProtection="1">
      <alignment horizontal="center" vertical="center" wrapText="1"/>
      <protection hidden="1"/>
    </xf>
    <xf numFmtId="0" fontId="27" fillId="5" borderId="5" xfId="0" applyFont="1" applyFill="1" applyBorder="1" applyAlignment="1" applyProtection="1">
      <alignment horizontal="center" vertical="center" wrapText="1"/>
      <protection hidden="1"/>
    </xf>
    <xf numFmtId="0" fontId="9" fillId="5" borderId="6" xfId="0" applyFont="1" applyFill="1" applyBorder="1" applyAlignment="1" applyProtection="1">
      <alignment horizontal="right" vertical="center" wrapText="1"/>
      <protection hidden="1"/>
    </xf>
    <xf numFmtId="0" fontId="9" fillId="5" borderId="5" xfId="0" applyFont="1" applyFill="1" applyBorder="1" applyAlignment="1" applyProtection="1">
      <alignment horizontal="right" vertical="center" wrapText="1"/>
      <protection hidden="1"/>
    </xf>
    <xf numFmtId="0" fontId="24" fillId="2" borderId="1" xfId="0" applyFont="1" applyFill="1" applyBorder="1" applyAlignment="1" applyProtection="1">
      <alignment horizontal="left" vertical="center" wrapText="1"/>
      <protection hidden="1"/>
    </xf>
    <xf numFmtId="0" fontId="13" fillId="10" borderId="71" xfId="0" applyFont="1" applyFill="1" applyBorder="1" applyAlignment="1" applyProtection="1">
      <alignment horizontal="center" vertical="center" wrapText="1"/>
      <protection hidden="1"/>
    </xf>
    <xf numFmtId="0" fontId="13" fillId="10" borderId="72" xfId="0" applyFont="1" applyFill="1" applyBorder="1" applyAlignment="1" applyProtection="1">
      <alignment horizontal="center" vertical="center" wrapText="1"/>
      <protection hidden="1"/>
    </xf>
    <xf numFmtId="0" fontId="13" fillId="10" borderId="49" xfId="0" applyFont="1" applyFill="1" applyBorder="1" applyAlignment="1" applyProtection="1">
      <alignment horizontal="center" vertical="center" wrapText="1"/>
      <protection hidden="1"/>
    </xf>
    <xf numFmtId="165" fontId="10" fillId="0" borderId="1" xfId="0" applyNumberFormat="1" applyFont="1" applyBorder="1" applyAlignment="1" applyProtection="1">
      <alignment horizontal="left" vertical="center" wrapText="1"/>
      <protection locked="0"/>
    </xf>
    <xf numFmtId="165" fontId="10" fillId="0" borderId="22" xfId="0" applyNumberFormat="1" applyFont="1" applyBorder="1" applyAlignment="1" applyProtection="1">
      <alignment horizontal="left" vertical="center" wrapText="1"/>
      <protection locked="0"/>
    </xf>
    <xf numFmtId="0" fontId="13" fillId="10" borderId="15" xfId="0" applyFont="1" applyFill="1" applyBorder="1" applyAlignment="1" applyProtection="1">
      <alignment horizontal="center" vertical="center" wrapText="1"/>
      <protection hidden="1"/>
    </xf>
    <xf numFmtId="0" fontId="13" fillId="10" borderId="13" xfId="0" applyFont="1" applyFill="1" applyBorder="1" applyAlignment="1" applyProtection="1">
      <alignment horizontal="center" vertical="center" wrapText="1"/>
      <protection hidden="1"/>
    </xf>
    <xf numFmtId="165" fontId="10" fillId="0" borderId="14" xfId="0" applyNumberFormat="1" applyFont="1" applyBorder="1" applyAlignment="1" applyProtection="1">
      <alignment horizontal="left" vertical="center" wrapText="1"/>
      <protection locked="0"/>
    </xf>
    <xf numFmtId="165" fontId="10" fillId="0" borderId="23" xfId="0" applyNumberFormat="1" applyFont="1" applyBorder="1" applyAlignment="1" applyProtection="1">
      <alignment horizontal="left" vertical="center" wrapText="1"/>
      <protection locked="0"/>
    </xf>
    <xf numFmtId="0" fontId="13" fillId="15" borderId="13" xfId="0" applyFont="1" applyFill="1" applyBorder="1" applyAlignment="1" applyProtection="1">
      <alignment horizontal="center" vertical="center" wrapText="1"/>
      <protection hidden="1"/>
    </xf>
    <xf numFmtId="0" fontId="13" fillId="15" borderId="20" xfId="0" applyFont="1" applyFill="1" applyBorder="1" applyAlignment="1" applyProtection="1">
      <alignment horizontal="center" vertical="center" wrapText="1"/>
      <protection hidden="1"/>
    </xf>
    <xf numFmtId="165" fontId="10" fillId="5" borderId="1" xfId="0" applyNumberFormat="1" applyFont="1" applyFill="1" applyBorder="1" applyAlignment="1" applyProtection="1">
      <alignment horizontal="center" vertical="center" wrapText="1"/>
      <protection hidden="1"/>
    </xf>
    <xf numFmtId="165" fontId="10" fillId="5" borderId="22" xfId="0" applyNumberFormat="1" applyFont="1" applyFill="1" applyBorder="1" applyAlignment="1" applyProtection="1">
      <alignment horizontal="center" vertical="center" wrapText="1"/>
      <protection hidden="1"/>
    </xf>
    <xf numFmtId="0" fontId="9" fillId="10" borderId="6" xfId="0" applyFont="1" applyFill="1" applyBorder="1" applyAlignment="1" applyProtection="1">
      <alignment horizontal="center" vertical="center" wrapText="1"/>
      <protection hidden="1"/>
    </xf>
    <xf numFmtId="0" fontId="9" fillId="10" borderId="5" xfId="0" applyFont="1" applyFill="1" applyBorder="1" applyAlignment="1" applyProtection="1">
      <alignment horizontal="center" vertical="center" wrapText="1"/>
      <protection hidden="1"/>
    </xf>
    <xf numFmtId="165" fontId="10" fillId="5" borderId="14" xfId="0" applyNumberFormat="1" applyFont="1" applyFill="1" applyBorder="1" applyAlignment="1" applyProtection="1">
      <alignment horizontal="center" vertical="center" wrapText="1"/>
      <protection hidden="1"/>
    </xf>
    <xf numFmtId="165" fontId="10" fillId="5" borderId="23" xfId="0" applyNumberFormat="1" applyFont="1" applyFill="1" applyBorder="1" applyAlignment="1" applyProtection="1">
      <alignment horizontal="center" vertical="center" wrapText="1"/>
      <protection hidden="1"/>
    </xf>
    <xf numFmtId="0" fontId="9" fillId="10" borderId="1" xfId="0" applyFont="1" applyFill="1" applyBorder="1" applyAlignment="1" applyProtection="1">
      <alignment horizontal="center" vertical="center" wrapText="1"/>
      <protection hidden="1"/>
    </xf>
    <xf numFmtId="0" fontId="24" fillId="2" borderId="6" xfId="0" applyFont="1" applyFill="1" applyBorder="1" applyAlignment="1" applyProtection="1">
      <alignment horizontal="left" vertical="center" wrapText="1"/>
      <protection hidden="1"/>
    </xf>
    <xf numFmtId="0" fontId="24" fillId="2" borderId="4" xfId="0" applyFont="1" applyFill="1" applyBorder="1" applyAlignment="1" applyProtection="1">
      <alignment horizontal="left" vertical="center" wrapText="1"/>
      <protection hidden="1"/>
    </xf>
    <xf numFmtId="0" fontId="24" fillId="2" borderId="5" xfId="0" applyFont="1" applyFill="1" applyBorder="1" applyAlignment="1" applyProtection="1">
      <alignment horizontal="left" vertical="center" wrapText="1"/>
      <protection hidden="1"/>
    </xf>
    <xf numFmtId="0" fontId="54" fillId="8" borderId="1" xfId="0" applyFont="1" applyFill="1" applyBorder="1" applyAlignment="1">
      <alignment horizontal="justify" vertical="justify" wrapText="1"/>
    </xf>
  </cellXfs>
  <cellStyles count="5">
    <cellStyle name="Milliers 2" xfId="1"/>
    <cellStyle name="Moneda" xfId="4" builtinId="4"/>
    <cellStyle name="Normal" xfId="0" builtinId="0"/>
    <cellStyle name="Normal 2" xfId="2"/>
    <cellStyle name="Porcentaje" xfId="3" builtinId="5"/>
  </cellStyles>
  <dxfs count="167">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2"/>
        <color auto="1"/>
        <name val="Calibri"/>
        <scheme val="none"/>
      </font>
      <fill>
        <patternFill patternType="solid">
          <fgColor indexed="64"/>
          <bgColor theme="7" tint="0.79998168889431442"/>
        </patternFill>
      </fill>
      <alignment horizontal="left" vertical="center" textRotation="0" wrapText="1" indent="0" justifyLastLine="0" shrinkToFit="0" readingOrder="0"/>
      <border diagonalUp="0" diagonalDown="0">
        <left style="medium">
          <color indexed="64"/>
        </left>
        <right/>
        <top style="thin">
          <color indexed="64"/>
        </top>
        <bottom style="thin">
          <color indexed="64"/>
        </bottom>
        <vertical/>
        <horizontal/>
      </border>
      <protection locked="1" hidden="1"/>
    </dxf>
    <dxf>
      <border outline="0">
        <bottom style="thin">
          <color indexed="64"/>
        </bottom>
      </border>
    </dxf>
    <dxf>
      <font>
        <b val="0"/>
        <i val="0"/>
        <strike val="0"/>
        <condense val="0"/>
        <extend val="0"/>
        <outline val="0"/>
        <shadow val="0"/>
        <u val="none"/>
        <vertAlign val="baseline"/>
        <sz val="12"/>
        <color auto="1"/>
        <name val="Calibri"/>
        <scheme val="none"/>
      </font>
      <fill>
        <patternFill patternType="solid">
          <fgColor indexed="64"/>
          <bgColor theme="7" tint="0.79998168889431442"/>
        </patternFill>
      </fill>
      <alignment horizontal="left" vertical="center" textRotation="0" wrapText="1" indent="0" justifyLastLine="0" shrinkToFit="0" readingOrder="0"/>
      <protection locked="1" hidden="1"/>
    </dxf>
    <dxf>
      <alignment horizontal="left" vertical="center" textRotation="0" wrapText="1" indent="0" justifyLastLine="0" shrinkToFit="0" readingOrder="0"/>
    </dxf>
    <dxf>
      <font>
        <b val="0"/>
        <i val="0"/>
        <strike val="0"/>
        <condense val="0"/>
        <extend val="0"/>
        <outline val="0"/>
        <shadow val="0"/>
        <u val="none"/>
        <vertAlign val="baseline"/>
        <sz val="11"/>
        <color rgb="FF000000"/>
        <name val="Arial Narrow"/>
        <scheme val="none"/>
      </font>
      <fill>
        <patternFill patternType="none">
          <fgColor indexed="64"/>
          <bgColor auto="1"/>
        </patternFill>
      </fill>
      <alignment horizontal="general" vertical="center" textRotation="0" wrapText="1" indent="0" justifyLastLine="0" shrinkToFit="0" readingOrder="0"/>
      <border diagonalUp="0" diagonalDown="0" outline="0">
        <left/>
        <right/>
        <top/>
        <bottom style="medium">
          <color rgb="FFA0B0C0"/>
        </bottom>
      </border>
    </dxf>
    <dxf>
      <border outline="0">
        <left style="medium">
          <color rgb="FFA0B0C0"/>
        </left>
        <right style="medium">
          <color rgb="FFA0B0C0"/>
        </right>
        <top style="medium">
          <color rgb="FFA0B0C0"/>
        </top>
        <bottom style="medium">
          <color rgb="FFA0B0C0"/>
        </bottom>
      </border>
    </dxf>
    <dxf>
      <font>
        <b val="0"/>
        <i val="0"/>
        <strike val="0"/>
        <condense val="0"/>
        <extend val="0"/>
        <outline val="0"/>
        <shadow val="0"/>
        <u val="none"/>
        <vertAlign val="baseline"/>
        <sz val="11"/>
        <color rgb="FF000000"/>
        <name val="Arial Narrow"/>
        <scheme val="none"/>
      </font>
      <fill>
        <patternFill patternType="none">
          <fgColor indexed="64"/>
          <bgColor auto="1"/>
        </patternFill>
      </fill>
      <alignment horizontal="general" vertical="center" textRotation="0" wrapText="1" indent="0" justifyLastLine="0" shrinkToFit="0" readingOrder="0"/>
    </dxf>
    <dxf>
      <border outline="0">
        <bottom style="medium">
          <color rgb="FFA0B0C0"/>
        </bottom>
      </border>
    </dxf>
    <dxf>
      <font>
        <b/>
        <i val="0"/>
        <strike val="0"/>
        <condense val="0"/>
        <extend val="0"/>
        <outline val="0"/>
        <shadow val="0"/>
        <u val="none"/>
        <vertAlign val="baseline"/>
        <sz val="11"/>
        <color rgb="FF333333"/>
        <name val="Arial Narrow"/>
        <scheme val="none"/>
      </font>
      <fill>
        <patternFill patternType="solid">
          <fgColor indexed="64"/>
          <bgColor rgb="FFEFE7DE"/>
        </patternFill>
      </fill>
      <alignment horizontal="center"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strike val="0"/>
        <outline val="0"/>
        <shadow val="0"/>
        <u val="none"/>
        <vertAlign val="baseline"/>
        <sz val="12"/>
        <color theme="1"/>
        <name val="Calibri"/>
        <scheme val="minor"/>
      </font>
      <alignment horizontal="center" vertical="center" textRotation="0" wrapText="0" indent="0" justifyLastLine="0" shrinkToFit="0" readingOrder="0"/>
    </dxf>
    <dxf>
      <font>
        <strike val="0"/>
        <outline val="0"/>
        <shadow val="0"/>
        <u val="none"/>
        <vertAlign val="baseline"/>
        <sz val="12"/>
        <color theme="1"/>
        <name val="Calibri"/>
        <scheme val="minor"/>
      </font>
      <alignment horizontal="center" vertical="center" textRotation="0" wrapText="0" indent="0" justifyLastLine="0" shrinkToFit="0" readingOrder="0"/>
    </dxf>
    <dxf>
      <font>
        <color rgb="FFC00000"/>
      </font>
      <fill>
        <patternFill>
          <bgColor theme="5" tint="0.59996337778862885"/>
        </patternFill>
      </fill>
    </dxf>
    <dxf>
      <fill>
        <patternFill>
          <bgColor theme="0" tint="-0.14996795556505021"/>
        </patternFill>
      </fill>
    </dxf>
    <dxf>
      <fill>
        <patternFill>
          <bgColor theme="0" tint="-0.14996795556505021"/>
        </patternFill>
      </fill>
    </dxf>
    <dxf>
      <fill>
        <patternFill>
          <bgColor theme="0" tint="-0.24994659260841701"/>
        </patternFill>
      </fill>
    </dxf>
    <dxf>
      <font>
        <color rgb="FFC00000"/>
      </font>
      <fill>
        <patternFill>
          <bgColor rgb="FFFAAD98"/>
        </patternFill>
      </fill>
    </dxf>
    <dxf>
      <fill>
        <patternFill>
          <bgColor rgb="FFFF0000"/>
        </patternFill>
      </fill>
    </dxf>
    <dxf>
      <font>
        <color rgb="FFC00000"/>
      </font>
      <fill>
        <patternFill>
          <bgColor rgb="FFED8479"/>
        </patternFill>
      </fill>
    </dxf>
    <dxf>
      <font>
        <color rgb="FFC00000"/>
      </font>
      <fill>
        <patternFill>
          <bgColor theme="5" tint="0.59996337778862885"/>
        </patternFill>
      </fill>
    </dxf>
    <dxf>
      <fill>
        <patternFill>
          <bgColor theme="0" tint="-0.14996795556505021"/>
        </patternFill>
      </fill>
    </dxf>
    <dxf>
      <fill>
        <patternFill>
          <bgColor theme="0" tint="-0.14996795556505021"/>
        </patternFill>
      </fill>
    </dxf>
    <dxf>
      <fill>
        <patternFill>
          <bgColor theme="0" tint="-0.24994659260841701"/>
        </patternFill>
      </fill>
    </dxf>
    <dxf>
      <font>
        <color rgb="FFC00000"/>
      </font>
      <fill>
        <patternFill>
          <bgColor rgb="FFFAAD98"/>
        </patternFill>
      </fill>
    </dxf>
    <dxf>
      <fill>
        <patternFill>
          <bgColor rgb="FFFF0000"/>
        </patternFill>
      </fill>
    </dxf>
    <dxf>
      <font>
        <color rgb="FFC00000"/>
      </font>
      <fill>
        <patternFill>
          <bgColor rgb="FFED8479"/>
        </patternFill>
      </fill>
    </dxf>
    <dxf>
      <font>
        <color rgb="FFC00000"/>
      </font>
      <fill>
        <patternFill>
          <bgColor theme="5" tint="0.59996337778862885"/>
        </patternFill>
      </fill>
    </dxf>
    <dxf>
      <fill>
        <patternFill>
          <bgColor theme="0" tint="-0.14996795556505021"/>
        </patternFill>
      </fill>
    </dxf>
    <dxf>
      <fill>
        <patternFill>
          <bgColor theme="0" tint="-0.14996795556505021"/>
        </patternFill>
      </fill>
    </dxf>
    <dxf>
      <fill>
        <patternFill>
          <bgColor theme="0" tint="-0.24994659260841701"/>
        </patternFill>
      </fill>
    </dxf>
    <dxf>
      <font>
        <color rgb="FFC00000"/>
      </font>
      <fill>
        <patternFill>
          <bgColor rgb="FFFAAD98"/>
        </patternFill>
      </fill>
    </dxf>
    <dxf>
      <fill>
        <patternFill>
          <bgColor rgb="FFFF0000"/>
        </patternFill>
      </fill>
    </dxf>
    <dxf>
      <font>
        <color rgb="FFC00000"/>
      </font>
      <fill>
        <patternFill>
          <bgColor rgb="FFED8479"/>
        </patternFill>
      </fill>
    </dxf>
    <dxf>
      <font>
        <color rgb="FFC00000"/>
      </font>
      <fill>
        <patternFill>
          <bgColor theme="5" tint="0.59996337778862885"/>
        </patternFill>
      </fill>
    </dxf>
    <dxf>
      <fill>
        <patternFill>
          <bgColor theme="0" tint="-0.14996795556505021"/>
        </patternFill>
      </fill>
    </dxf>
    <dxf>
      <fill>
        <patternFill>
          <bgColor theme="0" tint="-0.14996795556505021"/>
        </patternFill>
      </fill>
    </dxf>
    <dxf>
      <fill>
        <patternFill>
          <bgColor theme="0" tint="-0.24994659260841701"/>
        </patternFill>
      </fill>
    </dxf>
    <dxf>
      <font>
        <color rgb="FFC00000"/>
      </font>
      <fill>
        <patternFill>
          <bgColor rgb="FFFAAD98"/>
        </patternFill>
      </fill>
    </dxf>
    <dxf>
      <fill>
        <patternFill>
          <bgColor rgb="FFFF0000"/>
        </patternFill>
      </fill>
    </dxf>
    <dxf>
      <font>
        <color rgb="FFC00000"/>
      </font>
      <fill>
        <patternFill>
          <bgColor rgb="FFED8479"/>
        </patternFill>
      </fill>
    </dxf>
    <dxf>
      <font>
        <color rgb="FFC00000"/>
      </font>
      <fill>
        <patternFill>
          <bgColor theme="5" tint="0.59996337778862885"/>
        </patternFill>
      </fill>
    </dxf>
    <dxf>
      <fill>
        <patternFill>
          <bgColor theme="0" tint="-0.14996795556505021"/>
        </patternFill>
      </fill>
    </dxf>
    <dxf>
      <fill>
        <patternFill>
          <bgColor theme="0" tint="-0.14996795556505021"/>
        </patternFill>
      </fill>
    </dxf>
    <dxf>
      <fill>
        <patternFill patternType="gray0625">
          <bgColor theme="0" tint="-0.14993743705557422"/>
        </patternFill>
      </fill>
    </dxf>
    <dxf>
      <font>
        <color theme="4" tint="-0.499984740745262"/>
      </font>
      <fill>
        <patternFill>
          <bgColor theme="4" tint="0.59996337778862885"/>
        </patternFill>
      </fill>
    </dxf>
    <dxf>
      <font>
        <color rgb="FFC00000"/>
      </font>
      <fill>
        <patternFill>
          <bgColor theme="5" tint="0.79998168889431442"/>
        </patternFill>
      </fill>
    </dxf>
    <dxf>
      <font>
        <color rgb="FFC00000"/>
      </font>
      <fill>
        <patternFill>
          <bgColor theme="5" tint="0.79998168889431442"/>
        </patternFill>
      </fill>
    </dxf>
    <dxf>
      <fill>
        <patternFill>
          <bgColor theme="0"/>
        </patternFill>
      </fill>
    </dxf>
    <dxf>
      <fill>
        <patternFill patternType="gray0625">
          <fgColor theme="0" tint="-0.499984740745262"/>
          <bgColor theme="0" tint="-0.14996795556505021"/>
        </patternFill>
      </fill>
    </dxf>
    <dxf>
      <fill>
        <patternFill>
          <bgColor theme="9" tint="0.59996337778862885"/>
        </patternFill>
      </fill>
    </dxf>
    <dxf>
      <fill>
        <patternFill>
          <bgColor theme="0" tint="-0.24994659260841701"/>
        </patternFill>
      </fill>
    </dxf>
    <dxf>
      <font>
        <color rgb="FFC00000"/>
      </font>
      <fill>
        <patternFill>
          <bgColor rgb="FFFAAD98"/>
        </patternFill>
      </fill>
    </dxf>
    <dxf>
      <fill>
        <patternFill>
          <bgColor rgb="FFFF0000"/>
        </patternFill>
      </fill>
    </dxf>
    <dxf>
      <font>
        <color rgb="FFC00000"/>
      </font>
      <fill>
        <patternFill>
          <bgColor rgb="FFED8479"/>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fill>
        <patternFill>
          <fgColor indexed="64"/>
          <bgColor them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fill>
        <patternFill>
          <fgColor indexed="64"/>
          <bgColor them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fill>
        <patternFill>
          <fgColor indexed="64"/>
          <bgColor them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border diagonalUp="0" diagonalDown="0">
        <left style="medium">
          <color indexed="64"/>
        </left>
        <right style="medium">
          <color indexed="64"/>
        </right>
        <top style="thin">
          <color auto="1"/>
        </top>
        <bottom style="thin">
          <color auto="1"/>
        </bottom>
        <vertical/>
        <horizontal style="thin">
          <color auto="1"/>
        </horizontal>
      </border>
      <protection locked="1" hidden="1"/>
    </dxf>
    <dxf>
      <font>
        <b/>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general" vertical="top" textRotation="0" wrapText="1" indent="0" justifyLastLine="0" shrinkToFit="0" readingOrder="0"/>
      <border diagonalUp="0" diagonalDown="0" outline="0">
        <left/>
        <right style="thin">
          <color indexed="64"/>
        </right>
        <top style="thin">
          <color indexed="64"/>
        </top>
        <bottom/>
      </border>
      <protection locked="1" hidden="0"/>
    </dxf>
    <dxf>
      <border outline="0">
        <left style="thin">
          <color rgb="FF000000"/>
        </left>
      </border>
    </dxf>
    <dxf>
      <protection locked="1" hidden="1"/>
    </dxf>
    <dxf>
      <border outline="0">
        <bottom style="thin">
          <color rgb="FF000000"/>
        </bottom>
      </border>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1"/>
    </dxf>
    <dxf>
      <font>
        <color rgb="FF9C0006"/>
      </font>
      <fill>
        <patternFill>
          <bgColor rgb="FFFFC7CE"/>
        </patternFill>
      </fill>
    </dxf>
    <dxf>
      <font>
        <color rgb="FFC00000"/>
      </font>
      <fill>
        <patternFill>
          <bgColor theme="7" tint="0.39994506668294322"/>
        </patternFill>
      </fill>
    </dxf>
    <dxf>
      <font>
        <color rgb="FFC00000"/>
      </font>
      <fill>
        <patternFill>
          <bgColor rgb="FFED8479"/>
        </patternFill>
      </fill>
    </dxf>
    <dxf>
      <font>
        <color rgb="FFC00000"/>
      </font>
      <fill>
        <patternFill>
          <bgColor rgb="FFFFC000"/>
        </patternFill>
      </fill>
    </dxf>
    <dxf>
      <font>
        <color rgb="FFC00000"/>
      </font>
      <fill>
        <patternFill>
          <bgColor rgb="FFED8479"/>
        </patternFill>
      </fill>
    </dxf>
    <dxf>
      <fill>
        <patternFill patternType="solid">
          <bgColor theme="0" tint="-0.24994659260841701"/>
        </patternFill>
      </fill>
    </dxf>
    <dxf>
      <fill>
        <patternFill>
          <fgColor indexed="64"/>
          <bgColor theme="2"/>
        </patternFill>
      </fill>
      <border diagonalUp="0" diagonalDown="0">
        <left style="thin">
          <color indexed="64"/>
        </left>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1"/>
    </dxf>
    <dxf>
      <fill>
        <patternFill>
          <fgColor indexed="64"/>
          <bgColor them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1"/>
    </dxf>
    <dxf>
      <numFmt numFmtId="165" formatCode="#,##0.00\ &quot;€&quo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1"/>
    </dxf>
    <dxf>
      <fill>
        <patternFill>
          <fgColor indexed="64"/>
          <bgColor them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1"/>
    </dxf>
    <dxf>
      <fill>
        <patternFill>
          <fgColor indexed="64"/>
          <bgColor them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1"/>
    </dxf>
    <dxf>
      <fill>
        <patternFill>
          <fgColor indexed="64"/>
          <bgColor them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1"/>
    </dxf>
    <dxf>
      <fill>
        <patternFill>
          <fgColor indexed="64"/>
          <bgColor them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1"/>
    </dxf>
    <dxf>
      <fill>
        <patternFill>
          <fgColor indexed="64"/>
          <bgColor them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1"/>
    </dxf>
    <dxf>
      <fill>
        <patternFill>
          <fgColor indexed="64"/>
          <bgColor them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1"/>
    </dxf>
    <dxf>
      <fill>
        <patternFill>
          <fgColor indexed="64"/>
          <bgColor them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1"/>
    </dxf>
    <dxf>
      <fill>
        <patternFill>
          <fgColor indexed="64"/>
          <bgColor them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1"/>
    </dxf>
    <dxf>
      <fill>
        <patternFill>
          <fgColor indexed="64"/>
          <bgColor them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fill>
        <patternFill>
          <fgColor indexed="64"/>
          <bgColor them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fill>
        <patternFill>
          <fgColor indexed="64"/>
          <bgColor them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fill>
        <patternFill>
          <fgColor indexed="64"/>
          <bgColor them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fill>
        <patternFill>
          <fgColor indexed="64"/>
          <bgColor them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right style="thin">
          <color indexed="64"/>
        </right>
        <top style="medium">
          <color indexed="64"/>
        </top>
        <bottom/>
      </border>
      <protection locked="1"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general" vertical="top" textRotation="0" wrapText="1" indent="0" justifyLastLine="0" shrinkToFit="0" readingOrder="0"/>
      <border diagonalUp="0" diagonalDown="0" outline="0">
        <left/>
        <right style="thin">
          <color indexed="64"/>
        </right>
        <top style="thin">
          <color indexed="64"/>
        </top>
        <bottom/>
      </border>
      <protection locked="1" hidden="0"/>
    </dxf>
    <dxf>
      <border outline="0">
        <left style="thin">
          <color rgb="FF000000"/>
        </left>
      </border>
    </dxf>
    <dxf>
      <protection locked="1" hidden="1"/>
    </dxf>
    <dxf>
      <border outline="0">
        <bottom style="thin">
          <color rgb="FF000000"/>
        </bottom>
      </border>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1"/>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F3B49B"/>
      <color rgb="FFED0000"/>
      <color rgb="FFFEDEFF"/>
      <color rgb="FFE13BCD"/>
      <color rgb="FFED8479"/>
      <color rgb="FFFAAD98"/>
      <color rgb="FFEDA893"/>
      <color rgb="FFF99977"/>
      <color rgb="FFFF7C80"/>
      <color rgb="FFFFB7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699541</xdr:colOff>
      <xdr:row>24</xdr:row>
      <xdr:rowOff>201707</xdr:rowOff>
    </xdr:from>
    <xdr:to>
      <xdr:col>1</xdr:col>
      <xdr:colOff>547515</xdr:colOff>
      <xdr:row>24</xdr:row>
      <xdr:rowOff>821206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9541" y="9168814"/>
          <a:ext cx="650795" cy="619499"/>
        </a:xfrm>
        <a:prstGeom prst="rect">
          <a:avLst/>
        </a:prstGeom>
      </xdr:spPr>
    </xdr:pic>
    <xdr:clientData/>
  </xdr:twoCellAnchor>
  <xdr:twoCellAnchor>
    <xdr:from>
      <xdr:col>1</xdr:col>
      <xdr:colOff>133123</xdr:colOff>
      <xdr:row>1</xdr:row>
      <xdr:rowOff>127000</xdr:rowOff>
    </xdr:from>
    <xdr:to>
      <xdr:col>21</xdr:col>
      <xdr:colOff>370794</xdr:colOff>
      <xdr:row>9</xdr:row>
      <xdr:rowOff>101889</xdr:rowOff>
    </xdr:to>
    <xdr:grpSp>
      <xdr:nvGrpSpPr>
        <xdr:cNvPr id="9" name="Grupo 8">
          <a:extLst>
            <a:ext uri="{FF2B5EF4-FFF2-40B4-BE49-F238E27FC236}">
              <a16:creationId xmlns:a16="http://schemas.microsoft.com/office/drawing/2014/main" id="{00000000-0008-0000-0000-000009000000}"/>
            </a:ext>
          </a:extLst>
        </xdr:cNvPr>
        <xdr:cNvGrpSpPr/>
      </xdr:nvGrpSpPr>
      <xdr:grpSpPr>
        <a:xfrm>
          <a:off x="895123" y="317500"/>
          <a:ext cx="15477671" cy="1498889"/>
          <a:chOff x="1783773" y="329046"/>
          <a:chExt cx="18097005" cy="1349031"/>
        </a:xfrm>
      </xdr:grpSpPr>
      <xdr:pic>
        <xdr:nvPicPr>
          <xdr:cNvPr id="10" name="Imagen 9" descr="378a43f6-068e-462b-9113-6db8ab094cd0">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Imagen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12" name="Imagen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pic>
        <xdr:nvPicPr>
          <xdr:cNvPr id="19" name="Imagen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6625454" y="329046"/>
            <a:ext cx="3255324" cy="1349031"/>
          </a:xfrm>
          <a:prstGeom prst="rect">
            <a:avLst/>
          </a:prstGeom>
        </xdr:spPr>
      </xdr:pic>
    </xdr:grp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40822</xdr:colOff>
      <xdr:row>2</xdr:row>
      <xdr:rowOff>13606</xdr:rowOff>
    </xdr:from>
    <xdr:to>
      <xdr:col>9</xdr:col>
      <xdr:colOff>30391</xdr:colOff>
      <xdr:row>9</xdr:row>
      <xdr:rowOff>19956</xdr:rowOff>
    </xdr:to>
    <xdr:grpSp>
      <xdr:nvGrpSpPr>
        <xdr:cNvPr id="7" name="Grupo 6">
          <a:extLst>
            <a:ext uri="{FF2B5EF4-FFF2-40B4-BE49-F238E27FC236}">
              <a16:creationId xmlns:a16="http://schemas.microsoft.com/office/drawing/2014/main" id="{AA0C5285-3C2B-42AF-95B6-8BDFAD7AE4F5}"/>
            </a:ext>
          </a:extLst>
        </xdr:cNvPr>
        <xdr:cNvGrpSpPr/>
      </xdr:nvGrpSpPr>
      <xdr:grpSpPr>
        <a:xfrm>
          <a:off x="802822" y="372194"/>
          <a:ext cx="14971834" cy="1261409"/>
          <a:chOff x="1783773" y="329046"/>
          <a:chExt cx="18097005" cy="1349031"/>
        </a:xfrm>
      </xdr:grpSpPr>
      <xdr:pic>
        <xdr:nvPicPr>
          <xdr:cNvPr id="8" name="Imagen 7" descr="378a43f6-068e-462b-9113-6db8ab094cd0">
            <a:extLst>
              <a:ext uri="{FF2B5EF4-FFF2-40B4-BE49-F238E27FC236}">
                <a16:creationId xmlns:a16="http://schemas.microsoft.com/office/drawing/2014/main" id="{BB5FBE0F-6006-4E20-A127-07F2B0AE5B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Imagen 8">
            <a:extLst>
              <a:ext uri="{FF2B5EF4-FFF2-40B4-BE49-F238E27FC236}">
                <a16:creationId xmlns:a16="http://schemas.microsoft.com/office/drawing/2014/main" id="{17C140DC-6FFE-45E8-A60E-938E251A7F9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10" name="Imagen 9">
            <a:extLst>
              <a:ext uri="{FF2B5EF4-FFF2-40B4-BE49-F238E27FC236}">
                <a16:creationId xmlns:a16="http://schemas.microsoft.com/office/drawing/2014/main" id="{AF8BA49C-0272-4F5A-A80F-3F300AC9D5D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pic>
        <xdr:nvPicPr>
          <xdr:cNvPr id="11" name="Imagen 10">
            <a:extLst>
              <a:ext uri="{FF2B5EF4-FFF2-40B4-BE49-F238E27FC236}">
                <a16:creationId xmlns:a16="http://schemas.microsoft.com/office/drawing/2014/main" id="{97A39F29-7D9B-4760-85CB-318906C7F559}"/>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625454" y="329046"/>
            <a:ext cx="3255324" cy="1349031"/>
          </a:xfrm>
          <a:prstGeom prst="rect">
            <a:avLst/>
          </a:prstGeom>
        </xdr:spPr>
      </xdr:pic>
    </xdr:grp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40822</xdr:colOff>
      <xdr:row>2</xdr:row>
      <xdr:rowOff>10431</xdr:rowOff>
    </xdr:from>
    <xdr:to>
      <xdr:col>9</xdr:col>
      <xdr:colOff>27216</xdr:colOff>
      <xdr:row>9</xdr:row>
      <xdr:rowOff>19956</xdr:rowOff>
    </xdr:to>
    <xdr:grpSp>
      <xdr:nvGrpSpPr>
        <xdr:cNvPr id="2" name="Grupo 1">
          <a:extLst>
            <a:ext uri="{FF2B5EF4-FFF2-40B4-BE49-F238E27FC236}">
              <a16:creationId xmlns:a16="http://schemas.microsoft.com/office/drawing/2014/main" id="{3639BEC0-2C86-4FB3-B762-A0C309C2E9EC}"/>
            </a:ext>
          </a:extLst>
        </xdr:cNvPr>
        <xdr:cNvGrpSpPr/>
      </xdr:nvGrpSpPr>
      <xdr:grpSpPr>
        <a:xfrm>
          <a:off x="802822" y="364217"/>
          <a:ext cx="14995073" cy="1247775"/>
          <a:chOff x="1783773" y="329046"/>
          <a:chExt cx="18097005" cy="1349031"/>
        </a:xfrm>
      </xdr:grpSpPr>
      <xdr:pic>
        <xdr:nvPicPr>
          <xdr:cNvPr id="3" name="Imagen 2" descr="378a43f6-068e-462b-9113-6db8ab094cd0">
            <a:extLst>
              <a:ext uri="{FF2B5EF4-FFF2-40B4-BE49-F238E27FC236}">
                <a16:creationId xmlns:a16="http://schemas.microsoft.com/office/drawing/2014/main" id="{5FF6EC13-20EB-4B07-8FEA-E4B7B8438C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id="{047FF118-4F64-4FA7-B174-89C98536BBD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5" name="Imagen 4">
            <a:extLst>
              <a:ext uri="{FF2B5EF4-FFF2-40B4-BE49-F238E27FC236}">
                <a16:creationId xmlns:a16="http://schemas.microsoft.com/office/drawing/2014/main" id="{D74B643A-A9DB-4C05-A155-AB3818BBD73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pic>
        <xdr:nvPicPr>
          <xdr:cNvPr id="6" name="Imagen 5">
            <a:extLst>
              <a:ext uri="{FF2B5EF4-FFF2-40B4-BE49-F238E27FC236}">
                <a16:creationId xmlns:a16="http://schemas.microsoft.com/office/drawing/2014/main" id="{64C7C878-FE5A-4DA6-A820-A52F0637D84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625454" y="329046"/>
            <a:ext cx="3255324" cy="1349031"/>
          </a:xfrm>
          <a:prstGeom prst="rect">
            <a:avLst/>
          </a:prstGeom>
        </xdr:spPr>
      </xdr:pic>
    </xdr:grp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40822</xdr:colOff>
      <xdr:row>2</xdr:row>
      <xdr:rowOff>7256</xdr:rowOff>
    </xdr:from>
    <xdr:to>
      <xdr:col>9</xdr:col>
      <xdr:colOff>30391</xdr:colOff>
      <xdr:row>9</xdr:row>
      <xdr:rowOff>19956</xdr:rowOff>
    </xdr:to>
    <xdr:grpSp>
      <xdr:nvGrpSpPr>
        <xdr:cNvPr id="2" name="Grupo 1">
          <a:extLst>
            <a:ext uri="{FF2B5EF4-FFF2-40B4-BE49-F238E27FC236}">
              <a16:creationId xmlns:a16="http://schemas.microsoft.com/office/drawing/2014/main" id="{41DFBFBC-C526-42E6-A288-DD2F0945A653}"/>
            </a:ext>
          </a:extLst>
        </xdr:cNvPr>
        <xdr:cNvGrpSpPr/>
      </xdr:nvGrpSpPr>
      <xdr:grpSpPr>
        <a:xfrm>
          <a:off x="802822" y="367089"/>
          <a:ext cx="14986152" cy="1272117"/>
          <a:chOff x="1783773" y="329046"/>
          <a:chExt cx="18097005" cy="1349031"/>
        </a:xfrm>
      </xdr:grpSpPr>
      <xdr:pic>
        <xdr:nvPicPr>
          <xdr:cNvPr id="3" name="Imagen 2" descr="378a43f6-068e-462b-9113-6db8ab094cd0">
            <a:extLst>
              <a:ext uri="{FF2B5EF4-FFF2-40B4-BE49-F238E27FC236}">
                <a16:creationId xmlns:a16="http://schemas.microsoft.com/office/drawing/2014/main" id="{C03689B3-6416-4A35-A143-4269FF5746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id="{31245AE6-D8E7-4BFE-8919-2212A9D38F1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5" name="Imagen 4">
            <a:extLst>
              <a:ext uri="{FF2B5EF4-FFF2-40B4-BE49-F238E27FC236}">
                <a16:creationId xmlns:a16="http://schemas.microsoft.com/office/drawing/2014/main" id="{F2E3079E-46FB-4B1C-8E73-3F4C9591B9A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pic>
        <xdr:nvPicPr>
          <xdr:cNvPr id="6" name="Imagen 5">
            <a:extLst>
              <a:ext uri="{FF2B5EF4-FFF2-40B4-BE49-F238E27FC236}">
                <a16:creationId xmlns:a16="http://schemas.microsoft.com/office/drawing/2014/main" id="{C7E0E2AB-2806-4DD3-8E43-28D8251B25E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625454" y="329046"/>
            <a:ext cx="3255324" cy="1349031"/>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40822</xdr:colOff>
      <xdr:row>2</xdr:row>
      <xdr:rowOff>10431</xdr:rowOff>
    </xdr:from>
    <xdr:to>
      <xdr:col>9</xdr:col>
      <xdr:colOff>27216</xdr:colOff>
      <xdr:row>9</xdr:row>
      <xdr:rowOff>19956</xdr:rowOff>
    </xdr:to>
    <xdr:grpSp>
      <xdr:nvGrpSpPr>
        <xdr:cNvPr id="2" name="Grupo 1">
          <a:extLst>
            <a:ext uri="{FF2B5EF4-FFF2-40B4-BE49-F238E27FC236}">
              <a16:creationId xmlns:a16="http://schemas.microsoft.com/office/drawing/2014/main" id="{51CCD4E1-DC46-4FE9-AA46-280B9A4C684B}"/>
            </a:ext>
          </a:extLst>
        </xdr:cNvPr>
        <xdr:cNvGrpSpPr/>
      </xdr:nvGrpSpPr>
      <xdr:grpSpPr>
        <a:xfrm>
          <a:off x="802822" y="356795"/>
          <a:ext cx="14931985" cy="1221797"/>
          <a:chOff x="1783773" y="329046"/>
          <a:chExt cx="18097005" cy="1349031"/>
        </a:xfrm>
      </xdr:grpSpPr>
      <xdr:pic>
        <xdr:nvPicPr>
          <xdr:cNvPr id="3" name="Imagen 2" descr="378a43f6-068e-462b-9113-6db8ab094cd0">
            <a:extLst>
              <a:ext uri="{FF2B5EF4-FFF2-40B4-BE49-F238E27FC236}">
                <a16:creationId xmlns:a16="http://schemas.microsoft.com/office/drawing/2014/main" id="{3A58EF50-57B0-41B3-9ECF-B7BCE4CC4F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id="{661B929D-DBCC-4154-835C-A54FB8B05F1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5" name="Imagen 4">
            <a:extLst>
              <a:ext uri="{FF2B5EF4-FFF2-40B4-BE49-F238E27FC236}">
                <a16:creationId xmlns:a16="http://schemas.microsoft.com/office/drawing/2014/main" id="{21FF44CC-CDE8-4CFA-A7F3-9BF87BCCEF7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pic>
        <xdr:nvPicPr>
          <xdr:cNvPr id="6" name="Imagen 5">
            <a:extLst>
              <a:ext uri="{FF2B5EF4-FFF2-40B4-BE49-F238E27FC236}">
                <a16:creationId xmlns:a16="http://schemas.microsoft.com/office/drawing/2014/main" id="{F0859E74-3493-4A61-AE72-70A70AFD3D8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625454" y="329046"/>
            <a:ext cx="3255324" cy="1349031"/>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4029</xdr:colOff>
      <xdr:row>0</xdr:row>
      <xdr:rowOff>0</xdr:rowOff>
    </xdr:from>
    <xdr:to>
      <xdr:col>10</xdr:col>
      <xdr:colOff>11206</xdr:colOff>
      <xdr:row>4</xdr:row>
      <xdr:rowOff>112059</xdr:rowOff>
    </xdr:to>
    <xdr:grpSp>
      <xdr:nvGrpSpPr>
        <xdr:cNvPr id="2" name="Grupo 1">
          <a:extLst>
            <a:ext uri="{FF2B5EF4-FFF2-40B4-BE49-F238E27FC236}">
              <a16:creationId xmlns:a16="http://schemas.microsoft.com/office/drawing/2014/main" id="{F480F971-BDAF-4326-83A6-D72CCE0C934A}"/>
            </a:ext>
          </a:extLst>
        </xdr:cNvPr>
        <xdr:cNvGrpSpPr/>
      </xdr:nvGrpSpPr>
      <xdr:grpSpPr>
        <a:xfrm>
          <a:off x="586735" y="0"/>
          <a:ext cx="8389177" cy="874059"/>
          <a:chOff x="1783773" y="329046"/>
          <a:chExt cx="18097005" cy="1349031"/>
        </a:xfrm>
      </xdr:grpSpPr>
      <xdr:pic>
        <xdr:nvPicPr>
          <xdr:cNvPr id="3" name="Imagen 2" descr="378a43f6-068e-462b-9113-6db8ab094cd0">
            <a:extLst>
              <a:ext uri="{FF2B5EF4-FFF2-40B4-BE49-F238E27FC236}">
                <a16:creationId xmlns:a16="http://schemas.microsoft.com/office/drawing/2014/main" id="{77002728-2FF2-4DF2-88A3-74D3648775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id="{44C1E6BD-79EB-480A-96B5-448200ABD27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5" name="Imagen 4">
            <a:extLst>
              <a:ext uri="{FF2B5EF4-FFF2-40B4-BE49-F238E27FC236}">
                <a16:creationId xmlns:a16="http://schemas.microsoft.com/office/drawing/2014/main" id="{7A18788B-0EB0-4601-995F-28C69205352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pic>
        <xdr:nvPicPr>
          <xdr:cNvPr id="6" name="Imagen 5">
            <a:extLst>
              <a:ext uri="{FF2B5EF4-FFF2-40B4-BE49-F238E27FC236}">
                <a16:creationId xmlns:a16="http://schemas.microsoft.com/office/drawing/2014/main" id="{77A678E1-163A-476E-96F6-03FA7B72B69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625454" y="329046"/>
            <a:ext cx="3255324" cy="1349031"/>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122464</xdr:colOff>
      <xdr:row>1</xdr:row>
      <xdr:rowOff>132897</xdr:rowOff>
    </xdr:from>
    <xdr:to>
      <xdr:col>14</xdr:col>
      <xdr:colOff>966108</xdr:colOff>
      <xdr:row>8</xdr:row>
      <xdr:rowOff>142422</xdr:rowOff>
    </xdr:to>
    <xdr:grpSp>
      <xdr:nvGrpSpPr>
        <xdr:cNvPr id="7" name="Grupo 6">
          <a:extLst>
            <a:ext uri="{FF2B5EF4-FFF2-40B4-BE49-F238E27FC236}">
              <a16:creationId xmlns:a16="http://schemas.microsoft.com/office/drawing/2014/main" id="{FC605A95-0C54-4DB6-BD64-C4AD936B5477}"/>
            </a:ext>
          </a:extLst>
        </xdr:cNvPr>
        <xdr:cNvGrpSpPr/>
      </xdr:nvGrpSpPr>
      <xdr:grpSpPr>
        <a:xfrm>
          <a:off x="884464" y="323397"/>
          <a:ext cx="15063909" cy="1343025"/>
          <a:chOff x="1783773" y="329046"/>
          <a:chExt cx="18097005" cy="1349031"/>
        </a:xfrm>
      </xdr:grpSpPr>
      <xdr:pic>
        <xdr:nvPicPr>
          <xdr:cNvPr id="8" name="Imagen 7" descr="378a43f6-068e-462b-9113-6db8ab094cd0">
            <a:extLst>
              <a:ext uri="{FF2B5EF4-FFF2-40B4-BE49-F238E27FC236}">
                <a16:creationId xmlns:a16="http://schemas.microsoft.com/office/drawing/2014/main" id="{B9A84367-E485-42BB-8E46-AE2B94DD3C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Imagen 8">
            <a:extLst>
              <a:ext uri="{FF2B5EF4-FFF2-40B4-BE49-F238E27FC236}">
                <a16:creationId xmlns:a16="http://schemas.microsoft.com/office/drawing/2014/main" id="{BAFBF8B5-BAC2-4C40-9F90-BFD65B4EAC8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10" name="Imagen 9">
            <a:extLst>
              <a:ext uri="{FF2B5EF4-FFF2-40B4-BE49-F238E27FC236}">
                <a16:creationId xmlns:a16="http://schemas.microsoft.com/office/drawing/2014/main" id="{AF8F3447-CA50-42DF-9650-8CE041B4C6C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pic>
        <xdr:nvPicPr>
          <xdr:cNvPr id="11" name="Imagen 10">
            <a:extLst>
              <a:ext uri="{FF2B5EF4-FFF2-40B4-BE49-F238E27FC236}">
                <a16:creationId xmlns:a16="http://schemas.microsoft.com/office/drawing/2014/main" id="{9545A22F-03E1-4853-AD0C-FBC97D218019}"/>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625454" y="329046"/>
            <a:ext cx="3255324" cy="1349031"/>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273916</xdr:colOff>
      <xdr:row>0</xdr:row>
      <xdr:rowOff>31462</xdr:rowOff>
    </xdr:from>
    <xdr:to>
      <xdr:col>11</xdr:col>
      <xdr:colOff>0</xdr:colOff>
      <xdr:row>8</xdr:row>
      <xdr:rowOff>1</xdr:rowOff>
    </xdr:to>
    <xdr:grpSp>
      <xdr:nvGrpSpPr>
        <xdr:cNvPr id="2" name="Grupo 1">
          <a:extLst>
            <a:ext uri="{FF2B5EF4-FFF2-40B4-BE49-F238E27FC236}">
              <a16:creationId xmlns:a16="http://schemas.microsoft.com/office/drawing/2014/main" id="{A13CB55C-2789-4A5C-B822-C1469DB3A4C1}"/>
            </a:ext>
          </a:extLst>
        </xdr:cNvPr>
        <xdr:cNvGrpSpPr/>
      </xdr:nvGrpSpPr>
      <xdr:grpSpPr>
        <a:xfrm>
          <a:off x="1308059" y="0"/>
          <a:ext cx="12475977" cy="0"/>
          <a:chOff x="1783773" y="329046"/>
          <a:chExt cx="18097005" cy="1349031"/>
        </a:xfrm>
      </xdr:grpSpPr>
      <xdr:pic>
        <xdr:nvPicPr>
          <xdr:cNvPr id="3" name="Imagen 2" descr="378a43f6-068e-462b-9113-6db8ab094cd0">
            <a:extLst>
              <a:ext uri="{FF2B5EF4-FFF2-40B4-BE49-F238E27FC236}">
                <a16:creationId xmlns:a16="http://schemas.microsoft.com/office/drawing/2014/main" id="{8FB8B72F-9378-473A-BCDF-E811387B56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id="{FC01F88D-32A6-4336-A9C6-63E6538FB8F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5" name="Imagen 4">
            <a:extLst>
              <a:ext uri="{FF2B5EF4-FFF2-40B4-BE49-F238E27FC236}">
                <a16:creationId xmlns:a16="http://schemas.microsoft.com/office/drawing/2014/main" id="{1AC96793-C0FD-4DE6-9BDA-A7DB0011BBF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pic>
        <xdr:nvPicPr>
          <xdr:cNvPr id="6" name="Imagen 5">
            <a:extLst>
              <a:ext uri="{FF2B5EF4-FFF2-40B4-BE49-F238E27FC236}">
                <a16:creationId xmlns:a16="http://schemas.microsoft.com/office/drawing/2014/main" id="{FC4B45A8-A27A-4E25-B88B-3F48462FBA5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625454" y="329046"/>
            <a:ext cx="3255324" cy="1349031"/>
          </a:xfrm>
          <a:prstGeom prst="rect">
            <a:avLst/>
          </a:prstGeom>
        </xdr:spPr>
      </xdr:pic>
    </xdr:grpSp>
    <xdr:clientData/>
  </xdr:twoCellAnchor>
  <xdr:twoCellAnchor>
    <xdr:from>
      <xdr:col>2</xdr:col>
      <xdr:colOff>8371</xdr:colOff>
      <xdr:row>11</xdr:row>
      <xdr:rowOff>31462</xdr:rowOff>
    </xdr:from>
    <xdr:to>
      <xdr:col>15</xdr:col>
      <xdr:colOff>473364</xdr:colOff>
      <xdr:row>19</xdr:row>
      <xdr:rowOff>1</xdr:rowOff>
    </xdr:to>
    <xdr:grpSp>
      <xdr:nvGrpSpPr>
        <xdr:cNvPr id="7" name="Grupo 6">
          <a:extLst>
            <a:ext uri="{FF2B5EF4-FFF2-40B4-BE49-F238E27FC236}">
              <a16:creationId xmlns:a16="http://schemas.microsoft.com/office/drawing/2014/main" id="{2718B27E-EB27-475B-AA90-C48460E4A1FF}"/>
            </a:ext>
          </a:extLst>
        </xdr:cNvPr>
        <xdr:cNvGrpSpPr/>
      </xdr:nvGrpSpPr>
      <xdr:grpSpPr>
        <a:xfrm>
          <a:off x="1042514" y="31462"/>
          <a:ext cx="16045171" cy="1492539"/>
          <a:chOff x="1783773" y="329046"/>
          <a:chExt cx="18097005" cy="1349031"/>
        </a:xfrm>
      </xdr:grpSpPr>
      <xdr:pic>
        <xdr:nvPicPr>
          <xdr:cNvPr id="8" name="Imagen 7" descr="378a43f6-068e-462b-9113-6db8ab094cd0">
            <a:extLst>
              <a:ext uri="{FF2B5EF4-FFF2-40B4-BE49-F238E27FC236}">
                <a16:creationId xmlns:a16="http://schemas.microsoft.com/office/drawing/2014/main" id="{230C2B4D-CBDA-40AE-87E5-BC50B9F7AB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Imagen 8">
            <a:extLst>
              <a:ext uri="{FF2B5EF4-FFF2-40B4-BE49-F238E27FC236}">
                <a16:creationId xmlns:a16="http://schemas.microsoft.com/office/drawing/2014/main" id="{1108263F-62E3-4E50-A385-46AD4EAA431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10" name="Imagen 9">
            <a:extLst>
              <a:ext uri="{FF2B5EF4-FFF2-40B4-BE49-F238E27FC236}">
                <a16:creationId xmlns:a16="http://schemas.microsoft.com/office/drawing/2014/main" id="{8C6AA5CE-D5E1-47AC-BA96-B7EAC59050A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pic>
        <xdr:nvPicPr>
          <xdr:cNvPr id="11" name="Imagen 10">
            <a:extLst>
              <a:ext uri="{FF2B5EF4-FFF2-40B4-BE49-F238E27FC236}">
                <a16:creationId xmlns:a16="http://schemas.microsoft.com/office/drawing/2014/main" id="{066F5BE5-0708-4C94-A81C-E860F6DC0B2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625454" y="329046"/>
            <a:ext cx="3255324" cy="1349031"/>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122465</xdr:colOff>
      <xdr:row>1</xdr:row>
      <xdr:rowOff>122464</xdr:rowOff>
    </xdr:from>
    <xdr:to>
      <xdr:col>11</xdr:col>
      <xdr:colOff>156883</xdr:colOff>
      <xdr:row>8</xdr:row>
      <xdr:rowOff>44823</xdr:rowOff>
    </xdr:to>
    <xdr:grpSp>
      <xdr:nvGrpSpPr>
        <xdr:cNvPr id="17" name="Grupo 16">
          <a:extLst>
            <a:ext uri="{FF2B5EF4-FFF2-40B4-BE49-F238E27FC236}">
              <a16:creationId xmlns:a16="http://schemas.microsoft.com/office/drawing/2014/main" id="{2CC3F109-46F1-4131-ADEF-982EB7074248}"/>
            </a:ext>
          </a:extLst>
        </xdr:cNvPr>
        <xdr:cNvGrpSpPr/>
      </xdr:nvGrpSpPr>
      <xdr:grpSpPr>
        <a:xfrm>
          <a:off x="884465" y="312964"/>
          <a:ext cx="15568827" cy="1255859"/>
          <a:chOff x="1783773" y="329046"/>
          <a:chExt cx="18097005" cy="1349031"/>
        </a:xfrm>
      </xdr:grpSpPr>
      <xdr:pic>
        <xdr:nvPicPr>
          <xdr:cNvPr id="18" name="Imagen 17" descr="378a43f6-068e-462b-9113-6db8ab094cd0">
            <a:extLst>
              <a:ext uri="{FF2B5EF4-FFF2-40B4-BE49-F238E27FC236}">
                <a16:creationId xmlns:a16="http://schemas.microsoft.com/office/drawing/2014/main" id="{BD9C809D-C54F-411A-9BCB-9F40A6A7F5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Imagen 18">
            <a:extLst>
              <a:ext uri="{FF2B5EF4-FFF2-40B4-BE49-F238E27FC236}">
                <a16:creationId xmlns:a16="http://schemas.microsoft.com/office/drawing/2014/main" id="{09894B04-F127-4C18-A1D0-6E9CDD5A1B0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20" name="Imagen 19">
            <a:extLst>
              <a:ext uri="{FF2B5EF4-FFF2-40B4-BE49-F238E27FC236}">
                <a16:creationId xmlns:a16="http://schemas.microsoft.com/office/drawing/2014/main" id="{75B25CC0-1F37-4337-828D-C6D18FFE907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pic>
        <xdr:nvPicPr>
          <xdr:cNvPr id="21" name="Imagen 20">
            <a:extLst>
              <a:ext uri="{FF2B5EF4-FFF2-40B4-BE49-F238E27FC236}">
                <a16:creationId xmlns:a16="http://schemas.microsoft.com/office/drawing/2014/main" id="{D48ABEC9-391D-4565-A98F-A02A995E0BD6}"/>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625454" y="329046"/>
            <a:ext cx="3255324" cy="1349031"/>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125640</xdr:colOff>
      <xdr:row>1</xdr:row>
      <xdr:rowOff>140153</xdr:rowOff>
    </xdr:from>
    <xdr:to>
      <xdr:col>13</xdr:col>
      <xdr:colOff>224118</xdr:colOff>
      <xdr:row>8</xdr:row>
      <xdr:rowOff>67236</xdr:rowOff>
    </xdr:to>
    <xdr:grpSp>
      <xdr:nvGrpSpPr>
        <xdr:cNvPr id="12" name="Grupo 11">
          <a:extLst>
            <a:ext uri="{FF2B5EF4-FFF2-40B4-BE49-F238E27FC236}">
              <a16:creationId xmlns:a16="http://schemas.microsoft.com/office/drawing/2014/main" id="{E8DAC747-A6CA-4C78-9027-2C9E41F04EAB}"/>
            </a:ext>
          </a:extLst>
        </xdr:cNvPr>
        <xdr:cNvGrpSpPr/>
      </xdr:nvGrpSpPr>
      <xdr:grpSpPr>
        <a:xfrm>
          <a:off x="887640" y="330653"/>
          <a:ext cx="15580933" cy="1260583"/>
          <a:chOff x="1783773" y="329046"/>
          <a:chExt cx="18097005" cy="1349031"/>
        </a:xfrm>
      </xdr:grpSpPr>
      <xdr:pic>
        <xdr:nvPicPr>
          <xdr:cNvPr id="13" name="Imagen 12" descr="378a43f6-068e-462b-9113-6db8ab094cd0">
            <a:extLst>
              <a:ext uri="{FF2B5EF4-FFF2-40B4-BE49-F238E27FC236}">
                <a16:creationId xmlns:a16="http://schemas.microsoft.com/office/drawing/2014/main" id="{4A5D8E68-4059-47CD-A7BE-58DB56B4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Imagen 13">
            <a:extLst>
              <a:ext uri="{FF2B5EF4-FFF2-40B4-BE49-F238E27FC236}">
                <a16:creationId xmlns:a16="http://schemas.microsoft.com/office/drawing/2014/main" id="{B4443D9E-FFEE-488D-957B-89FDC995988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15" name="Imagen 14">
            <a:extLst>
              <a:ext uri="{FF2B5EF4-FFF2-40B4-BE49-F238E27FC236}">
                <a16:creationId xmlns:a16="http://schemas.microsoft.com/office/drawing/2014/main" id="{A57FB5E8-24F5-4A7A-98B4-2DFC7621C90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pic>
        <xdr:nvPicPr>
          <xdr:cNvPr id="16" name="Imagen 15">
            <a:extLst>
              <a:ext uri="{FF2B5EF4-FFF2-40B4-BE49-F238E27FC236}">
                <a16:creationId xmlns:a16="http://schemas.microsoft.com/office/drawing/2014/main" id="{B85FF83B-F40D-4E05-884D-CDCDBBE376D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625454" y="329046"/>
            <a:ext cx="3255324" cy="1349031"/>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95250</xdr:colOff>
      <xdr:row>2</xdr:row>
      <xdr:rowOff>129721</xdr:rowOff>
    </xdr:from>
    <xdr:to>
      <xdr:col>13</xdr:col>
      <xdr:colOff>629104</xdr:colOff>
      <xdr:row>9</xdr:row>
      <xdr:rowOff>142421</xdr:rowOff>
    </xdr:to>
    <xdr:grpSp>
      <xdr:nvGrpSpPr>
        <xdr:cNvPr id="17" name="Grupo 16">
          <a:extLst>
            <a:ext uri="{FF2B5EF4-FFF2-40B4-BE49-F238E27FC236}">
              <a16:creationId xmlns:a16="http://schemas.microsoft.com/office/drawing/2014/main" id="{C605BD50-5692-421E-B402-8C2058920510}"/>
            </a:ext>
          </a:extLst>
        </xdr:cNvPr>
        <xdr:cNvGrpSpPr/>
      </xdr:nvGrpSpPr>
      <xdr:grpSpPr>
        <a:xfrm>
          <a:off x="857250" y="510721"/>
          <a:ext cx="13857648" cy="1346200"/>
          <a:chOff x="1783773" y="329046"/>
          <a:chExt cx="18097005" cy="1349031"/>
        </a:xfrm>
      </xdr:grpSpPr>
      <xdr:pic>
        <xdr:nvPicPr>
          <xdr:cNvPr id="18" name="Imagen 17" descr="378a43f6-068e-462b-9113-6db8ab094cd0">
            <a:extLst>
              <a:ext uri="{FF2B5EF4-FFF2-40B4-BE49-F238E27FC236}">
                <a16:creationId xmlns:a16="http://schemas.microsoft.com/office/drawing/2014/main" id="{194CA8AA-E5FC-47D9-B029-9D388BB1F7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Imagen 18">
            <a:extLst>
              <a:ext uri="{FF2B5EF4-FFF2-40B4-BE49-F238E27FC236}">
                <a16:creationId xmlns:a16="http://schemas.microsoft.com/office/drawing/2014/main" id="{C97FF093-930E-42B0-A2B3-31ACB69ACC3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20" name="Imagen 19">
            <a:extLst>
              <a:ext uri="{FF2B5EF4-FFF2-40B4-BE49-F238E27FC236}">
                <a16:creationId xmlns:a16="http://schemas.microsoft.com/office/drawing/2014/main" id="{92B5E901-3BC8-414C-A281-6A32E141421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pic>
        <xdr:nvPicPr>
          <xdr:cNvPr id="21" name="Imagen 20">
            <a:extLst>
              <a:ext uri="{FF2B5EF4-FFF2-40B4-BE49-F238E27FC236}">
                <a16:creationId xmlns:a16="http://schemas.microsoft.com/office/drawing/2014/main" id="{E523AE05-BC9C-462E-98B3-159A0BBE7EA5}"/>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625454" y="329046"/>
            <a:ext cx="3255324" cy="1349031"/>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43996</xdr:colOff>
      <xdr:row>2</xdr:row>
      <xdr:rowOff>13607</xdr:rowOff>
    </xdr:from>
    <xdr:to>
      <xdr:col>12</xdr:col>
      <xdr:colOff>261711</xdr:colOff>
      <xdr:row>9</xdr:row>
      <xdr:rowOff>23132</xdr:rowOff>
    </xdr:to>
    <xdr:grpSp>
      <xdr:nvGrpSpPr>
        <xdr:cNvPr id="7" name="Grupo 6">
          <a:extLst>
            <a:ext uri="{FF2B5EF4-FFF2-40B4-BE49-F238E27FC236}">
              <a16:creationId xmlns:a16="http://schemas.microsoft.com/office/drawing/2014/main" id="{61F9C91B-D192-487F-B50F-C710E631F9C1}"/>
            </a:ext>
          </a:extLst>
        </xdr:cNvPr>
        <xdr:cNvGrpSpPr/>
      </xdr:nvGrpSpPr>
      <xdr:grpSpPr>
        <a:xfrm>
          <a:off x="805996" y="359971"/>
          <a:ext cx="15042079" cy="1221797"/>
          <a:chOff x="1783773" y="329046"/>
          <a:chExt cx="18097005" cy="1349031"/>
        </a:xfrm>
      </xdr:grpSpPr>
      <xdr:pic>
        <xdr:nvPicPr>
          <xdr:cNvPr id="8" name="Imagen 7" descr="378a43f6-068e-462b-9113-6db8ab094cd0">
            <a:extLst>
              <a:ext uri="{FF2B5EF4-FFF2-40B4-BE49-F238E27FC236}">
                <a16:creationId xmlns:a16="http://schemas.microsoft.com/office/drawing/2014/main" id="{139EF774-6397-4ACC-A0C9-31FFF9D432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Imagen 8">
            <a:extLst>
              <a:ext uri="{FF2B5EF4-FFF2-40B4-BE49-F238E27FC236}">
                <a16:creationId xmlns:a16="http://schemas.microsoft.com/office/drawing/2014/main" id="{09E17597-D66C-4ACB-A05B-BEF6ACED8BD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10" name="Imagen 9">
            <a:extLst>
              <a:ext uri="{FF2B5EF4-FFF2-40B4-BE49-F238E27FC236}">
                <a16:creationId xmlns:a16="http://schemas.microsoft.com/office/drawing/2014/main" id="{E5AA8424-C8E2-4359-B991-E7E2C85759C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pic>
        <xdr:nvPicPr>
          <xdr:cNvPr id="11" name="Imagen 10">
            <a:extLst>
              <a:ext uri="{FF2B5EF4-FFF2-40B4-BE49-F238E27FC236}">
                <a16:creationId xmlns:a16="http://schemas.microsoft.com/office/drawing/2014/main" id="{14451ED3-2E6C-4008-8773-4FADBD494C8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625454" y="329046"/>
            <a:ext cx="3255324" cy="1349031"/>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27214</xdr:colOff>
      <xdr:row>2</xdr:row>
      <xdr:rowOff>-1</xdr:rowOff>
    </xdr:from>
    <xdr:to>
      <xdr:col>9</xdr:col>
      <xdr:colOff>13608</xdr:colOff>
      <xdr:row>9</xdr:row>
      <xdr:rowOff>6349</xdr:rowOff>
    </xdr:to>
    <xdr:grpSp>
      <xdr:nvGrpSpPr>
        <xdr:cNvPr id="12" name="Grupo 11">
          <a:extLst>
            <a:ext uri="{FF2B5EF4-FFF2-40B4-BE49-F238E27FC236}">
              <a16:creationId xmlns:a16="http://schemas.microsoft.com/office/drawing/2014/main" id="{17F4DA12-8BC7-4173-B3A5-AFDF7FBC4F3B}"/>
            </a:ext>
          </a:extLst>
        </xdr:cNvPr>
        <xdr:cNvGrpSpPr/>
      </xdr:nvGrpSpPr>
      <xdr:grpSpPr>
        <a:xfrm>
          <a:off x="789214" y="358587"/>
          <a:ext cx="14968659" cy="1261409"/>
          <a:chOff x="1783773" y="329046"/>
          <a:chExt cx="18097005" cy="1349031"/>
        </a:xfrm>
      </xdr:grpSpPr>
      <xdr:pic>
        <xdr:nvPicPr>
          <xdr:cNvPr id="13" name="Imagen 12" descr="378a43f6-068e-462b-9113-6db8ab094cd0">
            <a:extLst>
              <a:ext uri="{FF2B5EF4-FFF2-40B4-BE49-F238E27FC236}">
                <a16:creationId xmlns:a16="http://schemas.microsoft.com/office/drawing/2014/main" id="{5433558E-59AE-49DA-8CB2-3D0885081F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Imagen 13">
            <a:extLst>
              <a:ext uri="{FF2B5EF4-FFF2-40B4-BE49-F238E27FC236}">
                <a16:creationId xmlns:a16="http://schemas.microsoft.com/office/drawing/2014/main" id="{96F1CCE5-C260-4242-89F8-55E6A96F372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15" name="Imagen 14">
            <a:extLst>
              <a:ext uri="{FF2B5EF4-FFF2-40B4-BE49-F238E27FC236}">
                <a16:creationId xmlns:a16="http://schemas.microsoft.com/office/drawing/2014/main" id="{E1C798B9-6CE9-4E80-A338-F8ADDCC32F8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pic>
        <xdr:nvPicPr>
          <xdr:cNvPr id="16" name="Imagen 15">
            <a:extLst>
              <a:ext uri="{FF2B5EF4-FFF2-40B4-BE49-F238E27FC236}">
                <a16:creationId xmlns:a16="http://schemas.microsoft.com/office/drawing/2014/main" id="{F54BADEF-529F-4C60-AD3C-B2E1A598AFCA}"/>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625454" y="329046"/>
            <a:ext cx="3255324" cy="1349031"/>
          </a:xfrm>
          <a:prstGeom prst="rect">
            <a:avLst/>
          </a:prstGeom>
        </xdr:spPr>
      </xdr:pic>
    </xdr:grpSp>
    <xdr:clientData/>
  </xdr:twoCellAnchor>
</xdr:wsDr>
</file>

<file path=xl/tables/table1.xml><?xml version="1.0" encoding="utf-8"?>
<table xmlns="http://schemas.openxmlformats.org/spreadsheetml/2006/main" id="5" name="Tabla66" displayName="Tabla66" ref="F27:V46" headerRowCount="0" totalsRowShown="0" headerRowDxfId="157" dataDxfId="155" headerRowBorderDxfId="156" tableBorderDxfId="154">
  <tableColumns count="17">
    <tableColumn id="1" name="Columna1" headerRowDxfId="153" dataDxfId="152"/>
    <tableColumn id="2" name="Columna2" headerRowDxfId="151" dataDxfId="150"/>
    <tableColumn id="3" name="Columna3" headerRowDxfId="149" dataDxfId="148"/>
    <tableColumn id="4" name="Columna4" headerRowDxfId="147" dataDxfId="146"/>
    <tableColumn id="5" name="Columna5" headerRowDxfId="145" dataDxfId="144"/>
    <tableColumn id="6" name="Columna6" headerRowDxfId="143" dataDxfId="142"/>
    <tableColumn id="7" name="Columna7" headerRowDxfId="141" dataDxfId="140"/>
    <tableColumn id="8" name="Columna8" headerRowDxfId="139" dataDxfId="138"/>
    <tableColumn id="9" name="Columna9" headerRowDxfId="137" dataDxfId="136"/>
    <tableColumn id="10" name="Columna10" headerRowDxfId="135" dataDxfId="134"/>
    <tableColumn id="11" name="Columna11" headerRowDxfId="133" dataDxfId="132"/>
    <tableColumn id="12" name="Columna12" headerRowDxfId="131" dataDxfId="130"/>
    <tableColumn id="13" name="Columna13" headerRowDxfId="129" dataDxfId="128"/>
    <tableColumn id="14" name="Columna14" headerRowDxfId="127" dataDxfId="126"/>
    <tableColumn id="18" name="Columna17" headerRowDxfId="125" dataDxfId="124"/>
    <tableColumn id="15" name="Columna15" headerRowDxfId="123" dataDxfId="122"/>
    <tableColumn id="16" name="Columna16" headerRowDxfId="121" dataDxfId="120"/>
  </tableColumns>
  <tableStyleInfo showFirstColumn="0" showLastColumn="0" showRowStripes="0" showColumnStripes="0"/>
</table>
</file>

<file path=xl/tables/table2.xml><?xml version="1.0" encoding="utf-8"?>
<table xmlns="http://schemas.openxmlformats.org/spreadsheetml/2006/main" id="9" name="Tabla61210" displayName="Tabla61210" ref="C16:Z37" headerRowCount="0" totalsRowShown="0" headerRowDxfId="113" dataDxfId="111" headerRowBorderDxfId="112" tableBorderDxfId="110">
  <tableColumns count="24">
    <tableColumn id="1" name="Columna1" headerRowDxfId="109" dataDxfId="108"/>
    <tableColumn id="3" name="Columna3" headerRowDxfId="107" dataDxfId="106"/>
    <tableColumn id="4" name="Columna4" headerRowDxfId="105" dataDxfId="104"/>
    <tableColumn id="5" name="Columna5" headerRowDxfId="103" dataDxfId="102"/>
    <tableColumn id="7" name="Columna7" headerRowDxfId="101" dataDxfId="100"/>
    <tableColumn id="8" name="Columna8" headerRowDxfId="99" dataDxfId="98"/>
    <tableColumn id="9" name="Columna9" headerRowDxfId="97" dataDxfId="96"/>
    <tableColumn id="10" name="Columna10" headerRowDxfId="95" dataDxfId="94"/>
    <tableColumn id="11" name="Columna11" headerRowDxfId="93" dataDxfId="92"/>
    <tableColumn id="12" name="Columna12" headerRowDxfId="91" dataDxfId="90"/>
    <tableColumn id="13" name="Columna13" headerRowDxfId="89" dataDxfId="88"/>
    <tableColumn id="14" name="Columna14" headerRowDxfId="87" dataDxfId="86"/>
    <tableColumn id="15" name="Columna15" headerRowDxfId="85" dataDxfId="84"/>
    <tableColumn id="16" name="Columna16" headerRowDxfId="83" dataDxfId="82"/>
    <tableColumn id="17" name="Columna17" headerRowDxfId="81" dataDxfId="80"/>
    <tableColumn id="18" name="Columna18" headerRowDxfId="79" dataDxfId="78"/>
    <tableColumn id="19" name="Columna19" headerRowDxfId="77" dataDxfId="76"/>
    <tableColumn id="20" name="Columna20" headerRowDxfId="75" dataDxfId="74"/>
    <tableColumn id="21" name="Columna21" headerRowDxfId="73" dataDxfId="72"/>
    <tableColumn id="22" name="Columna22" headerRowDxfId="71" dataDxfId="70"/>
    <tableColumn id="23" name="Columna23" headerRowDxfId="69" dataDxfId="68"/>
    <tableColumn id="24" name="Columna24" headerRowDxfId="67" dataDxfId="66"/>
    <tableColumn id="25" name="Columna25" headerRowDxfId="65" dataDxfId="64"/>
    <tableColumn id="26" name="Columna26" headerRowDxfId="63" dataDxfId="62"/>
  </tableColumns>
  <tableStyleInfo showFirstColumn="0" showLastColumn="0" showRowStripes="0" showColumnStripes="0"/>
</table>
</file>

<file path=xl/tables/table3.xml><?xml version="1.0" encoding="utf-8"?>
<table xmlns="http://schemas.openxmlformats.org/spreadsheetml/2006/main" id="1" name="Tabla1" displayName="Tabla1" ref="A5:A9" totalsRowShown="0" dataDxfId="14">
  <autoFilter ref="A5:A9"/>
  <tableColumns count="1">
    <tableColumn id="1" name="TIPOS DE EMPRESA" dataDxfId="13"/>
  </tableColumns>
  <tableStyleInfo name="TableStyleMedium2" showFirstColumn="0" showLastColumn="0" showRowStripes="1" showColumnStripes="0"/>
</table>
</file>

<file path=xl/tables/table4.xml><?xml version="1.0" encoding="utf-8"?>
<table xmlns="http://schemas.openxmlformats.org/spreadsheetml/2006/main" id="2" name="Tabla2" displayName="Tabla2" ref="A11:A21" totalsRowShown="0" dataDxfId="12">
  <autoFilter ref="A11:A21"/>
  <tableColumns count="1">
    <tableColumn id="1" name="PAQUETES DE TRABAJO" dataDxfId="11"/>
  </tableColumns>
  <tableStyleInfo name="TableStyleMedium2" showFirstColumn="0" showLastColumn="0" showRowStripes="1" showColumnStripes="0"/>
</table>
</file>

<file path=xl/tables/table5.xml><?xml version="1.0" encoding="utf-8"?>
<table xmlns="http://schemas.openxmlformats.org/spreadsheetml/2006/main" id="3" name="Tabla3" displayName="Tabla3" ref="A23:A39" totalsRowShown="0" headerRowDxfId="10" dataDxfId="8" headerRowBorderDxfId="9" tableBorderDxfId="7">
  <autoFilter ref="A23:A39"/>
  <tableColumns count="1">
    <tableColumn id="1" name="Tipo de elemento" dataDxfId="6"/>
  </tableColumns>
  <tableStyleInfo name="TableStyleMedium2" showFirstColumn="0" showLastColumn="0" showRowStripes="1" showColumnStripes="0"/>
</table>
</file>

<file path=xl/tables/table6.xml><?xml version="1.0" encoding="utf-8"?>
<table xmlns="http://schemas.openxmlformats.org/spreadsheetml/2006/main" id="7" name="Table7" displayName="Table7" ref="D5:D11" totalsRowShown="0" headerRowDxfId="5" dataDxfId="4" tableBorderDxfId="3">
  <autoFilter ref="D5:D11"/>
  <tableColumns count="1">
    <tableColumn id="1" name="TIPOLOGÍA DE COSTE" dataDxfId="2"/>
  </tableColumns>
  <tableStyleInfo name="TableStyleMedium2" showFirstColumn="0" showLastColumn="0" showRowStripes="1" showColumnStripes="0"/>
</table>
</file>

<file path=xl/tables/table7.xml><?xml version="1.0" encoding="utf-8"?>
<table xmlns="http://schemas.openxmlformats.org/spreadsheetml/2006/main" id="4" name="Table4" displayName="Table4" ref="F5:F7" totalsRowShown="0" dataDxfId="1">
  <autoFilter ref="F5:F7"/>
  <tableColumns count="1">
    <tableColumn id="1" name="Tipologia de instalación" dataDxfId="0"/>
  </tableColumns>
  <tableStyleInfo name="TableStyleMedium2" showFirstColumn="0" showLastColumn="0" showRowStripes="1" showColumnStripes="0"/>
</table>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1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showGridLines="0" zoomScale="70" zoomScaleNormal="70" workbookViewId="0">
      <selection activeCell="V14" sqref="V14"/>
    </sheetView>
  </sheetViews>
  <sheetFormatPr baseColWidth="10" defaultColWidth="0" defaultRowHeight="15" zeroHeight="1" x14ac:dyDescent="0.25"/>
  <cols>
    <col min="1" max="21" width="11.42578125" customWidth="1"/>
    <col min="22" max="22" width="20" customWidth="1"/>
    <col min="23" max="23" width="11.42578125" customWidth="1"/>
    <col min="24" max="26" width="0" hidden="1" customWidth="1"/>
    <col min="27" max="16384" width="11.42578125" hidden="1"/>
  </cols>
  <sheetData>
    <row r="1" spans="2:21" x14ac:dyDescent="0.25"/>
    <row r="2" spans="2:21" x14ac:dyDescent="0.25"/>
    <row r="3" spans="2:21" x14ac:dyDescent="0.25"/>
    <row r="4" spans="2:21" x14ac:dyDescent="0.25"/>
    <row r="5" spans="2:21" x14ac:dyDescent="0.25"/>
    <row r="6" spans="2:21" x14ac:dyDescent="0.25"/>
    <row r="7" spans="2:21" x14ac:dyDescent="0.25"/>
    <row r="8" spans="2:21" x14ac:dyDescent="0.25"/>
    <row r="9" spans="2:21" x14ac:dyDescent="0.25"/>
    <row r="10" spans="2:21" x14ac:dyDescent="0.25"/>
    <row r="11" spans="2:21" ht="26.25" x14ac:dyDescent="0.25">
      <c r="B11" s="276" t="s">
        <v>0</v>
      </c>
      <c r="C11" s="276"/>
      <c r="D11" s="276"/>
      <c r="E11" s="276"/>
      <c r="F11" s="276"/>
      <c r="G11" s="276"/>
      <c r="H11" s="276"/>
      <c r="I11" s="276"/>
      <c r="J11" s="276"/>
      <c r="K11" s="276"/>
      <c r="L11" s="276"/>
      <c r="M11" s="276"/>
      <c r="N11" s="276"/>
      <c r="O11" s="276"/>
      <c r="P11" s="276"/>
      <c r="Q11" s="276"/>
      <c r="R11" s="276"/>
      <c r="S11" s="276"/>
      <c r="T11" s="276"/>
      <c r="U11" s="276"/>
    </row>
    <row r="12" spans="2:21" x14ac:dyDescent="0.25"/>
    <row r="13" spans="2:21" ht="150" customHeight="1" x14ac:dyDescent="0.25">
      <c r="B13" s="277" t="s">
        <v>215</v>
      </c>
      <c r="C13" s="278"/>
      <c r="D13" s="278"/>
      <c r="E13" s="278"/>
      <c r="F13" s="278"/>
      <c r="G13" s="278"/>
      <c r="H13" s="278"/>
      <c r="I13" s="278"/>
      <c r="J13" s="278"/>
      <c r="K13" s="278"/>
      <c r="L13" s="278"/>
      <c r="M13" s="278"/>
      <c r="N13" s="278"/>
      <c r="O13" s="278"/>
      <c r="P13" s="278"/>
      <c r="Q13" s="278"/>
      <c r="R13" s="278"/>
      <c r="S13" s="278"/>
      <c r="T13" s="278"/>
      <c r="U13" s="279"/>
    </row>
    <row r="14" spans="2:21" x14ac:dyDescent="0.25"/>
    <row r="15" spans="2:21" x14ac:dyDescent="0.25"/>
    <row r="16" spans="2:21" ht="26.25" x14ac:dyDescent="0.25">
      <c r="B16" s="276" t="s">
        <v>1</v>
      </c>
      <c r="C16" s="276"/>
      <c r="D16" s="276"/>
      <c r="E16" s="276"/>
      <c r="F16" s="276"/>
      <c r="G16" s="276"/>
      <c r="H16" s="276"/>
      <c r="I16" s="276"/>
      <c r="J16" s="276"/>
      <c r="K16" s="276"/>
      <c r="L16" s="276"/>
      <c r="M16" s="276"/>
      <c r="N16" s="276"/>
      <c r="O16" s="276"/>
      <c r="P16" s="276"/>
      <c r="Q16" s="276"/>
      <c r="R16" s="276"/>
      <c r="S16" s="276"/>
      <c r="T16" s="276"/>
      <c r="U16" s="276"/>
    </row>
    <row r="17" spans="2:21" x14ac:dyDescent="0.25"/>
    <row r="18" spans="2:21" x14ac:dyDescent="0.25"/>
    <row r="19" spans="2:21" ht="210.95" customHeight="1" x14ac:dyDescent="0.25">
      <c r="B19" s="277" t="s">
        <v>219</v>
      </c>
      <c r="C19" s="278"/>
      <c r="D19" s="278"/>
      <c r="E19" s="278"/>
      <c r="F19" s="278"/>
      <c r="G19" s="278"/>
      <c r="H19" s="278"/>
      <c r="I19" s="278"/>
      <c r="J19" s="278"/>
      <c r="K19" s="278"/>
      <c r="L19" s="278"/>
      <c r="M19" s="278"/>
      <c r="N19" s="278"/>
      <c r="O19" s="278"/>
      <c r="P19" s="278"/>
      <c r="Q19" s="278"/>
      <c r="R19" s="278"/>
      <c r="S19" s="278"/>
      <c r="T19" s="278"/>
      <c r="U19" s="279"/>
    </row>
    <row r="20" spans="2:21" x14ac:dyDescent="0.25"/>
    <row r="21" spans="2:21" x14ac:dyDescent="0.25"/>
    <row r="22" spans="2:21" ht="26.25" x14ac:dyDescent="0.25">
      <c r="B22" s="276" t="s">
        <v>2</v>
      </c>
      <c r="C22" s="276"/>
      <c r="D22" s="276"/>
      <c r="E22" s="276"/>
      <c r="F22" s="276"/>
      <c r="G22" s="276"/>
      <c r="H22" s="276"/>
      <c r="I22" s="276"/>
      <c r="J22" s="276"/>
      <c r="K22" s="276"/>
      <c r="L22" s="276"/>
      <c r="M22" s="276"/>
      <c r="N22" s="276"/>
      <c r="O22" s="276"/>
      <c r="P22" s="276"/>
      <c r="Q22" s="276"/>
      <c r="R22" s="276"/>
      <c r="S22" s="276"/>
      <c r="T22" s="276"/>
      <c r="U22" s="276"/>
    </row>
    <row r="23" spans="2:21" x14ac:dyDescent="0.25"/>
    <row r="24" spans="2:21" x14ac:dyDescent="0.25"/>
    <row r="25" spans="2:21" ht="93.75" customHeight="1" x14ac:dyDescent="0.25">
      <c r="C25" s="273" t="s">
        <v>209</v>
      </c>
      <c r="D25" s="274"/>
      <c r="E25" s="274"/>
      <c r="F25" s="274"/>
      <c r="G25" s="274"/>
      <c r="H25" s="274"/>
      <c r="I25" s="274"/>
      <c r="J25" s="274"/>
      <c r="K25" s="274"/>
      <c r="L25" s="274"/>
      <c r="M25" s="274"/>
      <c r="N25" s="274"/>
      <c r="O25" s="274"/>
      <c r="P25" s="274"/>
      <c r="Q25" s="274"/>
      <c r="R25" s="274"/>
      <c r="S25" s="274"/>
      <c r="T25" s="274"/>
      <c r="U25" s="275"/>
    </row>
    <row r="26" spans="2:21" ht="40.5" customHeight="1" x14ac:dyDescent="0.25"/>
    <row r="27" spans="2:21" ht="129.94999999999999" customHeight="1" x14ac:dyDescent="0.25">
      <c r="B27" s="264" t="s">
        <v>224</v>
      </c>
      <c r="C27" s="265"/>
      <c r="D27" s="265"/>
      <c r="E27" s="265"/>
      <c r="F27" s="265"/>
      <c r="G27" s="265"/>
      <c r="H27" s="265"/>
      <c r="I27" s="265"/>
      <c r="J27" s="265"/>
      <c r="K27" s="265"/>
      <c r="L27" s="265"/>
      <c r="M27" s="265"/>
      <c r="N27" s="265"/>
      <c r="O27" s="265"/>
      <c r="P27" s="265"/>
      <c r="Q27" s="265"/>
      <c r="R27" s="265"/>
      <c r="S27" s="265"/>
      <c r="T27" s="265"/>
      <c r="U27" s="266"/>
    </row>
    <row r="28" spans="2:21" ht="129.94999999999999" customHeight="1" x14ac:dyDescent="0.25">
      <c r="B28" s="267"/>
      <c r="C28" s="268"/>
      <c r="D28" s="268"/>
      <c r="E28" s="268"/>
      <c r="F28" s="268"/>
      <c r="G28" s="268"/>
      <c r="H28" s="268"/>
      <c r="I28" s="268"/>
      <c r="J28" s="268"/>
      <c r="K28" s="268"/>
      <c r="L28" s="268"/>
      <c r="M28" s="268"/>
      <c r="N28" s="268"/>
      <c r="O28" s="268"/>
      <c r="P28" s="268"/>
      <c r="Q28" s="268"/>
      <c r="R28" s="268"/>
      <c r="S28" s="268"/>
      <c r="T28" s="268"/>
      <c r="U28" s="269"/>
    </row>
    <row r="29" spans="2:21" ht="129.94999999999999" customHeight="1" x14ac:dyDescent="0.25">
      <c r="B29" s="267"/>
      <c r="C29" s="268"/>
      <c r="D29" s="268"/>
      <c r="E29" s="268"/>
      <c r="F29" s="268"/>
      <c r="G29" s="268"/>
      <c r="H29" s="268"/>
      <c r="I29" s="268"/>
      <c r="J29" s="268"/>
      <c r="K29" s="268"/>
      <c r="L29" s="268"/>
      <c r="M29" s="268"/>
      <c r="N29" s="268"/>
      <c r="O29" s="268"/>
      <c r="P29" s="268"/>
      <c r="Q29" s="268"/>
      <c r="R29" s="268"/>
      <c r="S29" s="268"/>
      <c r="T29" s="268"/>
      <c r="U29" s="269"/>
    </row>
    <row r="30" spans="2:21" ht="129.94999999999999" customHeight="1" x14ac:dyDescent="0.25">
      <c r="B30" s="267"/>
      <c r="C30" s="268"/>
      <c r="D30" s="268"/>
      <c r="E30" s="268"/>
      <c r="F30" s="268"/>
      <c r="G30" s="268"/>
      <c r="H30" s="268"/>
      <c r="I30" s="268"/>
      <c r="J30" s="268"/>
      <c r="K30" s="268"/>
      <c r="L30" s="268"/>
      <c r="M30" s="268"/>
      <c r="N30" s="268"/>
      <c r="O30" s="268"/>
      <c r="P30" s="268"/>
      <c r="Q30" s="268"/>
      <c r="R30" s="268"/>
      <c r="S30" s="268"/>
      <c r="T30" s="268"/>
      <c r="U30" s="269"/>
    </row>
    <row r="31" spans="2:21" ht="129.94999999999999" customHeight="1" x14ac:dyDescent="0.25">
      <c r="B31" s="270"/>
      <c r="C31" s="271"/>
      <c r="D31" s="271"/>
      <c r="E31" s="271"/>
      <c r="F31" s="271"/>
      <c r="G31" s="271"/>
      <c r="H31" s="271"/>
      <c r="I31" s="271"/>
      <c r="J31" s="271"/>
      <c r="K31" s="271"/>
      <c r="L31" s="271"/>
      <c r="M31" s="271"/>
      <c r="N31" s="271"/>
      <c r="O31" s="271"/>
      <c r="P31" s="271"/>
      <c r="Q31" s="271"/>
      <c r="R31" s="271"/>
      <c r="S31" s="271"/>
      <c r="T31" s="271"/>
      <c r="U31" s="272"/>
    </row>
    <row r="32" spans="2:21" x14ac:dyDescent="0.25"/>
    <row r="33" x14ac:dyDescent="0.25"/>
    <row r="34" x14ac:dyDescent="0.25"/>
    <row r="35" x14ac:dyDescent="0.25"/>
    <row r="36" x14ac:dyDescent="0.25"/>
  </sheetData>
  <sheetProtection algorithmName="SHA-512" hashValue="lnvkKoYthw9u8rQatCoUdIBZVDaVdfdDJbuObNIm3dZTPjqMpwyoLo2PFers8vETwovbPq4Q4SvJ+DwgAZ0PHA==" saltValue="3ExMzE5o+ObC8OZdyKNYKA==" spinCount="100000" sheet="1" objects="1" scenarios="1" selectLockedCells="1" selectUnlockedCells="1"/>
  <mergeCells count="7">
    <mergeCell ref="B27:U31"/>
    <mergeCell ref="C25:U25"/>
    <mergeCell ref="B11:U11"/>
    <mergeCell ref="B13:U13"/>
    <mergeCell ref="B16:U16"/>
    <mergeCell ref="B19:U19"/>
    <mergeCell ref="B22:U22"/>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V111"/>
  <sheetViews>
    <sheetView showGridLines="0" showZeros="0" zoomScale="85" zoomScaleNormal="85" zoomScaleSheetLayoutView="25" zoomScalePageLayoutView="10" workbookViewId="0">
      <selection activeCell="I20" sqref="I20"/>
    </sheetView>
  </sheetViews>
  <sheetFormatPr baseColWidth="10" defaultColWidth="0" defaultRowHeight="0" customHeight="1" zeroHeight="1" x14ac:dyDescent="0.25"/>
  <cols>
    <col min="1" max="2" width="11.42578125" style="15" customWidth="1"/>
    <col min="3" max="3" width="28.7109375" style="15" customWidth="1"/>
    <col min="4" max="9" width="30.7109375" style="15" customWidth="1"/>
    <col min="10" max="10" width="28.5703125" style="15" customWidth="1"/>
    <col min="11" max="17" width="30.7109375" style="15" hidden="1" customWidth="1"/>
    <col min="18" max="20" width="18.7109375" style="15" hidden="1" customWidth="1"/>
    <col min="21" max="27" width="18.7109375" style="15" hidden="1"/>
    <col min="28" max="16372" width="11.42578125" style="15" hidden="1"/>
    <col min="16373" max="16376" width="0" style="15" hidden="1"/>
    <col min="16377" max="16384" width="11.42578125" style="15" hidden="1"/>
  </cols>
  <sheetData>
    <row r="1" spans="2:21" s="7" customFormat="1" ht="14.45" customHeight="1" x14ac:dyDescent="0.25"/>
    <row r="2" spans="2:21" s="7" customFormat="1" ht="14.45" customHeight="1" x14ac:dyDescent="0.25"/>
    <row r="3" spans="2:21" s="7" customFormat="1" ht="14.45" customHeight="1" x14ac:dyDescent="0.25"/>
    <row r="4" spans="2:21" s="7" customFormat="1" ht="14.45" customHeight="1" x14ac:dyDescent="0.25"/>
    <row r="5" spans="2:21" s="7" customFormat="1" ht="14.45" customHeight="1" x14ac:dyDescent="0.25"/>
    <row r="6" spans="2:21" s="7" customFormat="1" ht="14.45" customHeight="1" x14ac:dyDescent="0.25"/>
    <row r="7" spans="2:21" s="7" customFormat="1" ht="14.45" customHeight="1" x14ac:dyDescent="0.25"/>
    <row r="8" spans="2:21" s="7" customFormat="1" ht="14.45" customHeight="1" x14ac:dyDescent="0.25"/>
    <row r="9" spans="2:21" s="7" customFormat="1" ht="14.45" customHeight="1" x14ac:dyDescent="0.25"/>
    <row r="10" spans="2:21" s="7" customFormat="1" ht="14.45" customHeight="1" x14ac:dyDescent="0.25">
      <c r="K10" s="13"/>
      <c r="L10" s="13"/>
      <c r="M10" s="13"/>
      <c r="N10" s="13"/>
      <c r="O10" s="13"/>
      <c r="P10" s="13"/>
      <c r="Q10" s="13"/>
      <c r="R10" s="13"/>
      <c r="S10" s="13"/>
      <c r="T10" s="13"/>
      <c r="U10" s="13"/>
    </row>
    <row r="11" spans="2:21" s="7" customFormat="1" ht="30" customHeight="1" x14ac:dyDescent="0.25">
      <c r="B11" s="471" t="s">
        <v>133</v>
      </c>
      <c r="C11" s="471"/>
      <c r="D11" s="471"/>
      <c r="E11" s="471"/>
      <c r="F11" s="471"/>
      <c r="G11" s="471"/>
      <c r="H11" s="471"/>
      <c r="I11" s="471"/>
      <c r="K11" s="13"/>
      <c r="L11" s="13"/>
      <c r="M11" s="13"/>
      <c r="N11" s="13"/>
      <c r="O11" s="13"/>
    </row>
    <row r="12" spans="2:21" s="7" customFormat="1" ht="26.25" x14ac:dyDescent="0.25">
      <c r="C12" s="4"/>
      <c r="D12" s="4"/>
      <c r="E12" s="4"/>
      <c r="F12" s="4"/>
      <c r="G12" s="4"/>
      <c r="H12" s="4"/>
      <c r="K12" s="13"/>
      <c r="L12" s="13"/>
      <c r="M12" s="13"/>
      <c r="N12" s="13"/>
      <c r="O12" s="13"/>
    </row>
    <row r="13" spans="2:21" s="7" customFormat="1" ht="110.1" customHeight="1" x14ac:dyDescent="0.25">
      <c r="B13" s="502" t="s">
        <v>233</v>
      </c>
      <c r="C13" s="502"/>
      <c r="D13" s="502"/>
      <c r="E13" s="502"/>
      <c r="F13" s="502"/>
      <c r="G13" s="502"/>
      <c r="H13" s="502"/>
      <c r="I13" s="502"/>
      <c r="L13" s="28"/>
      <c r="M13" s="13"/>
      <c r="N13" s="13"/>
      <c r="O13" s="13"/>
    </row>
    <row r="14" spans="2:21" s="7" customFormat="1" ht="110.1" customHeight="1" x14ac:dyDescent="0.25">
      <c r="B14" s="502"/>
      <c r="C14" s="502"/>
      <c r="D14" s="502"/>
      <c r="E14" s="502"/>
      <c r="F14" s="502"/>
      <c r="G14" s="502"/>
      <c r="H14" s="502"/>
      <c r="I14" s="502"/>
      <c r="L14" s="28"/>
      <c r="M14" s="13"/>
      <c r="N14" s="13"/>
      <c r="O14" s="13"/>
    </row>
    <row r="15" spans="2:21" s="7" customFormat="1" ht="110.1" customHeight="1" x14ac:dyDescent="0.25">
      <c r="B15" s="502"/>
      <c r="C15" s="502"/>
      <c r="D15" s="502"/>
      <c r="E15" s="502"/>
      <c r="F15" s="502"/>
      <c r="G15" s="502"/>
      <c r="H15" s="502"/>
      <c r="I15" s="502"/>
      <c r="L15" s="28"/>
      <c r="M15" s="13"/>
      <c r="N15" s="13"/>
      <c r="O15" s="13"/>
    </row>
    <row r="16" spans="2:21" s="7" customFormat="1" ht="26.25" x14ac:dyDescent="0.25">
      <c r="L16" s="13"/>
      <c r="M16" s="13"/>
      <c r="N16" s="13"/>
    </row>
    <row r="17" spans="2:15" s="7" customFormat="1" ht="20.100000000000001" customHeight="1" x14ac:dyDescent="0.25">
      <c r="B17" s="452" t="s">
        <v>106</v>
      </c>
      <c r="C17" s="452"/>
      <c r="D17" s="452"/>
      <c r="E17" s="474"/>
      <c r="F17" s="474"/>
      <c r="G17" s="474"/>
      <c r="H17" s="474"/>
      <c r="I17" s="474"/>
    </row>
    <row r="18" spans="2:15" ht="20.100000000000001" customHeight="1" x14ac:dyDescent="0.25">
      <c r="C18" s="14"/>
      <c r="D18" s="14"/>
      <c r="F18" s="175"/>
      <c r="G18" s="175"/>
      <c r="H18" s="175"/>
      <c r="I18" s="7"/>
      <c r="J18" s="7"/>
    </row>
    <row r="19" spans="2:15" ht="63.75" customHeight="1" x14ac:dyDescent="0.25">
      <c r="B19" s="452" t="s">
        <v>107</v>
      </c>
      <c r="C19" s="452"/>
      <c r="D19" s="452" t="s">
        <v>108</v>
      </c>
      <c r="E19" s="452"/>
      <c r="F19" s="115" t="s">
        <v>109</v>
      </c>
      <c r="G19" s="122" t="s">
        <v>110</v>
      </c>
      <c r="H19" s="175"/>
      <c r="I19" s="7"/>
      <c r="J19" s="7"/>
      <c r="L19" s="16"/>
      <c r="M19" s="16"/>
      <c r="N19" s="16"/>
    </row>
    <row r="20" spans="2:15" s="7" customFormat="1" ht="65.45" customHeight="1" x14ac:dyDescent="0.25">
      <c r="B20" s="473"/>
      <c r="C20" s="473"/>
      <c r="D20" s="453" t="s">
        <v>198</v>
      </c>
      <c r="E20" s="453"/>
      <c r="F20" s="218" t="str">
        <f>IF(B20="universidad o centro de investigación o tecnológico",1,"")</f>
        <v/>
      </c>
      <c r="G20" s="475"/>
      <c r="H20" s="175"/>
      <c r="K20" s="15"/>
      <c r="L20" s="16"/>
      <c r="M20" s="16"/>
      <c r="N20" s="16"/>
    </row>
    <row r="21" spans="2:15" s="7" customFormat="1" ht="24.95" customHeight="1" x14ac:dyDescent="0.25">
      <c r="B21" s="473"/>
      <c r="C21" s="473"/>
      <c r="D21" s="454" t="s">
        <v>194</v>
      </c>
      <c r="E21" s="454"/>
      <c r="F21" s="218" t="str">
        <f>IF(OR(B20="pequeña empresa", B20="mediana empresa", B20="gran empresa"), 0.4, "")</f>
        <v/>
      </c>
      <c r="G21" s="475"/>
      <c r="H21" s="175"/>
      <c r="K21" s="15"/>
      <c r="L21" s="16"/>
      <c r="M21" s="16"/>
      <c r="N21" s="16"/>
    </row>
    <row r="22" spans="2:15" s="7" customFormat="1" ht="24.95" customHeight="1" x14ac:dyDescent="0.25">
      <c r="B22" s="473"/>
      <c r="C22" s="473"/>
      <c r="D22" s="454" t="s">
        <v>111</v>
      </c>
      <c r="E22" s="454"/>
      <c r="F22" s="218" t="str">
        <f>IF(B20="pequeña empresa",0.2,"")</f>
        <v/>
      </c>
      <c r="G22" s="475"/>
      <c r="H22" s="175"/>
      <c r="K22" s="15"/>
      <c r="L22" s="16"/>
      <c r="M22" s="16"/>
      <c r="N22" s="16"/>
    </row>
    <row r="23" spans="2:15" s="7" customFormat="1" ht="24.95" customHeight="1" x14ac:dyDescent="0.25">
      <c r="B23" s="473"/>
      <c r="C23" s="473"/>
      <c r="D23" s="454" t="s">
        <v>112</v>
      </c>
      <c r="E23" s="454"/>
      <c r="F23" s="218" t="str">
        <f>IF(B20="mediana empresa",0.1,"")</f>
        <v/>
      </c>
      <c r="G23" s="475"/>
      <c r="H23" s="217"/>
      <c r="K23" s="15"/>
      <c r="L23" s="16"/>
      <c r="M23" s="16"/>
      <c r="N23" s="16"/>
    </row>
    <row r="24" spans="2:15" s="7" customFormat="1" ht="24.95" customHeight="1" x14ac:dyDescent="0.25">
      <c r="B24" s="452" t="s">
        <v>176</v>
      </c>
      <c r="C24" s="452"/>
      <c r="D24" s="476">
        <f>'Presupuesto Total'!E19</f>
        <v>0</v>
      </c>
      <c r="E24" s="477"/>
      <c r="F24" s="218" t="str">
        <f>IF(B20="Universidad o centro de investigación o tecnológico","",IF(D24="Territorio Insular",5%,""))</f>
        <v/>
      </c>
      <c r="G24" s="475"/>
      <c r="H24" s="175"/>
      <c r="K24" s="15"/>
      <c r="L24" s="16"/>
      <c r="M24" s="16"/>
      <c r="N24" s="16"/>
    </row>
    <row r="25" spans="2:15" ht="30.6" customHeight="1" x14ac:dyDescent="0.25">
      <c r="D25" s="478" t="s">
        <v>113</v>
      </c>
      <c r="E25" s="479"/>
      <c r="F25" s="218">
        <f>SUM(F20:F24)</f>
        <v>0</v>
      </c>
      <c r="G25" s="475"/>
      <c r="H25" s="175"/>
      <c r="I25" s="18"/>
      <c r="J25" s="7"/>
      <c r="M25" s="17"/>
    </row>
    <row r="26" spans="2:15" ht="15" x14ac:dyDescent="0.25">
      <c r="F26" s="98"/>
      <c r="G26" s="98"/>
      <c r="H26" s="98"/>
      <c r="I26" s="98"/>
      <c r="M26" s="17"/>
    </row>
    <row r="27" spans="2:15" ht="15" x14ac:dyDescent="0.25">
      <c r="M27" s="17"/>
    </row>
    <row r="28" spans="2:15" ht="21.75" customHeight="1" x14ac:dyDescent="0.25">
      <c r="B28" s="480" t="s">
        <v>180</v>
      </c>
      <c r="C28" s="480"/>
      <c r="D28" s="480"/>
      <c r="E28" s="480"/>
      <c r="F28" s="480"/>
      <c r="G28" s="480"/>
      <c r="H28" s="480"/>
      <c r="I28" s="480"/>
      <c r="J28" s="48"/>
      <c r="K28" s="48"/>
      <c r="L28" s="48"/>
      <c r="M28" s="48"/>
      <c r="N28" s="19"/>
      <c r="O28" s="7"/>
    </row>
    <row r="29" spans="2:15" ht="15.75" thickBot="1" x14ac:dyDescent="0.3">
      <c r="M29" s="17"/>
    </row>
    <row r="30" spans="2:15" s="7" customFormat="1" ht="60" customHeight="1" x14ac:dyDescent="0.25">
      <c r="B30" s="486" t="s">
        <v>207</v>
      </c>
      <c r="C30" s="487"/>
      <c r="D30" s="487"/>
      <c r="E30" s="97" t="s">
        <v>114</v>
      </c>
      <c r="F30" s="97" t="s">
        <v>115</v>
      </c>
      <c r="G30" s="481" t="s">
        <v>208</v>
      </c>
      <c r="H30" s="482"/>
      <c r="I30" s="483"/>
      <c r="J30" s="15"/>
      <c r="K30" s="15"/>
      <c r="L30" s="15"/>
      <c r="M30" s="17"/>
      <c r="N30" s="15"/>
    </row>
    <row r="31" spans="2:15" s="7" customFormat="1" ht="15.75" x14ac:dyDescent="0.25">
      <c r="B31" s="461" t="s">
        <v>90</v>
      </c>
      <c r="C31" s="454"/>
      <c r="D31" s="454"/>
      <c r="E31" s="202"/>
      <c r="F31" s="209">
        <f>SUMIF(C52:C64,"Costes de ingeniería, construcción, adquisición, alquiler y leasing",E52:E64)</f>
        <v>0</v>
      </c>
      <c r="G31" s="484"/>
      <c r="H31" s="484"/>
      <c r="I31" s="485"/>
      <c r="J31" s="15"/>
      <c r="K31" s="15"/>
      <c r="L31" s="15"/>
      <c r="M31" s="17"/>
      <c r="N31" s="15"/>
    </row>
    <row r="32" spans="2:15" s="7" customFormat="1" ht="15.75" x14ac:dyDescent="0.25">
      <c r="B32" s="461" t="s">
        <v>218</v>
      </c>
      <c r="C32" s="454"/>
      <c r="D32" s="454"/>
      <c r="E32" s="207" t="str">
        <f>IFERROR(G45,"")</f>
        <v/>
      </c>
      <c r="F32" s="209">
        <f>SUMIF(C52:C64,"Costes de instalaciones eléctricas de interconexión",E52:E64)</f>
        <v>0</v>
      </c>
      <c r="G32" s="484"/>
      <c r="H32" s="484"/>
      <c r="I32" s="485"/>
      <c r="J32" s="15"/>
      <c r="K32" s="15"/>
      <c r="L32" s="15"/>
      <c r="M32" s="17"/>
      <c r="N32" s="15"/>
    </row>
    <row r="33" spans="1:20" s="7" customFormat="1" ht="15.75" x14ac:dyDescent="0.25">
      <c r="B33" s="461" t="s">
        <v>116</v>
      </c>
      <c r="C33" s="454"/>
      <c r="D33" s="454"/>
      <c r="E33" s="207" t="str">
        <f>IFERROR(G46,"")</f>
        <v/>
      </c>
      <c r="F33" s="209">
        <f>SUMIF(C52:C64,"Costes de otros sistemas (equipamientos, sistemas de control)",E52:E64)</f>
        <v>0</v>
      </c>
      <c r="G33" s="484"/>
      <c r="H33" s="484"/>
      <c r="I33" s="485"/>
      <c r="J33" s="15"/>
      <c r="K33" s="15"/>
      <c r="L33" s="15"/>
      <c r="M33" s="17"/>
      <c r="N33" s="15"/>
    </row>
    <row r="34" spans="1:20" s="7" customFormat="1" ht="15" customHeight="1" x14ac:dyDescent="0.25">
      <c r="B34" s="461" t="s">
        <v>93</v>
      </c>
      <c r="C34" s="454"/>
      <c r="D34" s="454"/>
      <c r="E34" s="202"/>
      <c r="F34" s="209">
        <f>SUMIF(C52:C64,"Costes de dirección facultativa",E52:E64)</f>
        <v>0</v>
      </c>
      <c r="G34" s="484"/>
      <c r="H34" s="484"/>
      <c r="I34" s="485"/>
      <c r="J34" s="15"/>
      <c r="K34" s="15"/>
      <c r="L34" s="15"/>
      <c r="M34" s="17"/>
      <c r="N34" s="15"/>
    </row>
    <row r="35" spans="1:20" s="7" customFormat="1" ht="15" customHeight="1" x14ac:dyDescent="0.25">
      <c r="B35" s="461" t="s">
        <v>94</v>
      </c>
      <c r="C35" s="454"/>
      <c r="D35" s="454"/>
      <c r="E35" s="202"/>
      <c r="F35" s="209">
        <f>SUMIF(C52:C64,"Costes de gestión de solicitud y/o justificación",E52:E64)</f>
        <v>0</v>
      </c>
      <c r="G35" s="484"/>
      <c r="H35" s="484"/>
      <c r="I35" s="485"/>
      <c r="J35" s="15"/>
      <c r="K35" s="15"/>
      <c r="L35" s="15"/>
      <c r="M35" s="17"/>
      <c r="N35" s="15"/>
    </row>
    <row r="36" spans="1:20" s="7" customFormat="1" ht="15" customHeight="1" x14ac:dyDescent="0.25">
      <c r="B36" s="461" t="s">
        <v>95</v>
      </c>
      <c r="C36" s="454"/>
      <c r="D36" s="454"/>
      <c r="E36" s="202"/>
      <c r="F36" s="209">
        <f>SUMIF(C52:C64,"Costes de coordinación de Seguridad y Salud",E52:E64)</f>
        <v>0</v>
      </c>
      <c r="G36" s="484"/>
      <c r="H36" s="484"/>
      <c r="I36" s="485"/>
      <c r="J36" s="15"/>
      <c r="K36" s="15"/>
      <c r="L36" s="15"/>
      <c r="M36" s="17"/>
      <c r="N36" s="15"/>
    </row>
    <row r="37" spans="1:20" s="7" customFormat="1" ht="15" customHeight="1" thickBot="1" x14ac:dyDescent="0.3">
      <c r="B37" s="462" t="s">
        <v>117</v>
      </c>
      <c r="C37" s="463"/>
      <c r="D37" s="463"/>
      <c r="E37" s="208">
        <f>SUM(E31:E36)</f>
        <v>0</v>
      </c>
      <c r="F37" s="33">
        <f>SUM(F31:F36)</f>
        <v>0</v>
      </c>
      <c r="G37" s="488"/>
      <c r="H37" s="488"/>
      <c r="I37" s="489"/>
      <c r="J37" s="15"/>
      <c r="K37" s="15"/>
      <c r="L37" s="15"/>
      <c r="M37" s="17"/>
      <c r="N37" s="15"/>
    </row>
    <row r="38" spans="1:20" s="7" customFormat="1" ht="15" customHeight="1" x14ac:dyDescent="0.25">
      <c r="I38" s="15"/>
      <c r="J38" s="15"/>
      <c r="K38" s="15"/>
      <c r="L38" s="15"/>
      <c r="M38" s="17"/>
      <c r="N38" s="15"/>
    </row>
    <row r="39" spans="1:20" s="7" customFormat="1" ht="15" customHeight="1" x14ac:dyDescent="0.25">
      <c r="B39" s="464" t="s">
        <v>118</v>
      </c>
      <c r="C39" s="464"/>
      <c r="D39" s="464"/>
      <c r="E39" s="464"/>
      <c r="I39" s="15"/>
      <c r="J39" s="15"/>
      <c r="K39" s="15"/>
      <c r="L39" s="15"/>
      <c r="M39" s="17"/>
      <c r="N39" s="15"/>
    </row>
    <row r="40" spans="1:20" s="7" customFormat="1" ht="15" customHeight="1" x14ac:dyDescent="0.25">
      <c r="C40" s="65"/>
      <c r="D40" s="65"/>
      <c r="E40" s="65"/>
      <c r="F40" s="65"/>
      <c r="G40" s="65"/>
      <c r="H40" s="65"/>
    </row>
    <row r="41" spans="1:20" s="7" customFormat="1" ht="47.25" x14ac:dyDescent="0.25">
      <c r="C41" s="114" t="s">
        <v>119</v>
      </c>
      <c r="D41" s="173" t="str">
        <f>'Entidad representante'!D41</f>
        <v/>
      </c>
      <c r="E41" s="114" t="s">
        <v>120</v>
      </c>
      <c r="F41" s="173">
        <f>'Entidad representante'!F41</f>
        <v>0</v>
      </c>
      <c r="G41" s="114" t="s">
        <v>121</v>
      </c>
      <c r="H41" s="173">
        <f>'Entidad representante'!H41</f>
        <v>0</v>
      </c>
      <c r="I41" s="174"/>
    </row>
    <row r="42" spans="1:20" s="7" customFormat="1" ht="15" customHeight="1" x14ac:dyDescent="0.25">
      <c r="C42" s="65"/>
      <c r="D42" s="65"/>
      <c r="E42" s="65"/>
      <c r="F42" s="65"/>
      <c r="G42" s="65"/>
      <c r="I42" s="174"/>
    </row>
    <row r="43" spans="1:20" s="7" customFormat="1" ht="15" customHeight="1" thickBot="1" x14ac:dyDescent="0.3">
      <c r="I43" s="174"/>
    </row>
    <row r="44" spans="1:20" s="7" customFormat="1" ht="56.25" x14ac:dyDescent="0.25">
      <c r="C44" s="455" t="s">
        <v>122</v>
      </c>
      <c r="D44" s="456"/>
      <c r="E44" s="67" t="s">
        <v>123</v>
      </c>
      <c r="F44" s="67" t="s">
        <v>124</v>
      </c>
      <c r="G44" s="490" t="s">
        <v>125</v>
      </c>
      <c r="H44" s="491"/>
      <c r="I44" s="174"/>
      <c r="J44" s="15"/>
      <c r="K44" s="15"/>
      <c r="L44" s="15"/>
      <c r="M44" s="17"/>
      <c r="N44" s="15"/>
    </row>
    <row r="45" spans="1:20" s="7" customFormat="1" ht="15.75" x14ac:dyDescent="0.25">
      <c r="C45" s="457" t="s">
        <v>218</v>
      </c>
      <c r="D45" s="458"/>
      <c r="E45" s="203"/>
      <c r="F45" s="211" t="str">
        <f>'Entidad representante'!F45</f>
        <v/>
      </c>
      <c r="G45" s="492" t="str">
        <f>IFERROR(IF(D41="NO",E45,ROUND(F45*E45,2)),"")</f>
        <v/>
      </c>
      <c r="H45" s="493"/>
      <c r="I45" s="174"/>
      <c r="J45" s="15"/>
      <c r="K45" s="15"/>
      <c r="L45" s="15"/>
      <c r="M45" s="17"/>
      <c r="N45" s="15"/>
    </row>
    <row r="46" spans="1:20" s="7" customFormat="1" ht="16.5" thickBot="1" x14ac:dyDescent="0.3">
      <c r="C46" s="459" t="s">
        <v>116</v>
      </c>
      <c r="D46" s="460"/>
      <c r="E46" s="204"/>
      <c r="F46" s="212" t="str">
        <f>'Entidad representante'!F46</f>
        <v/>
      </c>
      <c r="G46" s="496" t="str">
        <f>IFERROR(IF(D41="NO",E46,ROUND(F46*E46,2)),"")</f>
        <v/>
      </c>
      <c r="H46" s="497"/>
      <c r="I46" s="174"/>
      <c r="J46" s="15"/>
      <c r="K46" s="15"/>
      <c r="L46" s="15"/>
      <c r="M46" s="17"/>
      <c r="N46" s="15"/>
    </row>
    <row r="47" spans="1:20" s="7" customFormat="1" ht="15" customHeight="1" x14ac:dyDescent="0.25">
      <c r="E47" s="216"/>
    </row>
    <row r="48" spans="1:20" s="7" customFormat="1" ht="15" customHeight="1" x14ac:dyDescent="0.25">
      <c r="A48" s="19"/>
      <c r="B48" s="19"/>
      <c r="C48" s="45"/>
      <c r="D48" s="45"/>
      <c r="E48" s="215"/>
      <c r="G48" s="46"/>
      <c r="H48" s="47"/>
      <c r="I48" s="47"/>
      <c r="J48" s="48"/>
      <c r="K48" s="48"/>
      <c r="L48" s="48"/>
      <c r="M48" s="48"/>
      <c r="N48" s="19"/>
      <c r="O48" s="19"/>
      <c r="P48" s="19"/>
      <c r="Q48" s="19"/>
      <c r="R48" s="19"/>
      <c r="S48" s="19"/>
      <c r="T48" s="19"/>
    </row>
    <row r="49" spans="1:20" ht="21.75" customHeight="1" x14ac:dyDescent="0.25">
      <c r="B49" s="464" t="s">
        <v>126</v>
      </c>
      <c r="C49" s="464"/>
      <c r="D49" s="464"/>
      <c r="E49" s="215"/>
      <c r="F49" s="66"/>
      <c r="G49" s="66"/>
      <c r="H49" s="66"/>
      <c r="I49" s="47"/>
      <c r="J49" s="48"/>
      <c r="K49" s="48"/>
      <c r="L49" s="48"/>
      <c r="M49" s="48"/>
      <c r="N49" s="19"/>
      <c r="O49" s="7"/>
    </row>
    <row r="50" spans="1:20" ht="9.6" customHeight="1" x14ac:dyDescent="0.25">
      <c r="C50" s="65"/>
      <c r="D50" s="65"/>
      <c r="E50" s="65"/>
      <c r="G50" s="66"/>
      <c r="H50" s="66"/>
      <c r="I50" s="47"/>
      <c r="J50" s="48"/>
      <c r="K50" s="48"/>
      <c r="L50" s="48"/>
      <c r="M50" s="48"/>
      <c r="N50" s="19"/>
      <c r="O50" s="7"/>
    </row>
    <row r="51" spans="1:20" s="7" customFormat="1" ht="30.95" customHeight="1" x14ac:dyDescent="0.25">
      <c r="A51" s="19"/>
      <c r="B51" s="19"/>
      <c r="C51" s="494" t="s">
        <v>127</v>
      </c>
      <c r="D51" s="495"/>
      <c r="E51" s="123" t="s">
        <v>128</v>
      </c>
      <c r="F51" s="123" t="s">
        <v>129</v>
      </c>
      <c r="G51" s="498" t="s">
        <v>130</v>
      </c>
      <c r="H51" s="498"/>
      <c r="I51" s="498"/>
      <c r="J51" s="48"/>
      <c r="K51" s="48"/>
      <c r="L51" s="48"/>
      <c r="M51" s="48"/>
      <c r="N51" s="19"/>
      <c r="O51" s="19"/>
      <c r="P51" s="19"/>
      <c r="Q51" s="19"/>
      <c r="R51" s="19"/>
      <c r="S51" s="19"/>
      <c r="T51" s="19"/>
    </row>
    <row r="52" spans="1:20" s="7" customFormat="1" ht="15.75" x14ac:dyDescent="0.25">
      <c r="A52" s="19"/>
      <c r="B52" s="19"/>
      <c r="C52" s="469"/>
      <c r="D52" s="470"/>
      <c r="E52" s="219"/>
      <c r="F52" s="214"/>
      <c r="G52" s="451"/>
      <c r="H52" s="451"/>
      <c r="I52" s="451"/>
      <c r="J52" s="48"/>
      <c r="K52" s="48"/>
      <c r="L52" s="48"/>
      <c r="M52" s="48"/>
      <c r="N52" s="19"/>
      <c r="O52" s="19"/>
      <c r="P52" s="19"/>
      <c r="Q52" s="19"/>
      <c r="R52" s="19"/>
      <c r="S52" s="19"/>
      <c r="T52" s="19"/>
    </row>
    <row r="53" spans="1:20" s="7" customFormat="1" ht="15.75" x14ac:dyDescent="0.25">
      <c r="A53" s="19"/>
      <c r="B53" s="19"/>
      <c r="C53" s="469"/>
      <c r="D53" s="470"/>
      <c r="E53" s="219"/>
      <c r="F53" s="214"/>
      <c r="G53" s="451"/>
      <c r="H53" s="451"/>
      <c r="I53" s="451"/>
      <c r="J53" s="48"/>
      <c r="K53" s="48"/>
      <c r="L53" s="48"/>
      <c r="M53" s="48"/>
      <c r="N53" s="19"/>
      <c r="O53" s="19"/>
      <c r="P53" s="19"/>
      <c r="Q53" s="19"/>
      <c r="R53" s="19"/>
      <c r="S53" s="19"/>
      <c r="T53" s="19"/>
    </row>
    <row r="54" spans="1:20" s="7" customFormat="1" ht="15.75" x14ac:dyDescent="0.25">
      <c r="A54" s="19"/>
      <c r="B54" s="19"/>
      <c r="C54" s="469"/>
      <c r="D54" s="470"/>
      <c r="E54" s="219"/>
      <c r="F54" s="214"/>
      <c r="G54" s="451"/>
      <c r="H54" s="451"/>
      <c r="I54" s="451"/>
      <c r="J54" s="48"/>
      <c r="K54" s="48"/>
      <c r="L54" s="48"/>
      <c r="M54" s="48"/>
      <c r="N54" s="19"/>
      <c r="O54" s="19"/>
      <c r="P54" s="19"/>
      <c r="Q54" s="19"/>
      <c r="R54" s="19"/>
      <c r="S54" s="19"/>
      <c r="T54" s="19"/>
    </row>
    <row r="55" spans="1:20" s="7" customFormat="1" ht="15.75" x14ac:dyDescent="0.25">
      <c r="A55" s="19"/>
      <c r="B55" s="19"/>
      <c r="C55" s="469"/>
      <c r="D55" s="470"/>
      <c r="E55" s="219"/>
      <c r="F55" s="214"/>
      <c r="G55" s="451"/>
      <c r="H55" s="451"/>
      <c r="I55" s="451"/>
      <c r="J55" s="48"/>
      <c r="K55" s="48"/>
      <c r="L55" s="48"/>
      <c r="M55" s="48"/>
      <c r="N55" s="19"/>
      <c r="O55" s="19"/>
      <c r="P55" s="19"/>
      <c r="Q55" s="19"/>
      <c r="R55" s="19"/>
      <c r="S55" s="19"/>
      <c r="T55" s="19"/>
    </row>
    <row r="56" spans="1:20" s="7" customFormat="1" ht="15.75" x14ac:dyDescent="0.25">
      <c r="A56" s="19"/>
      <c r="B56" s="19"/>
      <c r="C56" s="469"/>
      <c r="D56" s="470"/>
      <c r="E56" s="219"/>
      <c r="F56" s="214"/>
      <c r="G56" s="451"/>
      <c r="H56" s="451"/>
      <c r="I56" s="451"/>
      <c r="J56" s="48"/>
      <c r="K56" s="48"/>
      <c r="L56" s="48"/>
      <c r="M56" s="48"/>
      <c r="N56" s="19"/>
      <c r="O56" s="19"/>
      <c r="P56" s="19"/>
      <c r="Q56" s="19"/>
      <c r="R56" s="19"/>
      <c r="S56" s="19"/>
      <c r="T56" s="19"/>
    </row>
    <row r="57" spans="1:20" s="7" customFormat="1" ht="15.75" x14ac:dyDescent="0.25">
      <c r="A57" s="19"/>
      <c r="B57" s="19"/>
      <c r="C57" s="469"/>
      <c r="D57" s="470"/>
      <c r="E57" s="219"/>
      <c r="F57" s="214"/>
      <c r="G57" s="451"/>
      <c r="H57" s="451"/>
      <c r="I57" s="451"/>
      <c r="J57" s="48"/>
      <c r="K57" s="48"/>
      <c r="L57" s="48"/>
      <c r="M57" s="48"/>
      <c r="N57" s="19"/>
      <c r="O57" s="19"/>
      <c r="P57" s="19"/>
      <c r="Q57" s="19"/>
      <c r="R57" s="19"/>
      <c r="S57" s="19"/>
      <c r="T57" s="19"/>
    </row>
    <row r="58" spans="1:20" s="7" customFormat="1" ht="15.75" x14ac:dyDescent="0.25">
      <c r="A58" s="19"/>
      <c r="B58" s="19"/>
      <c r="C58" s="469"/>
      <c r="D58" s="470"/>
      <c r="E58" s="219"/>
      <c r="F58" s="214"/>
      <c r="G58" s="451"/>
      <c r="H58" s="451"/>
      <c r="I58" s="451"/>
      <c r="J58" s="48"/>
      <c r="K58" s="48"/>
      <c r="L58" s="48"/>
      <c r="M58" s="48"/>
      <c r="N58" s="19"/>
      <c r="O58" s="19"/>
      <c r="P58" s="19"/>
      <c r="Q58" s="19"/>
      <c r="R58" s="19"/>
      <c r="S58" s="19"/>
      <c r="T58" s="19"/>
    </row>
    <row r="59" spans="1:20" s="7" customFormat="1" ht="15.75" x14ac:dyDescent="0.25">
      <c r="A59" s="19"/>
      <c r="B59" s="19"/>
      <c r="C59" s="469"/>
      <c r="D59" s="470"/>
      <c r="E59" s="219"/>
      <c r="F59" s="214"/>
      <c r="G59" s="451"/>
      <c r="H59" s="451"/>
      <c r="I59" s="451"/>
      <c r="J59" s="48"/>
      <c r="K59" s="48"/>
      <c r="L59" s="48"/>
      <c r="M59" s="48"/>
      <c r="N59" s="19"/>
      <c r="O59" s="19"/>
      <c r="P59" s="19"/>
      <c r="Q59" s="19"/>
      <c r="R59" s="19"/>
      <c r="S59" s="19"/>
      <c r="T59" s="19"/>
    </row>
    <row r="60" spans="1:20" s="7" customFormat="1" ht="15.75" x14ac:dyDescent="0.25">
      <c r="A60" s="19"/>
      <c r="B60" s="19"/>
      <c r="C60" s="469"/>
      <c r="D60" s="470"/>
      <c r="E60" s="219"/>
      <c r="F60" s="214"/>
      <c r="G60" s="451"/>
      <c r="H60" s="451"/>
      <c r="I60" s="451"/>
      <c r="J60" s="48"/>
      <c r="K60" s="48"/>
      <c r="L60" s="48"/>
      <c r="M60" s="48"/>
      <c r="N60" s="19"/>
      <c r="O60" s="19"/>
      <c r="P60" s="19"/>
      <c r="Q60" s="19"/>
      <c r="R60" s="19"/>
      <c r="S60" s="19"/>
      <c r="T60" s="19"/>
    </row>
    <row r="61" spans="1:20" s="7" customFormat="1" ht="15.75" x14ac:dyDescent="0.25">
      <c r="A61" s="19"/>
      <c r="B61" s="19"/>
      <c r="C61" s="469"/>
      <c r="D61" s="470"/>
      <c r="E61" s="219"/>
      <c r="F61" s="214"/>
      <c r="G61" s="451"/>
      <c r="H61" s="451"/>
      <c r="I61" s="451"/>
      <c r="J61" s="48"/>
      <c r="K61" s="48"/>
      <c r="L61" s="48"/>
      <c r="M61" s="48"/>
      <c r="N61" s="19"/>
      <c r="O61" s="19"/>
      <c r="P61" s="19"/>
      <c r="Q61" s="19"/>
      <c r="R61" s="19"/>
      <c r="S61" s="19"/>
      <c r="T61" s="19"/>
    </row>
    <row r="62" spans="1:20" s="7" customFormat="1" ht="15.75" x14ac:dyDescent="0.25">
      <c r="A62" s="19"/>
      <c r="B62" s="19"/>
      <c r="C62" s="469"/>
      <c r="D62" s="470"/>
      <c r="E62" s="219"/>
      <c r="F62" s="214"/>
      <c r="G62" s="451"/>
      <c r="H62" s="451"/>
      <c r="I62" s="451"/>
      <c r="J62" s="48"/>
      <c r="K62" s="48"/>
      <c r="L62" s="48"/>
      <c r="M62" s="48"/>
      <c r="N62" s="19"/>
      <c r="O62" s="19"/>
      <c r="P62" s="19"/>
      <c r="Q62" s="19"/>
      <c r="R62" s="19"/>
      <c r="S62" s="19"/>
      <c r="T62" s="19"/>
    </row>
    <row r="63" spans="1:20" s="7" customFormat="1" ht="15.75" x14ac:dyDescent="0.25">
      <c r="A63" s="19"/>
      <c r="B63" s="19"/>
      <c r="C63" s="469"/>
      <c r="D63" s="470"/>
      <c r="E63" s="219"/>
      <c r="F63" s="214"/>
      <c r="G63" s="451"/>
      <c r="H63" s="451"/>
      <c r="I63" s="451"/>
      <c r="J63" s="48"/>
      <c r="K63" s="48"/>
      <c r="L63" s="48"/>
      <c r="M63" s="48"/>
      <c r="N63" s="19"/>
      <c r="O63" s="19"/>
      <c r="P63" s="19"/>
      <c r="Q63" s="19"/>
      <c r="R63" s="19"/>
      <c r="S63" s="19"/>
      <c r="T63" s="19"/>
    </row>
    <row r="64" spans="1:20" s="7" customFormat="1" ht="15.75" x14ac:dyDescent="0.25">
      <c r="A64" s="19"/>
      <c r="B64" s="19"/>
      <c r="C64" s="469"/>
      <c r="D64" s="470"/>
      <c r="E64" s="219"/>
      <c r="F64" s="214"/>
      <c r="G64" s="451"/>
      <c r="H64" s="451"/>
      <c r="I64" s="451"/>
      <c r="J64" s="48"/>
      <c r="K64" s="48"/>
      <c r="L64" s="48"/>
      <c r="M64" s="48"/>
      <c r="N64" s="19"/>
      <c r="O64" s="19"/>
      <c r="P64" s="19"/>
      <c r="Q64" s="19"/>
      <c r="R64" s="19"/>
      <c r="S64" s="19"/>
      <c r="T64" s="19"/>
    </row>
    <row r="65" spans="1:20" s="7" customFormat="1" ht="15" customHeight="1" x14ac:dyDescent="0.25">
      <c r="A65" s="19"/>
      <c r="B65" s="19"/>
      <c r="C65" s="45"/>
      <c r="D65" s="45"/>
      <c r="E65" s="45"/>
      <c r="F65" s="45"/>
      <c r="G65" s="46"/>
      <c r="H65" s="47"/>
      <c r="I65" s="47"/>
      <c r="J65" s="48"/>
      <c r="K65" s="48"/>
      <c r="L65" s="48"/>
      <c r="M65" s="48"/>
      <c r="N65" s="19"/>
      <c r="O65" s="19"/>
      <c r="P65" s="19"/>
      <c r="Q65" s="19"/>
      <c r="R65" s="19"/>
      <c r="S65" s="19"/>
      <c r="T65" s="19"/>
    </row>
    <row r="66" spans="1:20" s="7" customFormat="1" ht="15" customHeight="1" x14ac:dyDescent="0.25">
      <c r="A66" s="19"/>
      <c r="B66" s="19"/>
      <c r="C66" s="45"/>
      <c r="D66" s="45"/>
      <c r="E66" s="45"/>
      <c r="F66" s="45"/>
      <c r="G66" s="46"/>
      <c r="H66" s="47"/>
      <c r="I66" s="47"/>
      <c r="J66" s="48"/>
      <c r="K66" s="48"/>
      <c r="L66" s="48"/>
      <c r="M66" s="48"/>
      <c r="N66" s="19"/>
      <c r="O66" s="19"/>
      <c r="P66" s="19"/>
      <c r="Q66" s="19"/>
      <c r="R66" s="19"/>
      <c r="S66" s="19"/>
      <c r="T66" s="19"/>
    </row>
    <row r="67" spans="1:20" s="7" customFormat="1" ht="15" customHeight="1" x14ac:dyDescent="0.25">
      <c r="A67" s="19"/>
      <c r="B67" s="19"/>
      <c r="C67" s="45"/>
      <c r="D67" s="45"/>
      <c r="E67" s="45"/>
      <c r="F67" s="45"/>
      <c r="G67" s="46"/>
      <c r="H67" s="47"/>
      <c r="I67" s="47"/>
      <c r="J67" s="48"/>
      <c r="K67" s="48"/>
      <c r="L67" s="48"/>
      <c r="M67" s="48"/>
      <c r="N67" s="19"/>
      <c r="O67" s="19"/>
      <c r="P67" s="19"/>
      <c r="Q67" s="19"/>
      <c r="R67" s="19"/>
      <c r="S67" s="19"/>
      <c r="T67" s="19"/>
    </row>
    <row r="68" spans="1:20" ht="21.75" customHeight="1" x14ac:dyDescent="0.25">
      <c r="A68" s="20"/>
      <c r="B68" s="499" t="s">
        <v>183</v>
      </c>
      <c r="C68" s="500"/>
      <c r="D68" s="500"/>
      <c r="E68" s="500"/>
      <c r="F68" s="500"/>
      <c r="G68" s="500"/>
      <c r="H68" s="500"/>
      <c r="I68" s="501"/>
      <c r="J68" s="66"/>
      <c r="K68" s="66"/>
      <c r="L68" s="66"/>
      <c r="M68" s="66"/>
      <c r="N68" s="66"/>
      <c r="O68" s="19"/>
      <c r="P68" s="20"/>
      <c r="Q68" s="20"/>
      <c r="R68" s="20"/>
      <c r="S68" s="20"/>
      <c r="T68" s="20"/>
    </row>
    <row r="69" spans="1:20" ht="15" x14ac:dyDescent="0.25">
      <c r="A69" s="20"/>
      <c r="B69" s="20"/>
      <c r="C69" s="20"/>
      <c r="D69" s="20"/>
      <c r="E69" s="20"/>
      <c r="F69" s="20"/>
      <c r="G69" s="20"/>
      <c r="H69" s="20"/>
      <c r="I69" s="20"/>
      <c r="J69" s="20"/>
      <c r="K69" s="20"/>
      <c r="L69" s="20"/>
      <c r="M69" s="20"/>
      <c r="N69" s="20"/>
      <c r="O69" s="19"/>
      <c r="P69" s="20"/>
      <c r="Q69" s="20"/>
      <c r="R69" s="20"/>
      <c r="S69" s="20"/>
      <c r="T69" s="20"/>
    </row>
    <row r="70" spans="1:20" ht="55.5" customHeight="1" x14ac:dyDescent="0.25">
      <c r="A70" s="20"/>
      <c r="B70" s="20"/>
      <c r="C70" s="468" t="s">
        <v>131</v>
      </c>
      <c r="D70" s="468"/>
      <c r="E70" s="117" t="s">
        <v>182</v>
      </c>
      <c r="F70" s="117" t="s">
        <v>132</v>
      </c>
      <c r="G70" s="118" t="s">
        <v>181</v>
      </c>
      <c r="I70" s="20"/>
      <c r="J70" s="20"/>
      <c r="K70" s="20"/>
      <c r="L70" s="20"/>
      <c r="M70" s="20"/>
      <c r="N70" s="20"/>
      <c r="O70" s="20"/>
      <c r="P70" s="20"/>
      <c r="Q70" s="20"/>
      <c r="R70" s="20"/>
      <c r="S70" s="20"/>
      <c r="T70" s="20"/>
    </row>
    <row r="71" spans="1:20" ht="30" customHeight="1" x14ac:dyDescent="0.25">
      <c r="A71" s="20"/>
      <c r="B71" s="20"/>
      <c r="C71" s="454" t="s">
        <v>90</v>
      </c>
      <c r="D71" s="454"/>
      <c r="E71" s="36">
        <f t="shared" ref="E71:E76" si="0">E31</f>
        <v>0</v>
      </c>
      <c r="F71" s="180" t="str">
        <f>IF(E71&lt;&gt;0,$G$20,"")</f>
        <v/>
      </c>
      <c r="G71" s="36" t="str">
        <f>IFERROR(E71*F71,"")</f>
        <v/>
      </c>
      <c r="I71" s="20"/>
      <c r="J71" s="20"/>
      <c r="K71" s="20"/>
      <c r="L71" s="20"/>
      <c r="M71" s="20"/>
      <c r="N71" s="20"/>
      <c r="O71" s="20"/>
      <c r="P71" s="20"/>
      <c r="Q71" s="20"/>
      <c r="R71" s="20"/>
      <c r="S71" s="20"/>
      <c r="T71" s="20"/>
    </row>
    <row r="72" spans="1:20" ht="30" customHeight="1" x14ac:dyDescent="0.25">
      <c r="A72" s="20"/>
      <c r="B72" s="20"/>
      <c r="C72" s="454" t="s">
        <v>217</v>
      </c>
      <c r="D72" s="454"/>
      <c r="E72" s="36" t="str">
        <f t="shared" si="0"/>
        <v/>
      </c>
      <c r="F72" s="180">
        <f t="shared" ref="F72:F76" si="1">IF(E72&lt;&gt;0,$G$20,"")</f>
        <v>0</v>
      </c>
      <c r="G72" s="36" t="str">
        <f t="shared" ref="G72:G77" si="2">IFERROR(E72*F72,"")</f>
        <v/>
      </c>
      <c r="I72" s="20"/>
      <c r="J72" s="20"/>
      <c r="K72" s="20"/>
      <c r="L72" s="20"/>
      <c r="M72" s="20"/>
      <c r="N72" s="20"/>
      <c r="O72" s="20"/>
      <c r="P72" s="20"/>
      <c r="Q72" s="20"/>
      <c r="R72" s="20"/>
      <c r="S72" s="20"/>
      <c r="T72" s="20"/>
    </row>
    <row r="73" spans="1:20" ht="30" customHeight="1" x14ac:dyDescent="0.25">
      <c r="A73" s="20"/>
      <c r="B73" s="20"/>
      <c r="C73" s="454" t="s">
        <v>92</v>
      </c>
      <c r="D73" s="454"/>
      <c r="E73" s="36" t="str">
        <f t="shared" si="0"/>
        <v/>
      </c>
      <c r="F73" s="180">
        <f t="shared" si="1"/>
        <v>0</v>
      </c>
      <c r="G73" s="36" t="str">
        <f t="shared" si="2"/>
        <v/>
      </c>
      <c r="I73" s="20"/>
      <c r="J73" s="20"/>
      <c r="K73" s="20"/>
      <c r="L73" s="20"/>
      <c r="M73" s="20"/>
      <c r="N73" s="20"/>
      <c r="O73" s="20"/>
      <c r="P73" s="20"/>
      <c r="Q73" s="20"/>
      <c r="R73" s="20"/>
      <c r="S73" s="20"/>
      <c r="T73" s="20"/>
    </row>
    <row r="74" spans="1:20" ht="30" customHeight="1" x14ac:dyDescent="0.25">
      <c r="A74" s="20"/>
      <c r="B74" s="20"/>
      <c r="C74" s="454" t="s">
        <v>93</v>
      </c>
      <c r="D74" s="454"/>
      <c r="E74" s="36">
        <f t="shared" si="0"/>
        <v>0</v>
      </c>
      <c r="F74" s="180" t="str">
        <f t="shared" si="1"/>
        <v/>
      </c>
      <c r="G74" s="36" t="str">
        <f t="shared" si="2"/>
        <v/>
      </c>
      <c r="I74" s="20"/>
      <c r="J74" s="20"/>
      <c r="K74" s="20"/>
      <c r="L74" s="20"/>
      <c r="M74" s="20"/>
      <c r="N74" s="20"/>
      <c r="O74" s="20"/>
      <c r="P74" s="20"/>
      <c r="Q74" s="20"/>
      <c r="R74" s="20"/>
      <c r="S74" s="20"/>
      <c r="T74" s="20"/>
    </row>
    <row r="75" spans="1:20" ht="30" customHeight="1" x14ac:dyDescent="0.25">
      <c r="A75" s="20"/>
      <c r="B75" s="20"/>
      <c r="C75" s="454" t="s">
        <v>94</v>
      </c>
      <c r="D75" s="454"/>
      <c r="E75" s="36">
        <f t="shared" si="0"/>
        <v>0</v>
      </c>
      <c r="F75" s="180" t="str">
        <f t="shared" si="1"/>
        <v/>
      </c>
      <c r="G75" s="36" t="str">
        <f t="shared" si="2"/>
        <v/>
      </c>
      <c r="I75" s="20"/>
      <c r="J75" s="20"/>
      <c r="K75" s="20"/>
      <c r="L75" s="20"/>
      <c r="M75" s="20"/>
      <c r="N75" s="20"/>
      <c r="O75" s="20"/>
      <c r="P75" s="20"/>
      <c r="Q75" s="20"/>
      <c r="R75" s="20"/>
      <c r="S75" s="20"/>
      <c r="T75" s="20"/>
    </row>
    <row r="76" spans="1:20" ht="30" customHeight="1" x14ac:dyDescent="0.25">
      <c r="A76" s="20"/>
      <c r="B76" s="20"/>
      <c r="C76" s="454" t="s">
        <v>95</v>
      </c>
      <c r="D76" s="454"/>
      <c r="E76" s="36">
        <f t="shared" si="0"/>
        <v>0</v>
      </c>
      <c r="F76" s="180" t="str">
        <f t="shared" si="1"/>
        <v/>
      </c>
      <c r="G76" s="36" t="str">
        <f t="shared" si="2"/>
        <v/>
      </c>
      <c r="I76" s="20"/>
      <c r="J76" s="20"/>
      <c r="K76" s="20"/>
      <c r="L76" s="20"/>
      <c r="M76" s="20"/>
      <c r="N76" s="20"/>
      <c r="O76" s="20"/>
      <c r="P76" s="20"/>
      <c r="Q76" s="20"/>
      <c r="R76" s="20"/>
      <c r="S76" s="20"/>
      <c r="T76" s="20"/>
    </row>
    <row r="77" spans="1:20" ht="18.75" x14ac:dyDescent="0.25">
      <c r="A77" s="20"/>
      <c r="B77" s="20"/>
      <c r="C77" s="466" t="s">
        <v>29</v>
      </c>
      <c r="D77" s="467"/>
      <c r="E77" s="12">
        <f>SUM(E71:E76)</f>
        <v>0</v>
      </c>
      <c r="F77" s="181">
        <f>G20</f>
        <v>0</v>
      </c>
      <c r="G77" s="205">
        <f t="shared" si="2"/>
        <v>0</v>
      </c>
      <c r="I77" s="20"/>
      <c r="J77" s="20"/>
      <c r="K77" s="20"/>
      <c r="L77" s="20"/>
      <c r="M77" s="20"/>
      <c r="N77" s="20"/>
      <c r="O77" s="20"/>
      <c r="P77" s="20"/>
      <c r="Q77" s="20"/>
      <c r="R77" s="20"/>
      <c r="S77" s="20"/>
      <c r="T77" s="20"/>
    </row>
    <row r="78" spans="1:20" ht="15" x14ac:dyDescent="0.25">
      <c r="A78" s="20"/>
      <c r="B78" s="20"/>
      <c r="C78" s="20"/>
      <c r="D78" s="20"/>
      <c r="E78" s="20"/>
      <c r="F78" s="20"/>
      <c r="G78" s="20"/>
      <c r="H78" s="20"/>
      <c r="I78" s="20"/>
      <c r="J78" s="20"/>
      <c r="K78" s="20"/>
      <c r="L78" s="20"/>
      <c r="M78" s="20"/>
      <c r="N78" s="20"/>
      <c r="O78" s="19"/>
      <c r="P78" s="465"/>
      <c r="Q78" s="465"/>
      <c r="R78" s="20"/>
      <c r="S78" s="20"/>
      <c r="T78" s="20"/>
    </row>
    <row r="79" spans="1:20" ht="15" x14ac:dyDescent="0.25">
      <c r="A79" s="20"/>
      <c r="B79" s="20"/>
      <c r="C79" s="20"/>
      <c r="D79" s="20"/>
      <c r="E79" s="20"/>
      <c r="F79" s="20"/>
      <c r="G79" s="20"/>
      <c r="H79" s="20"/>
      <c r="I79" s="20"/>
      <c r="J79" s="20"/>
      <c r="K79" s="20"/>
      <c r="L79" s="20"/>
      <c r="M79" s="20"/>
      <c r="N79" s="20"/>
      <c r="O79" s="19"/>
      <c r="P79" s="124"/>
      <c r="Q79" s="124"/>
      <c r="R79" s="20"/>
      <c r="S79" s="20"/>
      <c r="T79" s="20"/>
    </row>
    <row r="80" spans="1:20" ht="15" x14ac:dyDescent="0.25">
      <c r="A80" s="20"/>
      <c r="B80" s="20"/>
      <c r="C80" s="20"/>
      <c r="D80" s="20"/>
      <c r="E80" s="20"/>
      <c r="F80" s="20"/>
      <c r="G80" s="20"/>
      <c r="H80" s="20"/>
      <c r="I80" s="20"/>
      <c r="J80" s="20"/>
      <c r="K80" s="20"/>
      <c r="L80" s="20"/>
      <c r="M80" s="20"/>
      <c r="N80" s="20"/>
      <c r="O80" s="20"/>
      <c r="P80" s="465"/>
      <c r="Q80" s="465"/>
      <c r="R80" s="20"/>
      <c r="S80" s="20"/>
      <c r="T80" s="20"/>
    </row>
    <row r="81" spans="1:20" ht="15" x14ac:dyDescent="0.25">
      <c r="A81" s="20"/>
      <c r="B81" s="20"/>
      <c r="C81" s="20"/>
      <c r="D81" s="20"/>
      <c r="E81" s="20"/>
      <c r="F81" s="20"/>
      <c r="G81" s="20"/>
      <c r="H81" s="20"/>
      <c r="I81" s="20"/>
      <c r="J81" s="20"/>
      <c r="K81" s="20"/>
      <c r="L81" s="20"/>
      <c r="M81" s="20"/>
      <c r="N81" s="20"/>
      <c r="O81" s="20"/>
      <c r="P81" s="20"/>
      <c r="Q81" s="20"/>
      <c r="R81" s="20"/>
      <c r="S81" s="20"/>
      <c r="T81" s="20"/>
    </row>
    <row r="82" spans="1:20" ht="15" x14ac:dyDescent="0.25">
      <c r="A82" s="20"/>
      <c r="B82" s="20"/>
      <c r="C82" s="20"/>
      <c r="D82" s="20"/>
      <c r="E82" s="20"/>
      <c r="F82" s="20"/>
      <c r="G82" s="20"/>
      <c r="H82" s="20"/>
      <c r="I82" s="20"/>
      <c r="J82" s="20"/>
      <c r="K82" s="20"/>
      <c r="L82" s="20"/>
      <c r="M82" s="20"/>
      <c r="N82" s="20"/>
      <c r="O82" s="20"/>
      <c r="P82" s="20"/>
      <c r="Q82" s="20"/>
      <c r="R82" s="20"/>
      <c r="S82" s="20"/>
      <c r="T82" s="20"/>
    </row>
    <row r="83" spans="1:20" ht="15" x14ac:dyDescent="0.25">
      <c r="A83" s="20"/>
      <c r="B83" s="20"/>
      <c r="C83" s="20"/>
      <c r="D83" s="20"/>
      <c r="E83" s="20"/>
      <c r="F83" s="20"/>
      <c r="G83" s="20"/>
      <c r="H83" s="20"/>
      <c r="I83" s="20"/>
      <c r="J83" s="20"/>
      <c r="K83" s="20"/>
      <c r="L83" s="20"/>
      <c r="M83" s="20"/>
      <c r="N83" s="20"/>
      <c r="O83" s="20"/>
      <c r="P83" s="20"/>
      <c r="Q83" s="20"/>
      <c r="R83" s="20"/>
      <c r="S83" s="20"/>
      <c r="T83" s="20"/>
    </row>
    <row r="84" spans="1:20" ht="15" x14ac:dyDescent="0.25">
      <c r="A84" s="20"/>
      <c r="B84" s="20"/>
      <c r="C84" s="20"/>
      <c r="D84" s="20"/>
      <c r="E84" s="20"/>
      <c r="F84" s="20"/>
      <c r="G84" s="20"/>
      <c r="H84" s="20"/>
      <c r="I84" s="20"/>
      <c r="J84" s="20"/>
      <c r="K84" s="20"/>
      <c r="L84" s="20"/>
      <c r="M84" s="20"/>
      <c r="N84" s="20"/>
      <c r="O84" s="20"/>
      <c r="P84" s="20"/>
      <c r="Q84" s="20"/>
      <c r="R84" s="20"/>
      <c r="S84" s="20"/>
      <c r="T84" s="20"/>
    </row>
    <row r="85" spans="1:20" ht="15" x14ac:dyDescent="0.25">
      <c r="A85" s="20"/>
      <c r="B85" s="20"/>
      <c r="C85" s="20"/>
      <c r="D85" s="20"/>
      <c r="E85" s="20"/>
      <c r="F85" s="20"/>
      <c r="G85" s="20"/>
      <c r="H85" s="20"/>
      <c r="I85" s="20"/>
      <c r="J85" s="20"/>
      <c r="K85" s="20"/>
      <c r="L85" s="20"/>
      <c r="M85" s="20"/>
      <c r="N85" s="20"/>
      <c r="O85" s="20"/>
      <c r="P85" s="20"/>
      <c r="Q85" s="20"/>
      <c r="R85" s="20"/>
      <c r="S85" s="20"/>
      <c r="T85" s="20"/>
    </row>
    <row r="86" spans="1:20" ht="15" x14ac:dyDescent="0.25">
      <c r="A86" s="20"/>
      <c r="B86" s="20"/>
      <c r="C86" s="20"/>
      <c r="D86" s="20"/>
      <c r="E86" s="20"/>
      <c r="F86" s="20"/>
      <c r="G86" s="20"/>
      <c r="H86" s="20"/>
      <c r="I86" s="20"/>
      <c r="J86" s="20"/>
      <c r="K86" s="20"/>
      <c r="L86" s="20"/>
      <c r="M86" s="20"/>
      <c r="N86" s="20"/>
      <c r="O86" s="20"/>
      <c r="P86" s="20"/>
      <c r="Q86" s="20"/>
      <c r="R86" s="20"/>
      <c r="S86" s="20"/>
      <c r="T86" s="20"/>
    </row>
    <row r="87" spans="1:20" ht="15" hidden="1" x14ac:dyDescent="0.25">
      <c r="A87" s="20"/>
      <c r="B87" s="20"/>
      <c r="C87" s="20"/>
      <c r="D87" s="20"/>
      <c r="E87" s="20"/>
      <c r="F87" s="20"/>
      <c r="G87" s="20"/>
      <c r="H87" s="20"/>
      <c r="I87" s="20"/>
      <c r="J87" s="20"/>
      <c r="K87" s="20"/>
      <c r="L87" s="20"/>
      <c r="M87" s="20"/>
      <c r="N87" s="20"/>
      <c r="O87" s="20"/>
      <c r="P87" s="20"/>
      <c r="Q87" s="20"/>
      <c r="R87" s="20"/>
      <c r="S87" s="20"/>
      <c r="T87" s="20"/>
    </row>
    <row r="88" spans="1:20" ht="15" hidden="1" x14ac:dyDescent="0.25">
      <c r="A88" s="20"/>
      <c r="B88" s="20"/>
      <c r="C88" s="20"/>
      <c r="D88" s="20"/>
      <c r="E88" s="20"/>
      <c r="F88" s="20"/>
      <c r="G88" s="20"/>
      <c r="H88" s="20"/>
      <c r="I88" s="20"/>
      <c r="J88" s="20"/>
      <c r="K88" s="20"/>
      <c r="L88" s="20"/>
      <c r="M88" s="20"/>
      <c r="N88" s="20"/>
      <c r="O88" s="20"/>
      <c r="P88" s="20"/>
      <c r="Q88" s="20"/>
      <c r="R88" s="20"/>
      <c r="S88" s="20"/>
      <c r="T88" s="20"/>
    </row>
    <row r="89" spans="1:20" ht="15" hidden="1" x14ac:dyDescent="0.25"/>
    <row r="90" spans="1:20" ht="15" hidden="1" x14ac:dyDescent="0.25"/>
    <row r="91" spans="1:20" ht="15" hidden="1" x14ac:dyDescent="0.25"/>
    <row r="92" spans="1:20" ht="15" hidden="1" x14ac:dyDescent="0.25"/>
    <row r="93" spans="1:20" ht="15" hidden="1" x14ac:dyDescent="0.25"/>
    <row r="94" spans="1:20" ht="15" hidden="1" x14ac:dyDescent="0.25"/>
    <row r="95" spans="1:20" ht="15" hidden="1" x14ac:dyDescent="0.25"/>
    <row r="96" spans="1:20"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sheetData>
  <sheetProtection algorithmName="SHA-512" hashValue="XkxuKc2banP4JmF+qh+b+J/cTpuBkxelXx2vjXBAO7aQCXcEXFC+K8qgTdOfleBxbrSrkBaTw+i6LQ+/KrwcHw==" saltValue="A4UZQyLXVqEgQHm+wRs/VA==" spinCount="100000" sheet="1" objects="1" scenarios="1"/>
  <mergeCells count="79">
    <mergeCell ref="P80:Q80"/>
    <mergeCell ref="C73:D73"/>
    <mergeCell ref="C74:D74"/>
    <mergeCell ref="C75:D75"/>
    <mergeCell ref="C76:D76"/>
    <mergeCell ref="C77:D77"/>
    <mergeCell ref="P78:Q78"/>
    <mergeCell ref="B68:I68"/>
    <mergeCell ref="C70:D70"/>
    <mergeCell ref="C71:D71"/>
    <mergeCell ref="C72:D72"/>
    <mergeCell ref="C63:D63"/>
    <mergeCell ref="G63:I63"/>
    <mergeCell ref="C64:D64"/>
    <mergeCell ref="G64:I64"/>
    <mergeCell ref="C60:D60"/>
    <mergeCell ref="G60:I60"/>
    <mergeCell ref="C61:D61"/>
    <mergeCell ref="G61:I61"/>
    <mergeCell ref="C62:D62"/>
    <mergeCell ref="G62:I62"/>
    <mergeCell ref="C57:D57"/>
    <mergeCell ref="G57:I57"/>
    <mergeCell ref="C58:D58"/>
    <mergeCell ref="G58:I58"/>
    <mergeCell ref="C59:D59"/>
    <mergeCell ref="G59:I59"/>
    <mergeCell ref="C54:D54"/>
    <mergeCell ref="G54:I54"/>
    <mergeCell ref="C55:D55"/>
    <mergeCell ref="G55:I55"/>
    <mergeCell ref="C56:D56"/>
    <mergeCell ref="G56:I56"/>
    <mergeCell ref="C53:D53"/>
    <mergeCell ref="G53:I53"/>
    <mergeCell ref="B39:E39"/>
    <mergeCell ref="C44:D44"/>
    <mergeCell ref="G44:H44"/>
    <mergeCell ref="C45:D45"/>
    <mergeCell ref="G45:H45"/>
    <mergeCell ref="C46:D46"/>
    <mergeCell ref="G46:H46"/>
    <mergeCell ref="B49:D49"/>
    <mergeCell ref="C51:D51"/>
    <mergeCell ref="G51:I51"/>
    <mergeCell ref="C52:D52"/>
    <mergeCell ref="G52:I52"/>
    <mergeCell ref="B35:D35"/>
    <mergeCell ref="G35:I35"/>
    <mergeCell ref="B36:D36"/>
    <mergeCell ref="G36:I36"/>
    <mergeCell ref="B37:D37"/>
    <mergeCell ref="G37:I37"/>
    <mergeCell ref="B32:D32"/>
    <mergeCell ref="G32:I32"/>
    <mergeCell ref="B33:D33"/>
    <mergeCell ref="G33:I33"/>
    <mergeCell ref="B34:D34"/>
    <mergeCell ref="G34:I34"/>
    <mergeCell ref="B28:I28"/>
    <mergeCell ref="B30:D30"/>
    <mergeCell ref="G30:I30"/>
    <mergeCell ref="B31:D31"/>
    <mergeCell ref="G31:I31"/>
    <mergeCell ref="G20:G25"/>
    <mergeCell ref="D21:E21"/>
    <mergeCell ref="D22:E22"/>
    <mergeCell ref="D23:E23"/>
    <mergeCell ref="B24:C24"/>
    <mergeCell ref="D24:E24"/>
    <mergeCell ref="D25:E25"/>
    <mergeCell ref="B20:C23"/>
    <mergeCell ref="D20:E20"/>
    <mergeCell ref="B11:I11"/>
    <mergeCell ref="B13:I15"/>
    <mergeCell ref="B17:D17"/>
    <mergeCell ref="E17:I17"/>
    <mergeCell ref="B19:C19"/>
    <mergeCell ref="D19:E19"/>
  </mergeCells>
  <phoneticPr fontId="22" type="noConversion"/>
  <conditionalFormatting sqref="G45:G46">
    <cfRule type="expression" dxfId="42" priority="11">
      <formula>AND($H45&gt;0,$G45="")</formula>
    </cfRule>
  </conditionalFormatting>
  <conditionalFormatting sqref="B20">
    <cfRule type="expression" dxfId="41" priority="12">
      <formula>AND(#REF!&lt;&gt;"",$B$20="")</formula>
    </cfRule>
  </conditionalFormatting>
  <conditionalFormatting sqref="G20:G25">
    <cfRule type="cellIs" dxfId="40" priority="10" operator="greaterThan">
      <formula>$F$25</formula>
    </cfRule>
  </conditionalFormatting>
  <conditionalFormatting sqref="D41">
    <cfRule type="expression" dxfId="39" priority="8" stopIfTrue="1">
      <formula>$D$41="NO"</formula>
    </cfRule>
  </conditionalFormatting>
  <conditionalFormatting sqref="F45:F46">
    <cfRule type="expression" dxfId="38" priority="3">
      <formula>$D$41="NO"</formula>
    </cfRule>
  </conditionalFormatting>
  <conditionalFormatting sqref="E32:E33">
    <cfRule type="expression" dxfId="37" priority="2">
      <formula>$D$41="SI"</formula>
    </cfRule>
  </conditionalFormatting>
  <conditionalFormatting sqref="F31:F37">
    <cfRule type="expression" dxfId="36" priority="1">
      <formula>$F31&gt;$E31</formula>
    </cfRule>
  </conditionalFormatting>
  <dataValidations count="12">
    <dataValidation type="custom" operator="greaterThan" showInputMessage="1" showErrorMessage="1" error="Debe elegir TIPO DE ELEMENTO y PAQUETE DE TRABAJO" sqref="J28:M28">
      <formula1>AND(C28&lt;&gt;"",F28&lt;&gt;"")</formula1>
    </dataValidation>
    <dataValidation type="custom" operator="greaterThan" showInputMessage="1" showErrorMessage="1" error="Debe elegir TIPO DE ELEMENTO y PAQUETE DE TRABAJO" sqref="I48:I50 I65:I67">
      <formula1>AND(D48&lt;&gt;"",F48&lt;&gt;"")</formula1>
    </dataValidation>
    <dataValidation type="custom" showErrorMessage="1" errorTitle="FALTAN DATOS" error="Debe cumplimentar la Tipología de coste subvencionable" sqref="E52:E64">
      <formula1>C52&lt;&gt;""</formula1>
    </dataValidation>
    <dataValidation type="custom" allowBlank="1" showInputMessage="1" showErrorMessage="1" errorTitle="NO APLICA" error="En caso de adición de sistemas de almacenamiento a plantas de renovables existentes, no es necesario introducir este dato." sqref="H41">
      <formula1>D41="SI"</formula1>
    </dataValidation>
    <dataValidation type="custom" allowBlank="1" showInputMessage="1" showErrorMessage="1" errorTitle="NO APLICA" error="En caso de adición de sistemas de almacenamiento a plantas de renovables existentes, no es necesario introducir este dato." sqref="F41">
      <formula1>D41="SI"</formula1>
    </dataValidation>
    <dataValidation allowBlank="1" sqref="G45:H46"/>
    <dataValidation allowBlank="1" showInputMessage="1" error="Máximo 100 caracteres_x000a_" sqref="F45:F46"/>
    <dataValidation type="custom" operator="greaterThan" allowBlank="1" showInputMessage="1" showErrorMessage="1" error="El coste total no puede ser menor que el coste subvencionable" sqref="G31:G37">
      <formula1>G31&gt;=I31</formula1>
    </dataValidation>
    <dataValidation type="custom" operator="greaterThan" showInputMessage="1" showErrorMessage="1" error="Debe elegir TIPO DE ELEMENTO y PAQUETE DE TRABAJO" sqref="H48 H65:H67">
      <formula1>AND(D48&lt;&gt;"",F48&lt;&gt;"")</formula1>
    </dataValidation>
    <dataValidation type="textLength" allowBlank="1" showInputMessage="1" showErrorMessage="1" sqref="E67 E65">
      <formula1>0</formula1>
      <formula2>100</formula2>
    </dataValidation>
    <dataValidation type="custom" operator="greaterThan" showInputMessage="1" showErrorMessage="1" error="Debe elegir TIPO DE ELEMENTO y PAQUETE DE TRABAJO" sqref="J48:M67">
      <formula1>AND(D48&lt;&gt;"",F48&lt;&gt;"")</formula1>
    </dataValidation>
    <dataValidation type="decimal" operator="greaterThan" allowBlank="1" showInputMessage="1" showErrorMessage="1" sqref="E31:F37 E45:E46">
      <formula1>0</formula1>
    </dataValidation>
  </dataValidations>
  <pageMargins left="0.7" right="0.7" top="0.75" bottom="0.75" header="0.3" footer="0.3"/>
  <pageSetup paperSize="9" scale="29" fitToHeight="2" orientation="landscape" horizontalDpi="90" verticalDpi="9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Tablas!$A$6:$A$9</xm:f>
          </x14:formula1>
          <xm:sqref>B20</xm:sqref>
        </x14:dataValidation>
        <x14:dataValidation type="list" allowBlank="1" showInputMessage="1" showErrorMessage="1">
          <x14:formula1>
            <xm:f>Tablas!$D$6:$D$11</xm:f>
          </x14:formula1>
          <xm:sqref>C52:C64</xm:sqref>
        </x14:dataValidation>
        <x14:dataValidation type="list" allowBlank="1" showInputMessage="1" showErrorMessage="1">
          <x14:formula1>
            <xm:f>Tablas!$A$12:$A$21</xm:f>
          </x14:formula1>
          <xm:sqref>F67</xm:sqref>
        </x14:dataValidation>
        <x14:dataValidation type="custom" showInputMessage="1" showErrorMessage="1" errorTitle="Faltan datos" error="Debe especificar la TIPOLOGÍA DE ENTIDAD y la UBICACIÓN DEL PROYECTO">
          <x14:formula1>
            <xm:f>AND(B20&lt;&gt;"",'Presupuesto Total'!E19&lt;&gt;"")</xm:f>
          </x14:formula1>
          <xm:sqref>G20:G25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V111"/>
  <sheetViews>
    <sheetView showGridLines="0" showZeros="0" zoomScale="70" zoomScaleNormal="70" zoomScaleSheetLayoutView="25" zoomScalePageLayoutView="10" workbookViewId="0">
      <selection activeCell="G20" sqref="G20:G25"/>
    </sheetView>
  </sheetViews>
  <sheetFormatPr baseColWidth="10" defaultColWidth="0" defaultRowHeight="0" customHeight="1" zeroHeight="1" x14ac:dyDescent="0.25"/>
  <cols>
    <col min="1" max="2" width="11.42578125" style="15" customWidth="1"/>
    <col min="3" max="3" width="28.7109375" style="15" customWidth="1"/>
    <col min="4" max="9" width="30.7109375" style="15" customWidth="1"/>
    <col min="10" max="10" width="28.5703125" style="15" customWidth="1"/>
    <col min="11" max="17" width="30.7109375" style="15" hidden="1" customWidth="1"/>
    <col min="18" max="20" width="18.7109375" style="15" hidden="1" customWidth="1"/>
    <col min="21" max="27" width="18.7109375" style="15" hidden="1"/>
    <col min="28" max="16372" width="11.42578125" style="15" hidden="1"/>
    <col min="16373" max="16376" width="0" style="15" hidden="1"/>
    <col min="16377" max="16384" width="11.42578125" style="15" hidden="1"/>
  </cols>
  <sheetData>
    <row r="1" spans="2:21" s="7" customFormat="1" ht="14.45" customHeight="1" x14ac:dyDescent="0.25"/>
    <row r="2" spans="2:21" s="7" customFormat="1" ht="14.45" customHeight="1" x14ac:dyDescent="0.25"/>
    <row r="3" spans="2:21" s="7" customFormat="1" ht="14.45" customHeight="1" x14ac:dyDescent="0.25"/>
    <row r="4" spans="2:21" s="7" customFormat="1" ht="14.45" customHeight="1" x14ac:dyDescent="0.25"/>
    <row r="5" spans="2:21" s="7" customFormat="1" ht="14.45" customHeight="1" x14ac:dyDescent="0.25"/>
    <row r="6" spans="2:21" s="7" customFormat="1" ht="14.45" customHeight="1" x14ac:dyDescent="0.25"/>
    <row r="7" spans="2:21" s="7" customFormat="1" ht="14.45" customHeight="1" x14ac:dyDescent="0.25"/>
    <row r="8" spans="2:21" s="7" customFormat="1" ht="14.45" customHeight="1" x14ac:dyDescent="0.25"/>
    <row r="9" spans="2:21" s="7" customFormat="1" ht="14.45" customHeight="1" x14ac:dyDescent="0.25"/>
    <row r="10" spans="2:21" s="7" customFormat="1" ht="14.45" customHeight="1" x14ac:dyDescent="0.25">
      <c r="K10" s="13"/>
      <c r="L10" s="13"/>
      <c r="M10" s="13"/>
      <c r="N10" s="13"/>
      <c r="O10" s="13"/>
      <c r="P10" s="13"/>
      <c r="Q10" s="13"/>
      <c r="R10" s="13"/>
      <c r="S10" s="13"/>
      <c r="T10" s="13"/>
      <c r="U10" s="13"/>
    </row>
    <row r="11" spans="2:21" s="7" customFormat="1" ht="30" customHeight="1" x14ac:dyDescent="0.25">
      <c r="B11" s="471" t="s">
        <v>199</v>
      </c>
      <c r="C11" s="471"/>
      <c r="D11" s="471"/>
      <c r="E11" s="471"/>
      <c r="F11" s="471"/>
      <c r="G11" s="471"/>
      <c r="H11" s="471"/>
      <c r="I11" s="471"/>
      <c r="K11" s="13"/>
      <c r="L11" s="13"/>
      <c r="M11" s="13"/>
      <c r="N11" s="13"/>
      <c r="O11" s="13"/>
    </row>
    <row r="12" spans="2:21" s="7" customFormat="1" ht="26.25" x14ac:dyDescent="0.25">
      <c r="C12" s="4"/>
      <c r="D12" s="4"/>
      <c r="E12" s="4"/>
      <c r="F12" s="4"/>
      <c r="G12" s="4"/>
      <c r="H12" s="4"/>
      <c r="K12" s="13"/>
      <c r="L12" s="13"/>
      <c r="M12" s="13"/>
      <c r="N12" s="13"/>
      <c r="O12" s="13"/>
    </row>
    <row r="13" spans="2:21" s="7" customFormat="1" ht="110.1" customHeight="1" x14ac:dyDescent="0.25">
      <c r="B13" s="502" t="s">
        <v>234</v>
      </c>
      <c r="C13" s="502"/>
      <c r="D13" s="502"/>
      <c r="E13" s="502"/>
      <c r="F13" s="502"/>
      <c r="G13" s="502"/>
      <c r="H13" s="502"/>
      <c r="I13" s="502"/>
      <c r="L13" s="28"/>
      <c r="M13" s="13"/>
      <c r="N13" s="13"/>
      <c r="O13" s="13"/>
    </row>
    <row r="14" spans="2:21" s="7" customFormat="1" ht="110.1" customHeight="1" x14ac:dyDescent="0.25">
      <c r="B14" s="502"/>
      <c r="C14" s="502"/>
      <c r="D14" s="502"/>
      <c r="E14" s="502"/>
      <c r="F14" s="502"/>
      <c r="G14" s="502"/>
      <c r="H14" s="502"/>
      <c r="I14" s="502"/>
      <c r="L14" s="28"/>
      <c r="M14" s="13"/>
      <c r="N14" s="13"/>
      <c r="O14" s="13"/>
    </row>
    <row r="15" spans="2:21" s="7" customFormat="1" ht="110.1" customHeight="1" x14ac:dyDescent="0.25">
      <c r="B15" s="502"/>
      <c r="C15" s="502"/>
      <c r="D15" s="502"/>
      <c r="E15" s="502"/>
      <c r="F15" s="502"/>
      <c r="G15" s="502"/>
      <c r="H15" s="502"/>
      <c r="I15" s="502"/>
      <c r="L15" s="28"/>
      <c r="M15" s="13"/>
      <c r="N15" s="13"/>
      <c r="O15" s="13"/>
    </row>
    <row r="16" spans="2:21" s="7" customFormat="1" ht="26.25" x14ac:dyDescent="0.25">
      <c r="L16" s="13"/>
      <c r="M16" s="13"/>
      <c r="N16" s="13"/>
    </row>
    <row r="17" spans="2:15" s="7" customFormat="1" ht="20.100000000000001" customHeight="1" x14ac:dyDescent="0.25">
      <c r="B17" s="452" t="s">
        <v>106</v>
      </c>
      <c r="C17" s="452"/>
      <c r="D17" s="452"/>
      <c r="E17" s="474"/>
      <c r="F17" s="474"/>
      <c r="G17" s="474"/>
      <c r="H17" s="474"/>
      <c r="I17" s="474"/>
    </row>
    <row r="18" spans="2:15" ht="20.100000000000001" customHeight="1" x14ac:dyDescent="0.25">
      <c r="C18" s="14"/>
      <c r="D18" s="14"/>
      <c r="F18" s="175"/>
      <c r="G18" s="175"/>
      <c r="H18" s="175"/>
      <c r="I18" s="7"/>
      <c r="J18" s="7"/>
    </row>
    <row r="19" spans="2:15" ht="63.75" customHeight="1" x14ac:dyDescent="0.25">
      <c r="B19" s="452" t="s">
        <v>107</v>
      </c>
      <c r="C19" s="452"/>
      <c r="D19" s="452" t="s">
        <v>108</v>
      </c>
      <c r="E19" s="452"/>
      <c r="F19" s="115" t="s">
        <v>109</v>
      </c>
      <c r="G19" s="191" t="s">
        <v>110</v>
      </c>
      <c r="H19" s="175"/>
      <c r="I19" s="7"/>
      <c r="J19" s="7"/>
      <c r="L19" s="16"/>
      <c r="M19" s="16"/>
      <c r="N19" s="16"/>
    </row>
    <row r="20" spans="2:15" s="7" customFormat="1" ht="65.45" customHeight="1" x14ac:dyDescent="0.25">
      <c r="B20" s="473"/>
      <c r="C20" s="473"/>
      <c r="D20" s="453" t="s">
        <v>198</v>
      </c>
      <c r="E20" s="453"/>
      <c r="F20" s="218" t="str">
        <f>IF(B20="universidad o centro de investigación o tecnológico",1,"")</f>
        <v/>
      </c>
      <c r="G20" s="475"/>
      <c r="H20" s="175"/>
      <c r="K20" s="15"/>
      <c r="L20" s="16"/>
      <c r="M20" s="16"/>
      <c r="N20" s="16"/>
    </row>
    <row r="21" spans="2:15" s="7" customFormat="1" ht="24.95" customHeight="1" x14ac:dyDescent="0.25">
      <c r="B21" s="473"/>
      <c r="C21" s="473"/>
      <c r="D21" s="454" t="s">
        <v>194</v>
      </c>
      <c r="E21" s="454"/>
      <c r="F21" s="218" t="str">
        <f>IF(OR(B20="pequeña empresa", B20="mediana empresa", B20="gran empresa"), 0.4, "")</f>
        <v/>
      </c>
      <c r="G21" s="475"/>
      <c r="H21" s="175"/>
      <c r="K21" s="15"/>
      <c r="L21" s="16"/>
      <c r="M21" s="16"/>
      <c r="N21" s="16"/>
    </row>
    <row r="22" spans="2:15" s="7" customFormat="1" ht="24.95" customHeight="1" x14ac:dyDescent="0.25">
      <c r="B22" s="473"/>
      <c r="C22" s="473"/>
      <c r="D22" s="454" t="s">
        <v>111</v>
      </c>
      <c r="E22" s="454"/>
      <c r="F22" s="218" t="str">
        <f>IF(B20="pequeña empresa",0.2,"")</f>
        <v/>
      </c>
      <c r="G22" s="475"/>
      <c r="H22" s="175"/>
      <c r="K22" s="15"/>
      <c r="L22" s="16"/>
      <c r="M22" s="16"/>
      <c r="N22" s="16"/>
    </row>
    <row r="23" spans="2:15" s="7" customFormat="1" ht="24.95" customHeight="1" x14ac:dyDescent="0.25">
      <c r="B23" s="473"/>
      <c r="C23" s="473"/>
      <c r="D23" s="454" t="s">
        <v>112</v>
      </c>
      <c r="E23" s="454"/>
      <c r="F23" s="218" t="str">
        <f>IF(B20="mediana empresa",0.1,"")</f>
        <v/>
      </c>
      <c r="G23" s="475"/>
      <c r="H23" s="217"/>
      <c r="K23" s="15"/>
      <c r="L23" s="16"/>
      <c r="M23" s="16"/>
      <c r="N23" s="16"/>
    </row>
    <row r="24" spans="2:15" s="7" customFormat="1" ht="24.95" customHeight="1" x14ac:dyDescent="0.25">
      <c r="B24" s="452" t="s">
        <v>176</v>
      </c>
      <c r="C24" s="452"/>
      <c r="D24" s="476">
        <f>'Presupuesto Total'!E19</f>
        <v>0</v>
      </c>
      <c r="E24" s="477"/>
      <c r="F24" s="218" t="str">
        <f>IF(B20="Universidad o centro de investigación o tecnológico","",IF(D24="Territorio Insular",5%,""))</f>
        <v/>
      </c>
      <c r="G24" s="475"/>
      <c r="H24" s="175"/>
      <c r="K24" s="15"/>
      <c r="L24" s="16"/>
      <c r="M24" s="16"/>
      <c r="N24" s="16"/>
    </row>
    <row r="25" spans="2:15" ht="30.6" customHeight="1" x14ac:dyDescent="0.25">
      <c r="D25" s="478" t="s">
        <v>113</v>
      </c>
      <c r="E25" s="479"/>
      <c r="F25" s="218">
        <f>SUM(F20:F24)</f>
        <v>0</v>
      </c>
      <c r="G25" s="475"/>
      <c r="H25" s="175"/>
      <c r="I25" s="18"/>
      <c r="J25" s="7"/>
      <c r="M25" s="17"/>
    </row>
    <row r="26" spans="2:15" ht="15" x14ac:dyDescent="0.25">
      <c r="F26" s="98"/>
      <c r="G26" s="98"/>
      <c r="H26" s="98"/>
      <c r="I26" s="98"/>
      <c r="M26" s="17"/>
    </row>
    <row r="27" spans="2:15" ht="15" x14ac:dyDescent="0.25">
      <c r="M27" s="17"/>
    </row>
    <row r="28" spans="2:15" ht="21.75" customHeight="1" x14ac:dyDescent="0.25">
      <c r="B28" s="480" t="s">
        <v>180</v>
      </c>
      <c r="C28" s="480"/>
      <c r="D28" s="480"/>
      <c r="E28" s="480"/>
      <c r="F28" s="480"/>
      <c r="G28" s="480"/>
      <c r="H28" s="480"/>
      <c r="I28" s="480"/>
      <c r="J28" s="48"/>
      <c r="K28" s="48"/>
      <c r="L28" s="48"/>
      <c r="M28" s="48"/>
      <c r="N28" s="19"/>
      <c r="O28" s="7"/>
    </row>
    <row r="29" spans="2:15" ht="15.75" thickBot="1" x14ac:dyDescent="0.3">
      <c r="M29" s="17"/>
    </row>
    <row r="30" spans="2:15" s="7" customFormat="1" ht="60" customHeight="1" x14ac:dyDescent="0.25">
      <c r="B30" s="486" t="s">
        <v>207</v>
      </c>
      <c r="C30" s="487"/>
      <c r="D30" s="487"/>
      <c r="E30" s="97" t="s">
        <v>114</v>
      </c>
      <c r="F30" s="97" t="s">
        <v>115</v>
      </c>
      <c r="G30" s="481" t="s">
        <v>208</v>
      </c>
      <c r="H30" s="482"/>
      <c r="I30" s="483"/>
      <c r="J30" s="15"/>
      <c r="K30" s="15"/>
      <c r="L30" s="15"/>
      <c r="M30" s="17"/>
      <c r="N30" s="15"/>
    </row>
    <row r="31" spans="2:15" s="7" customFormat="1" ht="15.75" x14ac:dyDescent="0.25">
      <c r="B31" s="461" t="s">
        <v>90</v>
      </c>
      <c r="C31" s="454"/>
      <c r="D31" s="454"/>
      <c r="E31" s="202"/>
      <c r="F31" s="209">
        <f>SUMIF(C52:C64,"Costes de ingeniería, construcción, adquisición, alquiler y leasing",E52:E64)</f>
        <v>0</v>
      </c>
      <c r="G31" s="484"/>
      <c r="H31" s="484"/>
      <c r="I31" s="485"/>
      <c r="J31" s="15"/>
      <c r="K31" s="15"/>
      <c r="L31" s="15"/>
      <c r="M31" s="17"/>
      <c r="N31" s="15"/>
    </row>
    <row r="32" spans="2:15" s="7" customFormat="1" ht="15.75" x14ac:dyDescent="0.25">
      <c r="B32" s="461" t="s">
        <v>218</v>
      </c>
      <c r="C32" s="454"/>
      <c r="D32" s="454"/>
      <c r="E32" s="207" t="str">
        <f>IFERROR(G45,"")</f>
        <v/>
      </c>
      <c r="F32" s="209">
        <f>SUMIF(C52:C64,"Costes de instalaciones eléctricas de interconexión",E52:E64)</f>
        <v>0</v>
      </c>
      <c r="G32" s="484"/>
      <c r="H32" s="484"/>
      <c r="I32" s="485"/>
      <c r="J32" s="15"/>
      <c r="K32" s="15"/>
      <c r="L32" s="15"/>
      <c r="M32" s="17"/>
      <c r="N32" s="15"/>
    </row>
    <row r="33" spans="1:20" s="7" customFormat="1" ht="15.75" x14ac:dyDescent="0.25">
      <c r="B33" s="461" t="s">
        <v>116</v>
      </c>
      <c r="C33" s="454"/>
      <c r="D33" s="454"/>
      <c r="E33" s="207" t="str">
        <f>IFERROR(G46,"")</f>
        <v/>
      </c>
      <c r="F33" s="209">
        <f>SUMIF(C52:C64,"Costes de otros sistemas (equipamientos, sistemas de control)",E52:E64)</f>
        <v>0</v>
      </c>
      <c r="G33" s="484"/>
      <c r="H33" s="484"/>
      <c r="I33" s="485"/>
      <c r="J33" s="15"/>
      <c r="K33" s="15"/>
      <c r="L33" s="15"/>
      <c r="M33" s="17"/>
      <c r="N33" s="15"/>
    </row>
    <row r="34" spans="1:20" s="7" customFormat="1" ht="15" customHeight="1" x14ac:dyDescent="0.25">
      <c r="B34" s="461" t="s">
        <v>93</v>
      </c>
      <c r="C34" s="454"/>
      <c r="D34" s="454"/>
      <c r="E34" s="202"/>
      <c r="F34" s="209">
        <f>SUMIF(C52:C64,"Costes de dirección facultativa",E52:E64)</f>
        <v>0</v>
      </c>
      <c r="G34" s="484"/>
      <c r="H34" s="484"/>
      <c r="I34" s="485"/>
      <c r="J34" s="15"/>
      <c r="K34" s="15"/>
      <c r="L34" s="15"/>
      <c r="M34" s="17"/>
      <c r="N34" s="15"/>
    </row>
    <row r="35" spans="1:20" s="7" customFormat="1" ht="15" customHeight="1" x14ac:dyDescent="0.25">
      <c r="B35" s="461" t="s">
        <v>94</v>
      </c>
      <c r="C35" s="454"/>
      <c r="D35" s="454"/>
      <c r="E35" s="202"/>
      <c r="F35" s="209">
        <f>SUMIF(C52:C64,"Costes de gestión de solicitud y/o justificación",E52:E64)</f>
        <v>0</v>
      </c>
      <c r="G35" s="484"/>
      <c r="H35" s="484"/>
      <c r="I35" s="485"/>
      <c r="J35" s="15"/>
      <c r="K35" s="15"/>
      <c r="L35" s="15"/>
      <c r="M35" s="17"/>
      <c r="N35" s="15"/>
    </row>
    <row r="36" spans="1:20" s="7" customFormat="1" ht="15" customHeight="1" x14ac:dyDescent="0.25">
      <c r="B36" s="461" t="s">
        <v>95</v>
      </c>
      <c r="C36" s="454"/>
      <c r="D36" s="454"/>
      <c r="E36" s="202"/>
      <c r="F36" s="209">
        <f>SUMIF(C52:C64,"Costes de coordinación de Seguridad y Salud",E52:E64)</f>
        <v>0</v>
      </c>
      <c r="G36" s="484"/>
      <c r="H36" s="484"/>
      <c r="I36" s="485"/>
      <c r="J36" s="15"/>
      <c r="K36" s="15"/>
      <c r="L36" s="15"/>
      <c r="M36" s="17"/>
      <c r="N36" s="15"/>
    </row>
    <row r="37" spans="1:20" s="7" customFormat="1" ht="15" customHeight="1" thickBot="1" x14ac:dyDescent="0.3">
      <c r="B37" s="462" t="s">
        <v>117</v>
      </c>
      <c r="C37" s="463"/>
      <c r="D37" s="463"/>
      <c r="E37" s="208">
        <f>SUM(E31:E36)</f>
        <v>0</v>
      </c>
      <c r="F37" s="33">
        <f>SUM(F31:F36)</f>
        <v>0</v>
      </c>
      <c r="G37" s="488"/>
      <c r="H37" s="488"/>
      <c r="I37" s="489"/>
      <c r="J37" s="15"/>
      <c r="K37" s="15"/>
      <c r="L37" s="15"/>
      <c r="M37" s="17"/>
      <c r="N37" s="15"/>
    </row>
    <row r="38" spans="1:20" s="7" customFormat="1" ht="15" customHeight="1" x14ac:dyDescent="0.25">
      <c r="I38" s="15"/>
      <c r="J38" s="15"/>
      <c r="K38" s="15"/>
      <c r="L38" s="15"/>
      <c r="M38" s="17"/>
      <c r="N38" s="15"/>
    </row>
    <row r="39" spans="1:20" s="7" customFormat="1" ht="15" customHeight="1" x14ac:dyDescent="0.25">
      <c r="B39" s="464" t="s">
        <v>118</v>
      </c>
      <c r="C39" s="464"/>
      <c r="D39" s="464"/>
      <c r="E39" s="464"/>
      <c r="I39" s="15"/>
      <c r="J39" s="15"/>
      <c r="K39" s="15"/>
      <c r="L39" s="15"/>
      <c r="M39" s="17"/>
      <c r="N39" s="15"/>
    </row>
    <row r="40" spans="1:20" s="7" customFormat="1" ht="15" customHeight="1" x14ac:dyDescent="0.25">
      <c r="C40" s="65"/>
      <c r="D40" s="65"/>
      <c r="E40" s="65"/>
      <c r="F40" s="65"/>
      <c r="G40" s="65"/>
      <c r="H40" s="65"/>
    </row>
    <row r="41" spans="1:20" s="7" customFormat="1" ht="47.25" x14ac:dyDescent="0.25">
      <c r="C41" s="114" t="s">
        <v>119</v>
      </c>
      <c r="D41" s="173" t="str">
        <f>'Entidad representante'!D41</f>
        <v/>
      </c>
      <c r="E41" s="114" t="s">
        <v>120</v>
      </c>
      <c r="F41" s="173">
        <f>'Entidad representante'!F41</f>
        <v>0</v>
      </c>
      <c r="G41" s="114" t="s">
        <v>121</v>
      </c>
      <c r="H41" s="173">
        <f>'Entidad representante'!H41</f>
        <v>0</v>
      </c>
      <c r="I41" s="174"/>
    </row>
    <row r="42" spans="1:20" s="7" customFormat="1" ht="15" customHeight="1" x14ac:dyDescent="0.25">
      <c r="C42" s="65"/>
      <c r="D42" s="65"/>
      <c r="E42" s="65"/>
      <c r="F42" s="65"/>
      <c r="G42" s="65"/>
      <c r="I42" s="174"/>
    </row>
    <row r="43" spans="1:20" s="7" customFormat="1" ht="15" customHeight="1" thickBot="1" x14ac:dyDescent="0.3">
      <c r="I43" s="174"/>
    </row>
    <row r="44" spans="1:20" s="7" customFormat="1" ht="56.25" x14ac:dyDescent="0.25">
      <c r="C44" s="455" t="s">
        <v>122</v>
      </c>
      <c r="D44" s="456"/>
      <c r="E44" s="67" t="s">
        <v>123</v>
      </c>
      <c r="F44" s="67" t="s">
        <v>124</v>
      </c>
      <c r="G44" s="490" t="s">
        <v>125</v>
      </c>
      <c r="H44" s="491"/>
      <c r="I44" s="174"/>
      <c r="J44" s="15"/>
      <c r="K44" s="15"/>
      <c r="L44" s="15"/>
      <c r="M44" s="17"/>
      <c r="N44" s="15"/>
    </row>
    <row r="45" spans="1:20" s="7" customFormat="1" ht="15.75" x14ac:dyDescent="0.25">
      <c r="C45" s="457" t="s">
        <v>218</v>
      </c>
      <c r="D45" s="458"/>
      <c r="E45" s="203"/>
      <c r="F45" s="211" t="str">
        <f>'Entidad representante'!F45</f>
        <v/>
      </c>
      <c r="G45" s="492" t="str">
        <f>IFERROR(IF(D41="NO",E45,ROUND(F45*E45,2)),"")</f>
        <v/>
      </c>
      <c r="H45" s="493"/>
      <c r="I45" s="174"/>
      <c r="J45" s="15"/>
      <c r="K45" s="15"/>
      <c r="L45" s="15"/>
      <c r="M45" s="17"/>
      <c r="N45" s="15"/>
    </row>
    <row r="46" spans="1:20" s="7" customFormat="1" ht="16.5" thickBot="1" x14ac:dyDescent="0.3">
      <c r="C46" s="459" t="s">
        <v>116</v>
      </c>
      <c r="D46" s="460"/>
      <c r="E46" s="204"/>
      <c r="F46" s="212" t="str">
        <f>'Entidad representante'!F46</f>
        <v/>
      </c>
      <c r="G46" s="496" t="str">
        <f>IFERROR(IF(D41="NO",E46,ROUND(F46*E46,2)),"")</f>
        <v/>
      </c>
      <c r="H46" s="497"/>
      <c r="I46" s="174"/>
      <c r="J46" s="15"/>
      <c r="K46" s="15"/>
      <c r="L46" s="15"/>
      <c r="M46" s="17"/>
      <c r="N46" s="15"/>
    </row>
    <row r="47" spans="1:20" s="7" customFormat="1" ht="15" customHeight="1" x14ac:dyDescent="0.25">
      <c r="E47" s="216"/>
    </row>
    <row r="48" spans="1:20" s="7" customFormat="1" ht="15" customHeight="1" x14ac:dyDescent="0.25">
      <c r="A48" s="19"/>
      <c r="B48" s="19"/>
      <c r="C48" s="45"/>
      <c r="D48" s="45"/>
      <c r="E48" s="215"/>
      <c r="G48" s="46"/>
      <c r="H48" s="47"/>
      <c r="I48" s="47"/>
      <c r="J48" s="48"/>
      <c r="K48" s="48"/>
      <c r="L48" s="48"/>
      <c r="M48" s="48"/>
      <c r="N48" s="19"/>
      <c r="O48" s="19"/>
      <c r="P48" s="19"/>
      <c r="Q48" s="19"/>
      <c r="R48" s="19"/>
      <c r="S48" s="19"/>
      <c r="T48" s="19"/>
    </row>
    <row r="49" spans="1:20" ht="21.75" customHeight="1" x14ac:dyDescent="0.25">
      <c r="B49" s="464" t="s">
        <v>126</v>
      </c>
      <c r="C49" s="464"/>
      <c r="D49" s="464"/>
      <c r="E49" s="215"/>
      <c r="F49" s="66"/>
      <c r="G49" s="66"/>
      <c r="H49" s="66"/>
      <c r="I49" s="47"/>
      <c r="J49" s="48"/>
      <c r="K49" s="48"/>
      <c r="L49" s="48"/>
      <c r="M49" s="48"/>
      <c r="N49" s="19"/>
      <c r="O49" s="7"/>
    </row>
    <row r="50" spans="1:20" ht="9.6" customHeight="1" x14ac:dyDescent="0.25">
      <c r="C50" s="65"/>
      <c r="D50" s="65"/>
      <c r="E50" s="65"/>
      <c r="G50" s="66"/>
      <c r="H50" s="66"/>
      <c r="I50" s="47"/>
      <c r="J50" s="48"/>
      <c r="K50" s="48"/>
      <c r="L50" s="48"/>
      <c r="M50" s="48"/>
      <c r="N50" s="19"/>
      <c r="O50" s="7"/>
    </row>
    <row r="51" spans="1:20" s="7" customFormat="1" ht="30.95" customHeight="1" x14ac:dyDescent="0.25">
      <c r="A51" s="19"/>
      <c r="B51" s="19"/>
      <c r="C51" s="494" t="s">
        <v>127</v>
      </c>
      <c r="D51" s="495"/>
      <c r="E51" s="190" t="s">
        <v>128</v>
      </c>
      <c r="F51" s="190" t="s">
        <v>129</v>
      </c>
      <c r="G51" s="498" t="s">
        <v>130</v>
      </c>
      <c r="H51" s="498"/>
      <c r="I51" s="498"/>
      <c r="J51" s="48"/>
      <c r="K51" s="48"/>
      <c r="L51" s="48"/>
      <c r="M51" s="48"/>
      <c r="N51" s="19"/>
      <c r="O51" s="19"/>
      <c r="P51" s="19"/>
      <c r="Q51" s="19"/>
      <c r="R51" s="19"/>
      <c r="S51" s="19"/>
      <c r="T51" s="19"/>
    </row>
    <row r="52" spans="1:20" s="7" customFormat="1" ht="15.75" x14ac:dyDescent="0.25">
      <c r="A52" s="19"/>
      <c r="B52" s="19"/>
      <c r="C52" s="469"/>
      <c r="D52" s="470"/>
      <c r="E52" s="219"/>
      <c r="F52" s="214"/>
      <c r="G52" s="451"/>
      <c r="H52" s="451"/>
      <c r="I52" s="451"/>
      <c r="J52" s="48"/>
      <c r="K52" s="48"/>
      <c r="L52" s="48"/>
      <c r="M52" s="48"/>
      <c r="N52" s="19"/>
      <c r="O52" s="19"/>
      <c r="P52" s="19"/>
      <c r="Q52" s="19"/>
      <c r="R52" s="19"/>
      <c r="S52" s="19"/>
      <c r="T52" s="19"/>
    </row>
    <row r="53" spans="1:20" s="7" customFormat="1" ht="15.75" x14ac:dyDescent="0.25">
      <c r="A53" s="19"/>
      <c r="B53" s="19"/>
      <c r="C53" s="469"/>
      <c r="D53" s="470"/>
      <c r="E53" s="219"/>
      <c r="F53" s="214"/>
      <c r="G53" s="451"/>
      <c r="H53" s="451"/>
      <c r="I53" s="451"/>
      <c r="J53" s="48"/>
      <c r="K53" s="48"/>
      <c r="L53" s="48"/>
      <c r="M53" s="48"/>
      <c r="N53" s="19"/>
      <c r="O53" s="19"/>
      <c r="P53" s="19"/>
      <c r="Q53" s="19"/>
      <c r="R53" s="19"/>
      <c r="S53" s="19"/>
      <c r="T53" s="19"/>
    </row>
    <row r="54" spans="1:20" s="7" customFormat="1" ht="15.75" x14ac:dyDescent="0.25">
      <c r="A54" s="19"/>
      <c r="B54" s="19"/>
      <c r="C54" s="469"/>
      <c r="D54" s="470"/>
      <c r="E54" s="219"/>
      <c r="F54" s="214"/>
      <c r="G54" s="451"/>
      <c r="H54" s="451"/>
      <c r="I54" s="451"/>
      <c r="J54" s="48"/>
      <c r="K54" s="48"/>
      <c r="L54" s="48"/>
      <c r="M54" s="48"/>
      <c r="N54" s="19"/>
      <c r="O54" s="19"/>
      <c r="P54" s="19"/>
      <c r="Q54" s="19"/>
      <c r="R54" s="19"/>
      <c r="S54" s="19"/>
      <c r="T54" s="19"/>
    </row>
    <row r="55" spans="1:20" s="7" customFormat="1" ht="15.75" x14ac:dyDescent="0.25">
      <c r="A55" s="19"/>
      <c r="B55" s="19"/>
      <c r="C55" s="469"/>
      <c r="D55" s="470"/>
      <c r="E55" s="219"/>
      <c r="F55" s="214"/>
      <c r="G55" s="451"/>
      <c r="H55" s="451"/>
      <c r="I55" s="451"/>
      <c r="J55" s="48"/>
      <c r="K55" s="48"/>
      <c r="L55" s="48"/>
      <c r="M55" s="48"/>
      <c r="N55" s="19"/>
      <c r="O55" s="19"/>
      <c r="P55" s="19"/>
      <c r="Q55" s="19"/>
      <c r="R55" s="19"/>
      <c r="S55" s="19"/>
      <c r="T55" s="19"/>
    </row>
    <row r="56" spans="1:20" s="7" customFormat="1" ht="15.75" x14ac:dyDescent="0.25">
      <c r="A56" s="19"/>
      <c r="B56" s="19"/>
      <c r="C56" s="469"/>
      <c r="D56" s="470"/>
      <c r="E56" s="219"/>
      <c r="F56" s="214"/>
      <c r="G56" s="451"/>
      <c r="H56" s="451"/>
      <c r="I56" s="451"/>
      <c r="J56" s="48"/>
      <c r="K56" s="48"/>
      <c r="L56" s="48"/>
      <c r="M56" s="48"/>
      <c r="N56" s="19"/>
      <c r="O56" s="19"/>
      <c r="P56" s="19"/>
      <c r="Q56" s="19"/>
      <c r="R56" s="19"/>
      <c r="S56" s="19"/>
      <c r="T56" s="19"/>
    </row>
    <row r="57" spans="1:20" s="7" customFormat="1" ht="15.75" x14ac:dyDescent="0.25">
      <c r="A57" s="19"/>
      <c r="B57" s="19"/>
      <c r="C57" s="469"/>
      <c r="D57" s="470"/>
      <c r="E57" s="219"/>
      <c r="F57" s="214"/>
      <c r="G57" s="451"/>
      <c r="H57" s="451"/>
      <c r="I57" s="451"/>
      <c r="J57" s="48"/>
      <c r="K57" s="48"/>
      <c r="L57" s="48"/>
      <c r="M57" s="48"/>
      <c r="N57" s="19"/>
      <c r="O57" s="19"/>
      <c r="P57" s="19"/>
      <c r="Q57" s="19"/>
      <c r="R57" s="19"/>
      <c r="S57" s="19"/>
      <c r="T57" s="19"/>
    </row>
    <row r="58" spans="1:20" s="7" customFormat="1" ht="15.75" x14ac:dyDescent="0.25">
      <c r="A58" s="19"/>
      <c r="B58" s="19"/>
      <c r="C58" s="469"/>
      <c r="D58" s="470"/>
      <c r="E58" s="219"/>
      <c r="F58" s="214"/>
      <c r="G58" s="451"/>
      <c r="H58" s="451"/>
      <c r="I58" s="451"/>
      <c r="J58" s="48"/>
      <c r="K58" s="48"/>
      <c r="L58" s="48"/>
      <c r="M58" s="48"/>
      <c r="N58" s="19"/>
      <c r="O58" s="19"/>
      <c r="P58" s="19"/>
      <c r="Q58" s="19"/>
      <c r="R58" s="19"/>
      <c r="S58" s="19"/>
      <c r="T58" s="19"/>
    </row>
    <row r="59" spans="1:20" s="7" customFormat="1" ht="15.75" x14ac:dyDescent="0.25">
      <c r="A59" s="19"/>
      <c r="B59" s="19"/>
      <c r="C59" s="469"/>
      <c r="D59" s="470"/>
      <c r="E59" s="219"/>
      <c r="F59" s="214"/>
      <c r="G59" s="451"/>
      <c r="H59" s="451"/>
      <c r="I59" s="451"/>
      <c r="J59" s="48"/>
      <c r="K59" s="48"/>
      <c r="L59" s="48"/>
      <c r="M59" s="48"/>
      <c r="N59" s="19"/>
      <c r="O59" s="19"/>
      <c r="P59" s="19"/>
      <c r="Q59" s="19"/>
      <c r="R59" s="19"/>
      <c r="S59" s="19"/>
      <c r="T59" s="19"/>
    </row>
    <row r="60" spans="1:20" s="7" customFormat="1" ht="15.75" x14ac:dyDescent="0.25">
      <c r="A60" s="19"/>
      <c r="B60" s="19"/>
      <c r="C60" s="469"/>
      <c r="D60" s="470"/>
      <c r="E60" s="219"/>
      <c r="F60" s="214"/>
      <c r="G60" s="451"/>
      <c r="H60" s="451"/>
      <c r="I60" s="451"/>
      <c r="J60" s="48"/>
      <c r="K60" s="48"/>
      <c r="L60" s="48"/>
      <c r="M60" s="48"/>
      <c r="N60" s="19"/>
      <c r="O60" s="19"/>
      <c r="P60" s="19"/>
      <c r="Q60" s="19"/>
      <c r="R60" s="19"/>
      <c r="S60" s="19"/>
      <c r="T60" s="19"/>
    </row>
    <row r="61" spans="1:20" s="7" customFormat="1" ht="15.75" x14ac:dyDescent="0.25">
      <c r="A61" s="19"/>
      <c r="B61" s="19"/>
      <c r="C61" s="469"/>
      <c r="D61" s="470"/>
      <c r="E61" s="219"/>
      <c r="F61" s="214"/>
      <c r="G61" s="451"/>
      <c r="H61" s="451"/>
      <c r="I61" s="451"/>
      <c r="J61" s="48"/>
      <c r="K61" s="48"/>
      <c r="L61" s="48"/>
      <c r="M61" s="48"/>
      <c r="N61" s="19"/>
      <c r="O61" s="19"/>
      <c r="P61" s="19"/>
      <c r="Q61" s="19"/>
      <c r="R61" s="19"/>
      <c r="S61" s="19"/>
      <c r="T61" s="19"/>
    </row>
    <row r="62" spans="1:20" s="7" customFormat="1" ht="15.75" x14ac:dyDescent="0.25">
      <c r="A62" s="19"/>
      <c r="B62" s="19"/>
      <c r="C62" s="469"/>
      <c r="D62" s="470"/>
      <c r="E62" s="219"/>
      <c r="F62" s="214"/>
      <c r="G62" s="451"/>
      <c r="H62" s="451"/>
      <c r="I62" s="451"/>
      <c r="J62" s="48"/>
      <c r="K62" s="48"/>
      <c r="L62" s="48"/>
      <c r="M62" s="48"/>
      <c r="N62" s="19"/>
      <c r="O62" s="19"/>
      <c r="P62" s="19"/>
      <c r="Q62" s="19"/>
      <c r="R62" s="19"/>
      <c r="S62" s="19"/>
      <c r="T62" s="19"/>
    </row>
    <row r="63" spans="1:20" s="7" customFormat="1" ht="15.75" x14ac:dyDescent="0.25">
      <c r="A63" s="19"/>
      <c r="B63" s="19"/>
      <c r="C63" s="469"/>
      <c r="D63" s="470"/>
      <c r="E63" s="219"/>
      <c r="F63" s="214"/>
      <c r="G63" s="451"/>
      <c r="H63" s="451"/>
      <c r="I63" s="451"/>
      <c r="J63" s="48"/>
      <c r="K63" s="48"/>
      <c r="L63" s="48"/>
      <c r="M63" s="48"/>
      <c r="N63" s="19"/>
      <c r="O63" s="19"/>
      <c r="P63" s="19"/>
      <c r="Q63" s="19"/>
      <c r="R63" s="19"/>
      <c r="S63" s="19"/>
      <c r="T63" s="19"/>
    </row>
    <row r="64" spans="1:20" s="7" customFormat="1" ht="15.75" x14ac:dyDescent="0.25">
      <c r="A64" s="19"/>
      <c r="B64" s="19"/>
      <c r="C64" s="469"/>
      <c r="D64" s="470"/>
      <c r="E64" s="219"/>
      <c r="F64" s="214"/>
      <c r="G64" s="451"/>
      <c r="H64" s="451"/>
      <c r="I64" s="451"/>
      <c r="J64" s="48"/>
      <c r="K64" s="48"/>
      <c r="L64" s="48"/>
      <c r="M64" s="48"/>
      <c r="N64" s="19"/>
      <c r="O64" s="19"/>
      <c r="P64" s="19"/>
      <c r="Q64" s="19"/>
      <c r="R64" s="19"/>
      <c r="S64" s="19"/>
      <c r="T64" s="19"/>
    </row>
    <row r="65" spans="1:20" s="7" customFormat="1" ht="15" customHeight="1" x14ac:dyDescent="0.25">
      <c r="A65" s="19"/>
      <c r="B65" s="19"/>
      <c r="C65" s="45"/>
      <c r="D65" s="45"/>
      <c r="E65" s="45"/>
      <c r="F65" s="45"/>
      <c r="G65" s="46"/>
      <c r="H65" s="47"/>
      <c r="I65" s="47"/>
      <c r="J65" s="48"/>
      <c r="K65" s="48"/>
      <c r="L65" s="48"/>
      <c r="M65" s="48"/>
      <c r="N65" s="19"/>
      <c r="O65" s="19"/>
      <c r="P65" s="19"/>
      <c r="Q65" s="19"/>
      <c r="R65" s="19"/>
      <c r="S65" s="19"/>
      <c r="T65" s="19"/>
    </row>
    <row r="66" spans="1:20" s="7" customFormat="1" ht="15" customHeight="1" x14ac:dyDescent="0.25">
      <c r="A66" s="19"/>
      <c r="B66" s="19"/>
      <c r="C66" s="45"/>
      <c r="D66" s="45"/>
      <c r="E66" s="45"/>
      <c r="F66" s="45"/>
      <c r="G66" s="46"/>
      <c r="H66" s="47"/>
      <c r="I66" s="47"/>
      <c r="J66" s="48"/>
      <c r="K66" s="48"/>
      <c r="L66" s="48"/>
      <c r="M66" s="48"/>
      <c r="N66" s="19"/>
      <c r="O66" s="19"/>
      <c r="P66" s="19"/>
      <c r="Q66" s="19"/>
      <c r="R66" s="19"/>
      <c r="S66" s="19"/>
      <c r="T66" s="19"/>
    </row>
    <row r="67" spans="1:20" s="7" customFormat="1" ht="15" customHeight="1" x14ac:dyDescent="0.25">
      <c r="A67" s="19"/>
      <c r="B67" s="19"/>
      <c r="C67" s="45"/>
      <c r="D67" s="45"/>
      <c r="E67" s="45"/>
      <c r="F67" s="45"/>
      <c r="G67" s="46"/>
      <c r="H67" s="47"/>
      <c r="I67" s="47"/>
      <c r="J67" s="48"/>
      <c r="K67" s="48"/>
      <c r="L67" s="48"/>
      <c r="M67" s="48"/>
      <c r="N67" s="19"/>
      <c r="O67" s="19"/>
      <c r="P67" s="19"/>
      <c r="Q67" s="19"/>
      <c r="R67" s="19"/>
      <c r="S67" s="19"/>
      <c r="T67" s="19"/>
    </row>
    <row r="68" spans="1:20" ht="21.75" customHeight="1" x14ac:dyDescent="0.25">
      <c r="A68" s="20"/>
      <c r="B68" s="499" t="s">
        <v>183</v>
      </c>
      <c r="C68" s="500"/>
      <c r="D68" s="500"/>
      <c r="E68" s="500"/>
      <c r="F68" s="500"/>
      <c r="G68" s="500"/>
      <c r="H68" s="500"/>
      <c r="I68" s="501"/>
      <c r="J68" s="66"/>
      <c r="K68" s="66"/>
      <c r="L68" s="66"/>
      <c r="M68" s="66"/>
      <c r="N68" s="66"/>
      <c r="O68" s="19"/>
      <c r="P68" s="20"/>
      <c r="Q68" s="20"/>
      <c r="R68" s="20"/>
      <c r="S68" s="20"/>
      <c r="T68" s="20"/>
    </row>
    <row r="69" spans="1:20" ht="15" x14ac:dyDescent="0.25">
      <c r="A69" s="20"/>
      <c r="B69" s="20"/>
      <c r="C69" s="20"/>
      <c r="D69" s="20"/>
      <c r="E69" s="20"/>
      <c r="F69" s="20"/>
      <c r="G69" s="20"/>
      <c r="H69" s="20"/>
      <c r="I69" s="20"/>
      <c r="J69" s="20"/>
      <c r="K69" s="20"/>
      <c r="L69" s="20"/>
      <c r="M69" s="20"/>
      <c r="N69" s="20"/>
      <c r="O69" s="19"/>
      <c r="P69" s="20"/>
      <c r="Q69" s="20"/>
      <c r="R69" s="20"/>
      <c r="S69" s="20"/>
      <c r="T69" s="20"/>
    </row>
    <row r="70" spans="1:20" ht="55.5" customHeight="1" x14ac:dyDescent="0.25">
      <c r="A70" s="20"/>
      <c r="B70" s="20"/>
      <c r="C70" s="468" t="s">
        <v>131</v>
      </c>
      <c r="D70" s="468"/>
      <c r="E70" s="117" t="s">
        <v>182</v>
      </c>
      <c r="F70" s="117" t="s">
        <v>132</v>
      </c>
      <c r="G70" s="118" t="s">
        <v>181</v>
      </c>
      <c r="I70" s="20"/>
      <c r="J70" s="20"/>
      <c r="K70" s="20"/>
      <c r="L70" s="20"/>
      <c r="M70" s="20"/>
      <c r="N70" s="20"/>
      <c r="O70" s="20"/>
      <c r="P70" s="20"/>
      <c r="Q70" s="20"/>
      <c r="R70" s="20"/>
      <c r="S70" s="20"/>
      <c r="T70" s="20"/>
    </row>
    <row r="71" spans="1:20" ht="30" customHeight="1" x14ac:dyDescent="0.25">
      <c r="A71" s="20"/>
      <c r="B71" s="20"/>
      <c r="C71" s="454" t="s">
        <v>90</v>
      </c>
      <c r="D71" s="454"/>
      <c r="E71" s="36">
        <f t="shared" ref="E71:E76" si="0">E31</f>
        <v>0</v>
      </c>
      <c r="F71" s="180" t="str">
        <f>IF(E71&lt;&gt;0,$G$20,"")</f>
        <v/>
      </c>
      <c r="G71" s="36" t="str">
        <f>IFERROR(E71*F71,"")</f>
        <v/>
      </c>
      <c r="I71" s="20"/>
      <c r="J71" s="20"/>
      <c r="K71" s="20"/>
      <c r="L71" s="20"/>
      <c r="M71" s="20"/>
      <c r="N71" s="20"/>
      <c r="O71" s="20"/>
      <c r="P71" s="20"/>
      <c r="Q71" s="20"/>
      <c r="R71" s="20"/>
      <c r="S71" s="20"/>
      <c r="T71" s="20"/>
    </row>
    <row r="72" spans="1:20" ht="30" customHeight="1" x14ac:dyDescent="0.25">
      <c r="A72" s="20"/>
      <c r="B72" s="20"/>
      <c r="C72" s="454" t="s">
        <v>217</v>
      </c>
      <c r="D72" s="454"/>
      <c r="E72" s="36" t="str">
        <f t="shared" si="0"/>
        <v/>
      </c>
      <c r="F72" s="180">
        <f t="shared" ref="F72:F76" si="1">IF(E72&lt;&gt;0,$G$20,"")</f>
        <v>0</v>
      </c>
      <c r="G72" s="36" t="str">
        <f t="shared" ref="G72:G77" si="2">IFERROR(E72*F72,"")</f>
        <v/>
      </c>
      <c r="I72" s="20"/>
      <c r="J72" s="20"/>
      <c r="K72" s="20"/>
      <c r="L72" s="20"/>
      <c r="M72" s="20"/>
      <c r="N72" s="20"/>
      <c r="O72" s="20"/>
      <c r="P72" s="20"/>
      <c r="Q72" s="20"/>
      <c r="R72" s="20"/>
      <c r="S72" s="20"/>
      <c r="T72" s="20"/>
    </row>
    <row r="73" spans="1:20" ht="30" customHeight="1" x14ac:dyDescent="0.25">
      <c r="A73" s="20"/>
      <c r="B73" s="20"/>
      <c r="C73" s="454" t="s">
        <v>92</v>
      </c>
      <c r="D73" s="454"/>
      <c r="E73" s="36" t="str">
        <f t="shared" si="0"/>
        <v/>
      </c>
      <c r="F73" s="180">
        <f t="shared" si="1"/>
        <v>0</v>
      </c>
      <c r="G73" s="36" t="str">
        <f t="shared" si="2"/>
        <v/>
      </c>
      <c r="I73" s="20"/>
      <c r="J73" s="20"/>
      <c r="K73" s="20"/>
      <c r="L73" s="20"/>
      <c r="M73" s="20"/>
      <c r="N73" s="20"/>
      <c r="O73" s="20"/>
      <c r="P73" s="20"/>
      <c r="Q73" s="20"/>
      <c r="R73" s="20"/>
      <c r="S73" s="20"/>
      <c r="T73" s="20"/>
    </row>
    <row r="74" spans="1:20" ht="30" customHeight="1" x14ac:dyDescent="0.25">
      <c r="A74" s="20"/>
      <c r="B74" s="20"/>
      <c r="C74" s="454" t="s">
        <v>93</v>
      </c>
      <c r="D74" s="454"/>
      <c r="E74" s="36">
        <f t="shared" si="0"/>
        <v>0</v>
      </c>
      <c r="F74" s="180" t="str">
        <f t="shared" si="1"/>
        <v/>
      </c>
      <c r="G74" s="36" t="str">
        <f t="shared" si="2"/>
        <v/>
      </c>
      <c r="I74" s="20"/>
      <c r="J74" s="20"/>
      <c r="K74" s="20"/>
      <c r="L74" s="20"/>
      <c r="M74" s="20"/>
      <c r="N74" s="20"/>
      <c r="O74" s="20"/>
      <c r="P74" s="20"/>
      <c r="Q74" s="20"/>
      <c r="R74" s="20"/>
      <c r="S74" s="20"/>
      <c r="T74" s="20"/>
    </row>
    <row r="75" spans="1:20" ht="30" customHeight="1" x14ac:dyDescent="0.25">
      <c r="A75" s="20"/>
      <c r="B75" s="20"/>
      <c r="C75" s="454" t="s">
        <v>94</v>
      </c>
      <c r="D75" s="454"/>
      <c r="E75" s="36">
        <f t="shared" si="0"/>
        <v>0</v>
      </c>
      <c r="F75" s="180" t="str">
        <f t="shared" si="1"/>
        <v/>
      </c>
      <c r="G75" s="36" t="str">
        <f t="shared" si="2"/>
        <v/>
      </c>
      <c r="I75" s="20"/>
      <c r="J75" s="20"/>
      <c r="K75" s="20"/>
      <c r="L75" s="20"/>
      <c r="M75" s="20"/>
      <c r="N75" s="20"/>
      <c r="O75" s="20"/>
      <c r="P75" s="20"/>
      <c r="Q75" s="20"/>
      <c r="R75" s="20"/>
      <c r="S75" s="20"/>
      <c r="T75" s="20"/>
    </row>
    <row r="76" spans="1:20" ht="30" customHeight="1" x14ac:dyDescent="0.25">
      <c r="A76" s="20"/>
      <c r="B76" s="20"/>
      <c r="C76" s="454" t="s">
        <v>95</v>
      </c>
      <c r="D76" s="454"/>
      <c r="E76" s="36">
        <f t="shared" si="0"/>
        <v>0</v>
      </c>
      <c r="F76" s="180" t="str">
        <f t="shared" si="1"/>
        <v/>
      </c>
      <c r="G76" s="36" t="str">
        <f t="shared" si="2"/>
        <v/>
      </c>
      <c r="I76" s="20"/>
      <c r="J76" s="20"/>
      <c r="K76" s="20"/>
      <c r="L76" s="20"/>
      <c r="M76" s="20"/>
      <c r="N76" s="20"/>
      <c r="O76" s="20"/>
      <c r="P76" s="20"/>
      <c r="Q76" s="20"/>
      <c r="R76" s="20"/>
      <c r="S76" s="20"/>
      <c r="T76" s="20"/>
    </row>
    <row r="77" spans="1:20" ht="18.75" x14ac:dyDescent="0.25">
      <c r="A77" s="20"/>
      <c r="B77" s="20"/>
      <c r="C77" s="466" t="s">
        <v>29</v>
      </c>
      <c r="D77" s="467"/>
      <c r="E77" s="12">
        <f>SUM(E71:E76)</f>
        <v>0</v>
      </c>
      <c r="F77" s="181">
        <f>G20</f>
        <v>0</v>
      </c>
      <c r="G77" s="205">
        <f t="shared" si="2"/>
        <v>0</v>
      </c>
      <c r="I77" s="20"/>
      <c r="J77" s="20"/>
      <c r="K77" s="20"/>
      <c r="L77" s="20"/>
      <c r="M77" s="20"/>
      <c r="N77" s="20"/>
      <c r="O77" s="20"/>
      <c r="P77" s="20"/>
      <c r="Q77" s="20"/>
      <c r="R77" s="20"/>
      <c r="S77" s="20"/>
      <c r="T77" s="20"/>
    </row>
    <row r="78" spans="1:20" ht="15" x14ac:dyDescent="0.25">
      <c r="A78" s="20"/>
      <c r="B78" s="20"/>
      <c r="C78" s="20"/>
      <c r="D78" s="20"/>
      <c r="E78" s="20"/>
      <c r="F78" s="20"/>
      <c r="G78" s="20"/>
      <c r="H78" s="20"/>
      <c r="I78" s="20"/>
      <c r="J78" s="20"/>
      <c r="K78" s="20"/>
      <c r="L78" s="20"/>
      <c r="M78" s="20"/>
      <c r="N78" s="20"/>
      <c r="O78" s="19"/>
      <c r="P78" s="465"/>
      <c r="Q78" s="465"/>
      <c r="R78" s="20"/>
      <c r="S78" s="20"/>
      <c r="T78" s="20"/>
    </row>
    <row r="79" spans="1:20" ht="15" x14ac:dyDescent="0.25">
      <c r="A79" s="20"/>
      <c r="B79" s="20"/>
      <c r="C79" s="20"/>
      <c r="D79" s="20"/>
      <c r="E79" s="20"/>
      <c r="F79" s="20"/>
      <c r="G79" s="20"/>
      <c r="H79" s="20"/>
      <c r="I79" s="20"/>
      <c r="J79" s="20"/>
      <c r="K79" s="20"/>
      <c r="L79" s="20"/>
      <c r="M79" s="20"/>
      <c r="N79" s="20"/>
      <c r="O79" s="19"/>
      <c r="P79" s="192"/>
      <c r="Q79" s="192"/>
      <c r="R79" s="20"/>
      <c r="S79" s="20"/>
      <c r="T79" s="20"/>
    </row>
    <row r="80" spans="1:20" ht="15" x14ac:dyDescent="0.25">
      <c r="A80" s="20"/>
      <c r="B80" s="20"/>
      <c r="C80" s="20"/>
      <c r="D80" s="20"/>
      <c r="E80" s="20"/>
      <c r="F80" s="20"/>
      <c r="G80" s="20"/>
      <c r="H80" s="20"/>
      <c r="I80" s="20"/>
      <c r="J80" s="20"/>
      <c r="K80" s="20"/>
      <c r="L80" s="20"/>
      <c r="M80" s="20"/>
      <c r="N80" s="20"/>
      <c r="O80" s="20"/>
      <c r="P80" s="465"/>
      <c r="Q80" s="465"/>
      <c r="R80" s="20"/>
      <c r="S80" s="20"/>
      <c r="T80" s="20"/>
    </row>
    <row r="81" spans="1:20" ht="15" x14ac:dyDescent="0.25">
      <c r="A81" s="20"/>
      <c r="B81" s="20"/>
      <c r="C81" s="20"/>
      <c r="D81" s="20"/>
      <c r="E81" s="20"/>
      <c r="F81" s="20"/>
      <c r="G81" s="20"/>
      <c r="H81" s="20"/>
      <c r="I81" s="20"/>
      <c r="J81" s="20"/>
      <c r="K81" s="20"/>
      <c r="L81" s="20"/>
      <c r="M81" s="20"/>
      <c r="N81" s="20"/>
      <c r="O81" s="20"/>
      <c r="P81" s="20"/>
      <c r="Q81" s="20"/>
      <c r="R81" s="20"/>
      <c r="S81" s="20"/>
      <c r="T81" s="20"/>
    </row>
    <row r="82" spans="1:20" ht="15" x14ac:dyDescent="0.25">
      <c r="A82" s="20"/>
      <c r="B82" s="20"/>
      <c r="C82" s="20"/>
      <c r="D82" s="20"/>
      <c r="E82" s="20"/>
      <c r="F82" s="20"/>
      <c r="G82" s="20"/>
      <c r="H82" s="20"/>
      <c r="I82" s="20"/>
      <c r="J82" s="20"/>
      <c r="K82" s="20"/>
      <c r="L82" s="20"/>
      <c r="M82" s="20"/>
      <c r="N82" s="20"/>
      <c r="O82" s="20"/>
      <c r="P82" s="20"/>
      <c r="Q82" s="20"/>
      <c r="R82" s="20"/>
      <c r="S82" s="20"/>
      <c r="T82" s="20"/>
    </row>
    <row r="83" spans="1:20" ht="15" x14ac:dyDescent="0.25">
      <c r="A83" s="20"/>
      <c r="B83" s="20"/>
      <c r="C83" s="20"/>
      <c r="D83" s="20"/>
      <c r="E83" s="20"/>
      <c r="F83" s="20"/>
      <c r="G83" s="20"/>
      <c r="H83" s="20"/>
      <c r="I83" s="20"/>
      <c r="J83" s="20"/>
      <c r="K83" s="20"/>
      <c r="L83" s="20"/>
      <c r="M83" s="20"/>
      <c r="N83" s="20"/>
      <c r="O83" s="20"/>
      <c r="P83" s="20"/>
      <c r="Q83" s="20"/>
      <c r="R83" s="20"/>
      <c r="S83" s="20"/>
      <c r="T83" s="20"/>
    </row>
    <row r="84" spans="1:20" ht="15" x14ac:dyDescent="0.25">
      <c r="A84" s="20"/>
      <c r="B84" s="20"/>
      <c r="C84" s="20"/>
      <c r="D84" s="20"/>
      <c r="E84" s="20"/>
      <c r="F84" s="20"/>
      <c r="G84" s="20"/>
      <c r="H84" s="20"/>
      <c r="I84" s="20"/>
      <c r="J84" s="20"/>
      <c r="K84" s="20"/>
      <c r="L84" s="20"/>
      <c r="M84" s="20"/>
      <c r="N84" s="20"/>
      <c r="O84" s="20"/>
      <c r="P84" s="20"/>
      <c r="Q84" s="20"/>
      <c r="R84" s="20"/>
      <c r="S84" s="20"/>
      <c r="T84" s="20"/>
    </row>
    <row r="85" spans="1:20" ht="15" x14ac:dyDescent="0.25">
      <c r="A85" s="20"/>
      <c r="B85" s="20"/>
      <c r="C85" s="20"/>
      <c r="D85" s="20"/>
      <c r="E85" s="20"/>
      <c r="F85" s="20"/>
      <c r="G85" s="20"/>
      <c r="H85" s="20"/>
      <c r="I85" s="20"/>
      <c r="J85" s="20"/>
      <c r="K85" s="20"/>
      <c r="L85" s="20"/>
      <c r="M85" s="20"/>
      <c r="N85" s="20"/>
      <c r="O85" s="20"/>
      <c r="P85" s="20"/>
      <c r="Q85" s="20"/>
      <c r="R85" s="20"/>
      <c r="S85" s="20"/>
      <c r="T85" s="20"/>
    </row>
    <row r="86" spans="1:20" ht="15" x14ac:dyDescent="0.25">
      <c r="A86" s="20"/>
      <c r="B86" s="20"/>
      <c r="C86" s="20"/>
      <c r="D86" s="20"/>
      <c r="E86" s="20"/>
      <c r="F86" s="20"/>
      <c r="G86" s="20"/>
      <c r="H86" s="20"/>
      <c r="I86" s="20"/>
      <c r="J86" s="20"/>
      <c r="K86" s="20"/>
      <c r="L86" s="20"/>
      <c r="M86" s="20"/>
      <c r="N86" s="20"/>
      <c r="O86" s="20"/>
      <c r="P86" s="20"/>
      <c r="Q86" s="20"/>
      <c r="R86" s="20"/>
      <c r="S86" s="20"/>
      <c r="T86" s="20"/>
    </row>
    <row r="87" spans="1:20" ht="15" hidden="1" x14ac:dyDescent="0.25">
      <c r="A87" s="20"/>
      <c r="B87" s="20"/>
      <c r="C87" s="20"/>
      <c r="D87" s="20"/>
      <c r="E87" s="20"/>
      <c r="F87" s="20"/>
      <c r="G87" s="20"/>
      <c r="H87" s="20"/>
      <c r="I87" s="20"/>
      <c r="J87" s="20"/>
      <c r="K87" s="20"/>
      <c r="L87" s="20"/>
      <c r="M87" s="20"/>
      <c r="N87" s="20"/>
      <c r="O87" s="20"/>
      <c r="P87" s="20"/>
      <c r="Q87" s="20"/>
      <c r="R87" s="20"/>
      <c r="S87" s="20"/>
      <c r="T87" s="20"/>
    </row>
    <row r="88" spans="1:20" ht="15" hidden="1" x14ac:dyDescent="0.25">
      <c r="A88" s="20"/>
      <c r="B88" s="20"/>
      <c r="C88" s="20"/>
      <c r="D88" s="20"/>
      <c r="E88" s="20"/>
      <c r="F88" s="20"/>
      <c r="G88" s="20"/>
      <c r="H88" s="20"/>
      <c r="I88" s="20"/>
      <c r="J88" s="20"/>
      <c r="K88" s="20"/>
      <c r="L88" s="20"/>
      <c r="M88" s="20"/>
      <c r="N88" s="20"/>
      <c r="O88" s="20"/>
      <c r="P88" s="20"/>
      <c r="Q88" s="20"/>
      <c r="R88" s="20"/>
      <c r="S88" s="20"/>
      <c r="T88" s="20"/>
    </row>
    <row r="89" spans="1:20" ht="15" hidden="1" x14ac:dyDescent="0.25"/>
    <row r="90" spans="1:20" ht="15" hidden="1" x14ac:dyDescent="0.25"/>
    <row r="91" spans="1:20" ht="15" hidden="1" x14ac:dyDescent="0.25"/>
    <row r="92" spans="1:20" ht="15" hidden="1" x14ac:dyDescent="0.25"/>
    <row r="93" spans="1:20" ht="15" hidden="1" x14ac:dyDescent="0.25"/>
    <row r="94" spans="1:20" ht="15" hidden="1" x14ac:dyDescent="0.25"/>
    <row r="95" spans="1:20" ht="15" hidden="1" x14ac:dyDescent="0.25"/>
    <row r="96" spans="1:20"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sheetData>
  <sheetProtection algorithmName="SHA-512" hashValue="6IA1a+WrDUx1AeSBAMg8gC0nsd6vCO35Q6oU0eTNWs84mXmw/yArcMF157E2eRlK/9oA395xOY6HG245d/8Vsg==" saltValue="GNq3xjBYk9Gn5G2AaHQrgQ==" spinCount="100000" sheet="1" objects="1" scenarios="1"/>
  <mergeCells count="79">
    <mergeCell ref="P80:Q80"/>
    <mergeCell ref="C73:D73"/>
    <mergeCell ref="C74:D74"/>
    <mergeCell ref="C75:D75"/>
    <mergeCell ref="C76:D76"/>
    <mergeCell ref="C77:D77"/>
    <mergeCell ref="P78:Q78"/>
    <mergeCell ref="C72:D72"/>
    <mergeCell ref="C61:D61"/>
    <mergeCell ref="G61:I61"/>
    <mergeCell ref="C62:D62"/>
    <mergeCell ref="G62:I62"/>
    <mergeCell ref="C63:D63"/>
    <mergeCell ref="G63:I63"/>
    <mergeCell ref="C64:D64"/>
    <mergeCell ref="G64:I64"/>
    <mergeCell ref="B68:I68"/>
    <mergeCell ref="C70:D70"/>
    <mergeCell ref="C71:D71"/>
    <mergeCell ref="C58:D58"/>
    <mergeCell ref="G58:I58"/>
    <mergeCell ref="C59:D59"/>
    <mergeCell ref="G59:I59"/>
    <mergeCell ref="C60:D60"/>
    <mergeCell ref="G60:I60"/>
    <mergeCell ref="C55:D55"/>
    <mergeCell ref="G55:I55"/>
    <mergeCell ref="C56:D56"/>
    <mergeCell ref="G56:I56"/>
    <mergeCell ref="C57:D57"/>
    <mergeCell ref="G57:I57"/>
    <mergeCell ref="C52:D52"/>
    <mergeCell ref="G52:I52"/>
    <mergeCell ref="C53:D53"/>
    <mergeCell ref="G53:I53"/>
    <mergeCell ref="C54:D54"/>
    <mergeCell ref="G54:I54"/>
    <mergeCell ref="C51:D51"/>
    <mergeCell ref="G51:I51"/>
    <mergeCell ref="B36:D36"/>
    <mergeCell ref="G36:I36"/>
    <mergeCell ref="B37:D37"/>
    <mergeCell ref="G37:I37"/>
    <mergeCell ref="B39:E39"/>
    <mergeCell ref="C44:D44"/>
    <mergeCell ref="G44:H44"/>
    <mergeCell ref="C45:D45"/>
    <mergeCell ref="G45:H45"/>
    <mergeCell ref="C46:D46"/>
    <mergeCell ref="G46:H46"/>
    <mergeCell ref="B49:D49"/>
    <mergeCell ref="B33:D33"/>
    <mergeCell ref="G33:I33"/>
    <mergeCell ref="B34:D34"/>
    <mergeCell ref="G34:I34"/>
    <mergeCell ref="B35:D35"/>
    <mergeCell ref="G35:I35"/>
    <mergeCell ref="B32:D32"/>
    <mergeCell ref="G32:I32"/>
    <mergeCell ref="B20:C23"/>
    <mergeCell ref="D20:E20"/>
    <mergeCell ref="G20:G25"/>
    <mergeCell ref="D21:E21"/>
    <mergeCell ref="D22:E22"/>
    <mergeCell ref="D23:E23"/>
    <mergeCell ref="B24:C24"/>
    <mergeCell ref="D24:E24"/>
    <mergeCell ref="D25:E25"/>
    <mergeCell ref="B28:I28"/>
    <mergeCell ref="B30:D30"/>
    <mergeCell ref="G30:I30"/>
    <mergeCell ref="B31:D31"/>
    <mergeCell ref="G31:I31"/>
    <mergeCell ref="B11:I11"/>
    <mergeCell ref="B13:I15"/>
    <mergeCell ref="B17:D17"/>
    <mergeCell ref="E17:I17"/>
    <mergeCell ref="B19:C19"/>
    <mergeCell ref="D19:E19"/>
  </mergeCells>
  <conditionalFormatting sqref="G45:G46">
    <cfRule type="expression" dxfId="35" priority="6">
      <formula>AND($H45&gt;0,$G45="")</formula>
    </cfRule>
  </conditionalFormatting>
  <conditionalFormatting sqref="B20">
    <cfRule type="expression" dxfId="34" priority="7">
      <formula>AND(#REF!&lt;&gt;"",$B$20="")</formula>
    </cfRule>
  </conditionalFormatting>
  <conditionalFormatting sqref="G20:G25">
    <cfRule type="cellIs" dxfId="33" priority="5" operator="greaterThan">
      <formula>$F$25</formula>
    </cfRule>
  </conditionalFormatting>
  <conditionalFormatting sqref="D41">
    <cfRule type="expression" dxfId="32" priority="4" stopIfTrue="1">
      <formula>$D$41="NO"</formula>
    </cfRule>
  </conditionalFormatting>
  <conditionalFormatting sqref="F45:F46">
    <cfRule type="expression" dxfId="31" priority="3">
      <formula>$D$41="NO"</formula>
    </cfRule>
  </conditionalFormatting>
  <conditionalFormatting sqref="E32:E33">
    <cfRule type="expression" dxfId="30" priority="2">
      <formula>$D$41="SI"</formula>
    </cfRule>
  </conditionalFormatting>
  <conditionalFormatting sqref="F31:F37">
    <cfRule type="expression" dxfId="29" priority="1">
      <formula>$F31&gt;$E31</formula>
    </cfRule>
  </conditionalFormatting>
  <dataValidations count="12">
    <dataValidation type="custom" operator="greaterThan" showInputMessage="1" showErrorMessage="1" error="Debe elegir TIPO DE ELEMENTO y PAQUETE DE TRABAJO" sqref="J48:M67">
      <formula1>AND(D48&lt;&gt;"",F48&lt;&gt;"")</formula1>
    </dataValidation>
    <dataValidation type="textLength" allowBlank="1" showInputMessage="1" showErrorMessage="1" sqref="E67 E65">
      <formula1>0</formula1>
      <formula2>100</formula2>
    </dataValidation>
    <dataValidation type="custom" operator="greaterThan" showInputMessage="1" showErrorMessage="1" error="Debe elegir TIPO DE ELEMENTO y PAQUETE DE TRABAJO" sqref="H48 H65:H67">
      <formula1>AND(D48&lt;&gt;"",F48&lt;&gt;"")</formula1>
    </dataValidation>
    <dataValidation type="custom" operator="greaterThan" allowBlank="1" showInputMessage="1" showErrorMessage="1" error="El coste total no puede ser menor que el coste subvencionable" sqref="G31:G37">
      <formula1>G31&gt;=I31</formula1>
    </dataValidation>
    <dataValidation allowBlank="1" showInputMessage="1" error="Máximo 100 caracteres_x000a_" sqref="F45:F46"/>
    <dataValidation allowBlank="1" sqref="G45:H46"/>
    <dataValidation type="custom" allowBlank="1" showInputMessage="1" showErrorMessage="1" errorTitle="NO APLICA" error="En caso de adición de sistemas de almacenamiento a plantas de renovables existentes, no es necesario introducir este dato." sqref="F41">
      <formula1>D41="SI"</formula1>
    </dataValidation>
    <dataValidation type="custom" allowBlank="1" showInputMessage="1" showErrorMessage="1" errorTitle="NO APLICA" error="En caso de adición de sistemas de almacenamiento a plantas de renovables existentes, no es necesario introducir este dato." sqref="H41">
      <formula1>D41="SI"</formula1>
    </dataValidation>
    <dataValidation type="custom" showErrorMessage="1" errorTitle="FALTAN DATOS" error="Debe cumplimentar la Tipología de coste subvencionable" sqref="E52:E64">
      <formula1>C52&lt;&gt;""</formula1>
    </dataValidation>
    <dataValidation type="custom" operator="greaterThan" showInputMessage="1" showErrorMessage="1" error="Debe elegir TIPO DE ELEMENTO y PAQUETE DE TRABAJO" sqref="I48:I50 I65:I67">
      <formula1>AND(D48&lt;&gt;"",F48&lt;&gt;"")</formula1>
    </dataValidation>
    <dataValidation type="custom" operator="greaterThan" showInputMessage="1" showErrorMessage="1" error="Debe elegir TIPO DE ELEMENTO y PAQUETE DE TRABAJO" sqref="J28:M28">
      <formula1>AND(C28&lt;&gt;"",F28&lt;&gt;"")</formula1>
    </dataValidation>
    <dataValidation type="decimal" operator="greaterThan" allowBlank="1" showInputMessage="1" showErrorMessage="1" sqref="E31:F37 E45:E46">
      <formula1>0</formula1>
    </dataValidation>
  </dataValidations>
  <pageMargins left="0.7" right="0.7" top="0.75" bottom="0.75" header="0.3" footer="0.3"/>
  <pageSetup paperSize="9" scale="29" fitToHeight="2" orientation="landscape" horizontalDpi="90" verticalDpi="9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Tablas!$A$12:$A$21</xm:f>
          </x14:formula1>
          <xm:sqref>F67</xm:sqref>
        </x14:dataValidation>
        <x14:dataValidation type="list" allowBlank="1" showInputMessage="1" showErrorMessage="1">
          <x14:formula1>
            <xm:f>Tablas!$D$6:$D$11</xm:f>
          </x14:formula1>
          <xm:sqref>C52:C64</xm:sqref>
        </x14:dataValidation>
        <x14:dataValidation type="list" allowBlank="1" showInputMessage="1" showErrorMessage="1">
          <x14:formula1>
            <xm:f>Tablas!$A$6:$A$9</xm:f>
          </x14:formula1>
          <xm:sqref>B20</xm:sqref>
        </x14:dataValidation>
        <x14:dataValidation type="custom" showInputMessage="1" showErrorMessage="1" errorTitle="Faltan datos" error="Debe especificar la TIPOLOGÍA DE ENTIDAD y la UBICACIÓN DEL PROYECTO">
          <x14:formula1>
            <xm:f>AND(B20&lt;&gt;"",'Presupuesto Total'!E19&lt;&gt;"")</xm:f>
          </x14:formula1>
          <xm:sqref>G20:G25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V111"/>
  <sheetViews>
    <sheetView showGridLines="0" showZeros="0" zoomScale="90" zoomScaleNormal="90" zoomScaleSheetLayoutView="25" zoomScalePageLayoutView="10" workbookViewId="0">
      <selection activeCell="E17" sqref="E17:I17"/>
    </sheetView>
  </sheetViews>
  <sheetFormatPr baseColWidth="10" defaultColWidth="0" defaultRowHeight="0" customHeight="1" zeroHeight="1" x14ac:dyDescent="0.25"/>
  <cols>
    <col min="1" max="2" width="11.42578125" style="15" customWidth="1"/>
    <col min="3" max="3" width="28.7109375" style="15" customWidth="1"/>
    <col min="4" max="9" width="30.7109375" style="15" customWidth="1"/>
    <col min="10" max="10" width="28.5703125" style="15" customWidth="1"/>
    <col min="11" max="17" width="30.7109375" style="15" hidden="1" customWidth="1"/>
    <col min="18" max="20" width="18.7109375" style="15" hidden="1" customWidth="1"/>
    <col min="21" max="27" width="18.7109375" style="15" hidden="1"/>
    <col min="28" max="16372" width="11.42578125" style="15" hidden="1"/>
    <col min="16373" max="16376" width="0" style="15" hidden="1"/>
    <col min="16377" max="16384" width="11.42578125" style="15" hidden="1"/>
  </cols>
  <sheetData>
    <row r="1" spans="2:21" s="7" customFormat="1" ht="14.45" customHeight="1" x14ac:dyDescent="0.25"/>
    <row r="2" spans="2:21" s="7" customFormat="1" ht="14.45" customHeight="1" x14ac:dyDescent="0.25"/>
    <row r="3" spans="2:21" s="7" customFormat="1" ht="14.45" customHeight="1" x14ac:dyDescent="0.25"/>
    <row r="4" spans="2:21" s="7" customFormat="1" ht="14.45" customHeight="1" x14ac:dyDescent="0.25"/>
    <row r="5" spans="2:21" s="7" customFormat="1" ht="14.45" customHeight="1" x14ac:dyDescent="0.25"/>
    <row r="6" spans="2:21" s="7" customFormat="1" ht="14.45" customHeight="1" x14ac:dyDescent="0.25"/>
    <row r="7" spans="2:21" s="7" customFormat="1" ht="14.45" customHeight="1" x14ac:dyDescent="0.25"/>
    <row r="8" spans="2:21" s="7" customFormat="1" ht="14.45" customHeight="1" x14ac:dyDescent="0.25"/>
    <row r="9" spans="2:21" s="7" customFormat="1" ht="14.45" customHeight="1" x14ac:dyDescent="0.25"/>
    <row r="10" spans="2:21" s="7" customFormat="1" ht="14.45" customHeight="1" x14ac:dyDescent="0.25">
      <c r="K10" s="13"/>
      <c r="L10" s="13"/>
      <c r="M10" s="13"/>
      <c r="N10" s="13"/>
      <c r="O10" s="13"/>
      <c r="P10" s="13"/>
      <c r="Q10" s="13"/>
      <c r="R10" s="13"/>
      <c r="S10" s="13"/>
      <c r="T10" s="13"/>
      <c r="U10" s="13"/>
    </row>
    <row r="11" spans="2:21" s="7" customFormat="1" ht="30" customHeight="1" x14ac:dyDescent="0.25">
      <c r="B11" s="471" t="s">
        <v>203</v>
      </c>
      <c r="C11" s="471"/>
      <c r="D11" s="471"/>
      <c r="E11" s="471"/>
      <c r="F11" s="471"/>
      <c r="G11" s="471"/>
      <c r="H11" s="471"/>
      <c r="I11" s="471"/>
      <c r="K11" s="13"/>
      <c r="L11" s="13"/>
      <c r="M11" s="13"/>
      <c r="N11" s="13"/>
      <c r="O11" s="13"/>
    </row>
    <row r="12" spans="2:21" s="7" customFormat="1" ht="26.25" x14ac:dyDescent="0.25">
      <c r="C12" s="4"/>
      <c r="D12" s="4"/>
      <c r="E12" s="4"/>
      <c r="F12" s="4"/>
      <c r="G12" s="4"/>
      <c r="H12" s="4"/>
      <c r="K12" s="13"/>
      <c r="L12" s="13"/>
      <c r="M12" s="13"/>
      <c r="N12" s="13"/>
      <c r="O12" s="13"/>
    </row>
    <row r="13" spans="2:21" s="7" customFormat="1" ht="110.1" customHeight="1" x14ac:dyDescent="0.25">
      <c r="B13" s="502" t="s">
        <v>235</v>
      </c>
      <c r="C13" s="502"/>
      <c r="D13" s="502"/>
      <c r="E13" s="502"/>
      <c r="F13" s="502"/>
      <c r="G13" s="502"/>
      <c r="H13" s="502"/>
      <c r="I13" s="502"/>
      <c r="L13" s="28"/>
      <c r="M13" s="13"/>
      <c r="N13" s="13"/>
      <c r="O13" s="13"/>
    </row>
    <row r="14" spans="2:21" s="7" customFormat="1" ht="110.1" customHeight="1" x14ac:dyDescent="0.25">
      <c r="B14" s="502"/>
      <c r="C14" s="502"/>
      <c r="D14" s="502"/>
      <c r="E14" s="502"/>
      <c r="F14" s="502"/>
      <c r="G14" s="502"/>
      <c r="H14" s="502"/>
      <c r="I14" s="502"/>
      <c r="L14" s="28"/>
      <c r="M14" s="13"/>
      <c r="N14" s="13"/>
      <c r="O14" s="13"/>
    </row>
    <row r="15" spans="2:21" s="7" customFormat="1" ht="110.1" customHeight="1" x14ac:dyDescent="0.25">
      <c r="B15" s="502"/>
      <c r="C15" s="502"/>
      <c r="D15" s="502"/>
      <c r="E15" s="502"/>
      <c r="F15" s="502"/>
      <c r="G15" s="502"/>
      <c r="H15" s="502"/>
      <c r="I15" s="502"/>
      <c r="L15" s="28"/>
      <c r="M15" s="13"/>
      <c r="N15" s="13"/>
      <c r="O15" s="13"/>
    </row>
    <row r="16" spans="2:21" s="7" customFormat="1" ht="26.25" x14ac:dyDescent="0.25">
      <c r="L16" s="13"/>
      <c r="M16" s="13"/>
      <c r="N16" s="13"/>
    </row>
    <row r="17" spans="2:15" s="7" customFormat="1" ht="20.100000000000001" customHeight="1" x14ac:dyDescent="0.25">
      <c r="B17" s="452" t="s">
        <v>106</v>
      </c>
      <c r="C17" s="452"/>
      <c r="D17" s="452"/>
      <c r="E17" s="474"/>
      <c r="F17" s="474"/>
      <c r="G17" s="474"/>
      <c r="H17" s="474"/>
      <c r="I17" s="474"/>
    </row>
    <row r="18" spans="2:15" ht="20.100000000000001" customHeight="1" x14ac:dyDescent="0.25">
      <c r="C18" s="14"/>
      <c r="D18" s="14"/>
      <c r="F18" s="175"/>
      <c r="G18" s="175"/>
      <c r="H18" s="175"/>
      <c r="I18" s="7"/>
      <c r="J18" s="7"/>
    </row>
    <row r="19" spans="2:15" ht="63.75" customHeight="1" x14ac:dyDescent="0.25">
      <c r="B19" s="452" t="s">
        <v>107</v>
      </c>
      <c r="C19" s="452"/>
      <c r="D19" s="452" t="s">
        <v>108</v>
      </c>
      <c r="E19" s="452"/>
      <c r="F19" s="115" t="s">
        <v>109</v>
      </c>
      <c r="G19" s="191" t="s">
        <v>110</v>
      </c>
      <c r="H19" s="175"/>
      <c r="I19" s="7"/>
      <c r="J19" s="7"/>
      <c r="L19" s="16"/>
      <c r="M19" s="16"/>
      <c r="N19" s="16"/>
    </row>
    <row r="20" spans="2:15" s="7" customFormat="1" ht="65.45" customHeight="1" x14ac:dyDescent="0.25">
      <c r="B20" s="473"/>
      <c r="C20" s="473"/>
      <c r="D20" s="453" t="s">
        <v>198</v>
      </c>
      <c r="E20" s="453"/>
      <c r="F20" s="218" t="str">
        <f>IF(B20="universidad o centro de investigación o tecnológico",1,"")</f>
        <v/>
      </c>
      <c r="G20" s="475"/>
      <c r="H20" s="175"/>
      <c r="K20" s="15"/>
      <c r="L20" s="16"/>
      <c r="M20" s="16"/>
      <c r="N20" s="16"/>
    </row>
    <row r="21" spans="2:15" s="7" customFormat="1" ht="24.95" customHeight="1" x14ac:dyDescent="0.25">
      <c r="B21" s="473"/>
      <c r="C21" s="473"/>
      <c r="D21" s="454" t="s">
        <v>194</v>
      </c>
      <c r="E21" s="454"/>
      <c r="F21" s="218" t="str">
        <f>IF(OR(B20="pequeña empresa", B20="mediana empresa", B20="gran empresa"), 0.4, "")</f>
        <v/>
      </c>
      <c r="G21" s="475"/>
      <c r="H21" s="175"/>
      <c r="K21" s="15"/>
      <c r="L21" s="16"/>
      <c r="M21" s="16"/>
      <c r="N21" s="16"/>
    </row>
    <row r="22" spans="2:15" s="7" customFormat="1" ht="24.95" customHeight="1" x14ac:dyDescent="0.25">
      <c r="B22" s="473"/>
      <c r="C22" s="473"/>
      <c r="D22" s="454" t="s">
        <v>111</v>
      </c>
      <c r="E22" s="454"/>
      <c r="F22" s="218" t="str">
        <f>IF(B20="pequeña empresa",0.2,"")</f>
        <v/>
      </c>
      <c r="G22" s="475"/>
      <c r="H22" s="175"/>
      <c r="K22" s="15"/>
      <c r="L22" s="16"/>
      <c r="M22" s="16"/>
      <c r="N22" s="16"/>
    </row>
    <row r="23" spans="2:15" s="7" customFormat="1" ht="24.95" customHeight="1" x14ac:dyDescent="0.25">
      <c r="B23" s="473"/>
      <c r="C23" s="473"/>
      <c r="D23" s="454" t="s">
        <v>112</v>
      </c>
      <c r="E23" s="454"/>
      <c r="F23" s="218" t="str">
        <f>IF(B20="mediana empresa",0.1,"")</f>
        <v/>
      </c>
      <c r="G23" s="475"/>
      <c r="H23" s="217"/>
      <c r="K23" s="15"/>
      <c r="L23" s="16"/>
      <c r="M23" s="16"/>
      <c r="N23" s="16"/>
    </row>
    <row r="24" spans="2:15" s="7" customFormat="1" ht="24.95" customHeight="1" x14ac:dyDescent="0.25">
      <c r="B24" s="452" t="s">
        <v>176</v>
      </c>
      <c r="C24" s="452"/>
      <c r="D24" s="476">
        <f>'Presupuesto Total'!E19</f>
        <v>0</v>
      </c>
      <c r="E24" s="477"/>
      <c r="F24" s="218" t="str">
        <f>IF(B20="Universidad o centro de investigación o tecnológico","",IF(D24="Territorio Insular",5%,""))</f>
        <v/>
      </c>
      <c r="G24" s="475"/>
      <c r="H24" s="175"/>
      <c r="K24" s="15"/>
      <c r="L24" s="16"/>
      <c r="M24" s="16"/>
      <c r="N24" s="16"/>
    </row>
    <row r="25" spans="2:15" ht="30.6" customHeight="1" x14ac:dyDescent="0.25">
      <c r="D25" s="478" t="s">
        <v>113</v>
      </c>
      <c r="E25" s="479"/>
      <c r="F25" s="218">
        <f>SUM(F20:F24)</f>
        <v>0</v>
      </c>
      <c r="G25" s="475"/>
      <c r="H25" s="175"/>
      <c r="I25" s="18"/>
      <c r="J25" s="7"/>
      <c r="M25" s="17"/>
    </row>
    <row r="26" spans="2:15" ht="15" x14ac:dyDescent="0.25">
      <c r="F26" s="98"/>
      <c r="G26" s="98"/>
      <c r="H26" s="98"/>
      <c r="I26" s="98"/>
      <c r="M26" s="17"/>
    </row>
    <row r="27" spans="2:15" ht="15" x14ac:dyDescent="0.25">
      <c r="M27" s="17"/>
    </row>
    <row r="28" spans="2:15" ht="21.75" customHeight="1" x14ac:dyDescent="0.25">
      <c r="B28" s="480" t="s">
        <v>180</v>
      </c>
      <c r="C28" s="480"/>
      <c r="D28" s="480"/>
      <c r="E28" s="480"/>
      <c r="F28" s="480"/>
      <c r="G28" s="480"/>
      <c r="H28" s="480"/>
      <c r="I28" s="480"/>
      <c r="J28" s="48"/>
      <c r="K28" s="48"/>
      <c r="L28" s="48"/>
      <c r="M28" s="48"/>
      <c r="N28" s="19"/>
      <c r="O28" s="7"/>
    </row>
    <row r="29" spans="2:15" ht="15.75" thickBot="1" x14ac:dyDescent="0.3">
      <c r="M29" s="17"/>
    </row>
    <row r="30" spans="2:15" s="7" customFormat="1" ht="60" customHeight="1" x14ac:dyDescent="0.25">
      <c r="B30" s="486" t="s">
        <v>207</v>
      </c>
      <c r="C30" s="487"/>
      <c r="D30" s="487"/>
      <c r="E30" s="97" t="s">
        <v>114</v>
      </c>
      <c r="F30" s="97" t="s">
        <v>115</v>
      </c>
      <c r="G30" s="481" t="s">
        <v>208</v>
      </c>
      <c r="H30" s="482"/>
      <c r="I30" s="483"/>
      <c r="J30" s="15"/>
      <c r="K30" s="15"/>
      <c r="L30" s="15"/>
      <c r="M30" s="17"/>
      <c r="N30" s="15"/>
    </row>
    <row r="31" spans="2:15" s="7" customFormat="1" ht="15.75" x14ac:dyDescent="0.25">
      <c r="B31" s="461" t="s">
        <v>90</v>
      </c>
      <c r="C31" s="454"/>
      <c r="D31" s="454"/>
      <c r="E31" s="202"/>
      <c r="F31" s="209">
        <f>SUMIF(C52:C64,"Costes de ingeniería, construcción, adquisición, alquiler y leasing",E52:E64)</f>
        <v>0</v>
      </c>
      <c r="G31" s="484"/>
      <c r="H31" s="484"/>
      <c r="I31" s="485"/>
      <c r="J31" s="15"/>
      <c r="K31" s="15"/>
      <c r="L31" s="15"/>
      <c r="M31" s="17"/>
      <c r="N31" s="15"/>
    </row>
    <row r="32" spans="2:15" s="7" customFormat="1" ht="15.75" x14ac:dyDescent="0.25">
      <c r="B32" s="461" t="s">
        <v>218</v>
      </c>
      <c r="C32" s="454"/>
      <c r="D32" s="454"/>
      <c r="E32" s="207" t="str">
        <f>IFERROR(G45,"")</f>
        <v/>
      </c>
      <c r="F32" s="209">
        <f>SUMIF(C52:C64,"Costes de instalaciones eléctricas de interconexión",E52:E64)</f>
        <v>0</v>
      </c>
      <c r="G32" s="484"/>
      <c r="H32" s="484"/>
      <c r="I32" s="485"/>
      <c r="J32" s="15"/>
      <c r="K32" s="15"/>
      <c r="L32" s="15"/>
      <c r="M32" s="17"/>
      <c r="N32" s="15"/>
    </row>
    <row r="33" spans="1:20" s="7" customFormat="1" ht="15.75" x14ac:dyDescent="0.25">
      <c r="B33" s="461" t="s">
        <v>116</v>
      </c>
      <c r="C33" s="454"/>
      <c r="D33" s="454"/>
      <c r="E33" s="207" t="str">
        <f>IFERROR(G46,"")</f>
        <v/>
      </c>
      <c r="F33" s="209">
        <f>SUMIF(C52:C64,"Costes de otros sistemas (equipamientos, sistemas de control)",E52:E64)</f>
        <v>0</v>
      </c>
      <c r="G33" s="484"/>
      <c r="H33" s="484"/>
      <c r="I33" s="485"/>
      <c r="J33" s="15"/>
      <c r="K33" s="15"/>
      <c r="L33" s="15"/>
      <c r="M33" s="17"/>
      <c r="N33" s="15"/>
    </row>
    <row r="34" spans="1:20" s="7" customFormat="1" ht="15" customHeight="1" x14ac:dyDescent="0.25">
      <c r="B34" s="461" t="s">
        <v>93</v>
      </c>
      <c r="C34" s="454"/>
      <c r="D34" s="454"/>
      <c r="E34" s="202"/>
      <c r="F34" s="209">
        <f>SUMIF(C52:C64,"Costes de dirección facultativa",E52:E64)</f>
        <v>0</v>
      </c>
      <c r="G34" s="484"/>
      <c r="H34" s="484"/>
      <c r="I34" s="485"/>
      <c r="J34" s="15"/>
      <c r="K34" s="15"/>
      <c r="L34" s="15"/>
      <c r="M34" s="17"/>
      <c r="N34" s="15"/>
    </row>
    <row r="35" spans="1:20" s="7" customFormat="1" ht="15" customHeight="1" x14ac:dyDescent="0.25">
      <c r="B35" s="461" t="s">
        <v>94</v>
      </c>
      <c r="C35" s="454"/>
      <c r="D35" s="454"/>
      <c r="E35" s="202"/>
      <c r="F35" s="209">
        <f>SUMIF(C52:C64,"Costes de gestión de solicitud y/o justificación",E52:E64)</f>
        <v>0</v>
      </c>
      <c r="G35" s="484"/>
      <c r="H35" s="484"/>
      <c r="I35" s="485"/>
      <c r="J35" s="15"/>
      <c r="K35" s="15"/>
      <c r="L35" s="15"/>
      <c r="M35" s="17"/>
      <c r="N35" s="15"/>
    </row>
    <row r="36" spans="1:20" s="7" customFormat="1" ht="15" customHeight="1" x14ac:dyDescent="0.25">
      <c r="B36" s="461" t="s">
        <v>95</v>
      </c>
      <c r="C36" s="454"/>
      <c r="D36" s="454"/>
      <c r="E36" s="202"/>
      <c r="F36" s="209">
        <f>SUMIF(C52:C64,"Costes de coordinación de Seguridad y Salud",E52:E64)</f>
        <v>0</v>
      </c>
      <c r="G36" s="484"/>
      <c r="H36" s="484"/>
      <c r="I36" s="485"/>
      <c r="J36" s="15"/>
      <c r="K36" s="15"/>
      <c r="L36" s="15"/>
      <c r="M36" s="17"/>
      <c r="N36" s="15"/>
    </row>
    <row r="37" spans="1:20" s="7" customFormat="1" ht="15" customHeight="1" thickBot="1" x14ac:dyDescent="0.3">
      <c r="B37" s="462" t="s">
        <v>117</v>
      </c>
      <c r="C37" s="463"/>
      <c r="D37" s="463"/>
      <c r="E37" s="208">
        <f>SUM(E31:E36)</f>
        <v>0</v>
      </c>
      <c r="F37" s="33">
        <f>SUM(F31:F36)</f>
        <v>0</v>
      </c>
      <c r="G37" s="488"/>
      <c r="H37" s="488"/>
      <c r="I37" s="489"/>
      <c r="J37" s="15"/>
      <c r="K37" s="15"/>
      <c r="L37" s="15"/>
      <c r="M37" s="17"/>
      <c r="N37" s="15"/>
    </row>
    <row r="38" spans="1:20" s="7" customFormat="1" ht="15" customHeight="1" x14ac:dyDescent="0.25">
      <c r="I38" s="15"/>
      <c r="J38" s="15"/>
      <c r="K38" s="15"/>
      <c r="L38" s="15"/>
      <c r="M38" s="17"/>
      <c r="N38" s="15"/>
    </row>
    <row r="39" spans="1:20" s="7" customFormat="1" ht="15" customHeight="1" x14ac:dyDescent="0.25">
      <c r="B39" s="464" t="s">
        <v>118</v>
      </c>
      <c r="C39" s="464"/>
      <c r="D39" s="464"/>
      <c r="E39" s="464"/>
      <c r="I39" s="15"/>
      <c r="J39" s="15"/>
      <c r="K39" s="15"/>
      <c r="L39" s="15"/>
      <c r="M39" s="17"/>
      <c r="N39" s="15"/>
    </row>
    <row r="40" spans="1:20" s="7" customFormat="1" ht="15" customHeight="1" x14ac:dyDescent="0.25">
      <c r="C40" s="65"/>
      <c r="D40" s="65"/>
      <c r="E40" s="65"/>
      <c r="F40" s="65"/>
      <c r="G40" s="65"/>
      <c r="H40" s="65"/>
    </row>
    <row r="41" spans="1:20" s="7" customFormat="1" ht="47.25" x14ac:dyDescent="0.25">
      <c r="C41" s="114" t="s">
        <v>119</v>
      </c>
      <c r="D41" s="173" t="str">
        <f>'Entidad representante'!D41</f>
        <v/>
      </c>
      <c r="E41" s="114" t="s">
        <v>120</v>
      </c>
      <c r="F41" s="173">
        <f>'Entidad representante'!F41</f>
        <v>0</v>
      </c>
      <c r="G41" s="114" t="s">
        <v>121</v>
      </c>
      <c r="H41" s="173">
        <f>'Entidad representante'!H41</f>
        <v>0</v>
      </c>
      <c r="I41" s="174"/>
    </row>
    <row r="42" spans="1:20" s="7" customFormat="1" ht="15" customHeight="1" x14ac:dyDescent="0.25">
      <c r="C42" s="65"/>
      <c r="D42" s="65"/>
      <c r="E42" s="65"/>
      <c r="F42" s="65"/>
      <c r="G42" s="65"/>
      <c r="I42" s="174"/>
    </row>
    <row r="43" spans="1:20" s="7" customFormat="1" ht="15" customHeight="1" thickBot="1" x14ac:dyDescent="0.3">
      <c r="I43" s="174"/>
    </row>
    <row r="44" spans="1:20" s="7" customFormat="1" ht="56.25" x14ac:dyDescent="0.25">
      <c r="C44" s="455" t="s">
        <v>122</v>
      </c>
      <c r="D44" s="456"/>
      <c r="E44" s="67" t="s">
        <v>123</v>
      </c>
      <c r="F44" s="67" t="s">
        <v>124</v>
      </c>
      <c r="G44" s="490" t="s">
        <v>125</v>
      </c>
      <c r="H44" s="491"/>
      <c r="I44" s="174"/>
      <c r="J44" s="15"/>
      <c r="K44" s="15"/>
      <c r="L44" s="15"/>
      <c r="M44" s="17"/>
      <c r="N44" s="15"/>
    </row>
    <row r="45" spans="1:20" s="7" customFormat="1" ht="15.75" x14ac:dyDescent="0.25">
      <c r="C45" s="457" t="s">
        <v>218</v>
      </c>
      <c r="D45" s="458"/>
      <c r="E45" s="203"/>
      <c r="F45" s="211" t="str">
        <f>'Entidad representante'!F45</f>
        <v/>
      </c>
      <c r="G45" s="492" t="str">
        <f>IFERROR(IF(D41="NO",E45,ROUND(F45*E45,2)),"")</f>
        <v/>
      </c>
      <c r="H45" s="493"/>
      <c r="I45" s="174"/>
      <c r="J45" s="15"/>
      <c r="K45" s="15"/>
      <c r="L45" s="15"/>
      <c r="M45" s="17"/>
      <c r="N45" s="15"/>
    </row>
    <row r="46" spans="1:20" s="7" customFormat="1" ht="16.5" thickBot="1" x14ac:dyDescent="0.3">
      <c r="C46" s="459" t="s">
        <v>116</v>
      </c>
      <c r="D46" s="460"/>
      <c r="E46" s="204"/>
      <c r="F46" s="212" t="str">
        <f>'Entidad representante'!F46</f>
        <v/>
      </c>
      <c r="G46" s="496" t="str">
        <f>IFERROR(IF(D41="NO",E46,ROUND(F46*E46,2)),"")</f>
        <v/>
      </c>
      <c r="H46" s="497"/>
      <c r="I46" s="174"/>
      <c r="J46" s="15"/>
      <c r="K46" s="15"/>
      <c r="L46" s="15"/>
      <c r="M46" s="17"/>
      <c r="N46" s="15"/>
    </row>
    <row r="47" spans="1:20" s="7" customFormat="1" ht="15" customHeight="1" x14ac:dyDescent="0.25">
      <c r="E47" s="216"/>
    </row>
    <row r="48" spans="1:20" s="7" customFormat="1" ht="15" customHeight="1" x14ac:dyDescent="0.25">
      <c r="A48" s="19"/>
      <c r="B48" s="19"/>
      <c r="C48" s="45"/>
      <c r="D48" s="45"/>
      <c r="E48" s="215"/>
      <c r="G48" s="46"/>
      <c r="H48" s="47"/>
      <c r="I48" s="47"/>
      <c r="J48" s="48"/>
      <c r="K48" s="48"/>
      <c r="L48" s="48"/>
      <c r="M48" s="48"/>
      <c r="N48" s="19"/>
      <c r="O48" s="19"/>
      <c r="P48" s="19"/>
      <c r="Q48" s="19"/>
      <c r="R48" s="19"/>
      <c r="S48" s="19"/>
      <c r="T48" s="19"/>
    </row>
    <row r="49" spans="1:20" ht="21.75" customHeight="1" x14ac:dyDescent="0.25">
      <c r="B49" s="464" t="s">
        <v>126</v>
      </c>
      <c r="C49" s="464"/>
      <c r="D49" s="464"/>
      <c r="E49" s="215"/>
      <c r="F49" s="66"/>
      <c r="G49" s="66"/>
      <c r="H49" s="66"/>
      <c r="I49" s="47"/>
      <c r="J49" s="48"/>
      <c r="K49" s="48"/>
      <c r="L49" s="48"/>
      <c r="M49" s="48"/>
      <c r="N49" s="19"/>
      <c r="O49" s="7"/>
    </row>
    <row r="50" spans="1:20" ht="9.6" customHeight="1" x14ac:dyDescent="0.25">
      <c r="C50" s="65"/>
      <c r="D50" s="65"/>
      <c r="E50" s="65"/>
      <c r="G50" s="66"/>
      <c r="H50" s="66"/>
      <c r="I50" s="47"/>
      <c r="J50" s="48"/>
      <c r="K50" s="48"/>
      <c r="L50" s="48"/>
      <c r="M50" s="48"/>
      <c r="N50" s="19"/>
      <c r="O50" s="7"/>
    </row>
    <row r="51" spans="1:20" s="7" customFormat="1" ht="30.95" customHeight="1" x14ac:dyDescent="0.25">
      <c r="A51" s="19"/>
      <c r="B51" s="19"/>
      <c r="C51" s="494" t="s">
        <v>127</v>
      </c>
      <c r="D51" s="495"/>
      <c r="E51" s="190" t="s">
        <v>128</v>
      </c>
      <c r="F51" s="190" t="s">
        <v>129</v>
      </c>
      <c r="G51" s="498" t="s">
        <v>130</v>
      </c>
      <c r="H51" s="498"/>
      <c r="I51" s="498"/>
      <c r="J51" s="48"/>
      <c r="K51" s="48"/>
      <c r="L51" s="48"/>
      <c r="M51" s="48"/>
      <c r="N51" s="19"/>
      <c r="O51" s="19"/>
      <c r="P51" s="19"/>
      <c r="Q51" s="19"/>
      <c r="R51" s="19"/>
      <c r="S51" s="19"/>
      <c r="T51" s="19"/>
    </row>
    <row r="52" spans="1:20" s="7" customFormat="1" ht="15.75" x14ac:dyDescent="0.25">
      <c r="A52" s="19"/>
      <c r="B52" s="19"/>
      <c r="C52" s="469"/>
      <c r="D52" s="470"/>
      <c r="E52" s="219"/>
      <c r="F52" s="214"/>
      <c r="G52" s="451"/>
      <c r="H52" s="451"/>
      <c r="I52" s="451"/>
      <c r="J52" s="48"/>
      <c r="K52" s="48"/>
      <c r="L52" s="48"/>
      <c r="M52" s="48"/>
      <c r="N52" s="19"/>
      <c r="O52" s="19"/>
      <c r="P52" s="19"/>
      <c r="Q52" s="19"/>
      <c r="R52" s="19"/>
      <c r="S52" s="19"/>
      <c r="T52" s="19"/>
    </row>
    <row r="53" spans="1:20" s="7" customFormat="1" ht="15.75" x14ac:dyDescent="0.25">
      <c r="A53" s="19"/>
      <c r="B53" s="19"/>
      <c r="C53" s="469"/>
      <c r="D53" s="470"/>
      <c r="E53" s="219"/>
      <c r="F53" s="214"/>
      <c r="G53" s="451"/>
      <c r="H53" s="451"/>
      <c r="I53" s="451"/>
      <c r="J53" s="48"/>
      <c r="K53" s="48"/>
      <c r="L53" s="48"/>
      <c r="M53" s="48"/>
      <c r="N53" s="19"/>
      <c r="O53" s="19"/>
      <c r="P53" s="19"/>
      <c r="Q53" s="19"/>
      <c r="R53" s="19"/>
      <c r="S53" s="19"/>
      <c r="T53" s="19"/>
    </row>
    <row r="54" spans="1:20" s="7" customFormat="1" ht="15.75" x14ac:dyDescent="0.25">
      <c r="A54" s="19"/>
      <c r="B54" s="19"/>
      <c r="C54" s="469"/>
      <c r="D54" s="470"/>
      <c r="E54" s="219"/>
      <c r="F54" s="214"/>
      <c r="G54" s="451"/>
      <c r="H54" s="451"/>
      <c r="I54" s="451"/>
      <c r="J54" s="48"/>
      <c r="K54" s="48"/>
      <c r="L54" s="48"/>
      <c r="M54" s="48"/>
      <c r="N54" s="19"/>
      <c r="O54" s="19"/>
      <c r="P54" s="19"/>
      <c r="Q54" s="19"/>
      <c r="R54" s="19"/>
      <c r="S54" s="19"/>
      <c r="T54" s="19"/>
    </row>
    <row r="55" spans="1:20" s="7" customFormat="1" ht="15.75" x14ac:dyDescent="0.25">
      <c r="A55" s="19"/>
      <c r="B55" s="19"/>
      <c r="C55" s="469"/>
      <c r="D55" s="470"/>
      <c r="E55" s="219"/>
      <c r="F55" s="214"/>
      <c r="G55" s="451"/>
      <c r="H55" s="451"/>
      <c r="I55" s="451"/>
      <c r="J55" s="48"/>
      <c r="K55" s="48"/>
      <c r="L55" s="48"/>
      <c r="M55" s="48"/>
      <c r="N55" s="19"/>
      <c r="O55" s="19"/>
      <c r="P55" s="19"/>
      <c r="Q55" s="19"/>
      <c r="R55" s="19"/>
      <c r="S55" s="19"/>
      <c r="T55" s="19"/>
    </row>
    <row r="56" spans="1:20" s="7" customFormat="1" ht="15.75" x14ac:dyDescent="0.25">
      <c r="A56" s="19"/>
      <c r="B56" s="19"/>
      <c r="C56" s="469"/>
      <c r="D56" s="470"/>
      <c r="E56" s="219"/>
      <c r="F56" s="214"/>
      <c r="G56" s="451"/>
      <c r="H56" s="451"/>
      <c r="I56" s="451"/>
      <c r="J56" s="48"/>
      <c r="K56" s="48"/>
      <c r="L56" s="48"/>
      <c r="M56" s="48"/>
      <c r="N56" s="19"/>
      <c r="O56" s="19"/>
      <c r="P56" s="19"/>
      <c r="Q56" s="19"/>
      <c r="R56" s="19"/>
      <c r="S56" s="19"/>
      <c r="T56" s="19"/>
    </row>
    <row r="57" spans="1:20" s="7" customFormat="1" ht="15.75" x14ac:dyDescent="0.25">
      <c r="A57" s="19"/>
      <c r="B57" s="19"/>
      <c r="C57" s="469"/>
      <c r="D57" s="470"/>
      <c r="E57" s="219"/>
      <c r="F57" s="214"/>
      <c r="G57" s="451"/>
      <c r="H57" s="451"/>
      <c r="I57" s="451"/>
      <c r="J57" s="48"/>
      <c r="K57" s="48"/>
      <c r="L57" s="48"/>
      <c r="M57" s="48"/>
      <c r="N57" s="19"/>
      <c r="O57" s="19"/>
      <c r="P57" s="19"/>
      <c r="Q57" s="19"/>
      <c r="R57" s="19"/>
      <c r="S57" s="19"/>
      <c r="T57" s="19"/>
    </row>
    <row r="58" spans="1:20" s="7" customFormat="1" ht="15.75" x14ac:dyDescent="0.25">
      <c r="A58" s="19"/>
      <c r="B58" s="19"/>
      <c r="C58" s="469"/>
      <c r="D58" s="470"/>
      <c r="E58" s="219"/>
      <c r="F58" s="214"/>
      <c r="G58" s="451"/>
      <c r="H58" s="451"/>
      <c r="I58" s="451"/>
      <c r="J58" s="48"/>
      <c r="K58" s="48"/>
      <c r="L58" s="48"/>
      <c r="M58" s="48"/>
      <c r="N58" s="19"/>
      <c r="O58" s="19"/>
      <c r="P58" s="19"/>
      <c r="Q58" s="19"/>
      <c r="R58" s="19"/>
      <c r="S58" s="19"/>
      <c r="T58" s="19"/>
    </row>
    <row r="59" spans="1:20" s="7" customFormat="1" ht="15.75" x14ac:dyDescent="0.25">
      <c r="A59" s="19"/>
      <c r="B59" s="19"/>
      <c r="C59" s="469"/>
      <c r="D59" s="470"/>
      <c r="E59" s="219"/>
      <c r="F59" s="214"/>
      <c r="G59" s="451"/>
      <c r="H59" s="451"/>
      <c r="I59" s="451"/>
      <c r="J59" s="48"/>
      <c r="K59" s="48"/>
      <c r="L59" s="48"/>
      <c r="M59" s="48"/>
      <c r="N59" s="19"/>
      <c r="O59" s="19"/>
      <c r="P59" s="19"/>
      <c r="Q59" s="19"/>
      <c r="R59" s="19"/>
      <c r="S59" s="19"/>
      <c r="T59" s="19"/>
    </row>
    <row r="60" spans="1:20" s="7" customFormat="1" ht="15.75" x14ac:dyDescent="0.25">
      <c r="A60" s="19"/>
      <c r="B60" s="19"/>
      <c r="C60" s="469"/>
      <c r="D60" s="470"/>
      <c r="E60" s="219"/>
      <c r="F60" s="214"/>
      <c r="G60" s="451"/>
      <c r="H60" s="451"/>
      <c r="I60" s="451"/>
      <c r="J60" s="48"/>
      <c r="K60" s="48"/>
      <c r="L60" s="48"/>
      <c r="M60" s="48"/>
      <c r="N60" s="19"/>
      <c r="O60" s="19"/>
      <c r="P60" s="19"/>
      <c r="Q60" s="19"/>
      <c r="R60" s="19"/>
      <c r="S60" s="19"/>
      <c r="T60" s="19"/>
    </row>
    <row r="61" spans="1:20" s="7" customFormat="1" ht="15.75" x14ac:dyDescent="0.25">
      <c r="A61" s="19"/>
      <c r="B61" s="19"/>
      <c r="C61" s="469"/>
      <c r="D61" s="470"/>
      <c r="E61" s="219"/>
      <c r="F61" s="214"/>
      <c r="G61" s="451"/>
      <c r="H61" s="451"/>
      <c r="I61" s="451"/>
      <c r="J61" s="48"/>
      <c r="K61" s="48"/>
      <c r="L61" s="48"/>
      <c r="M61" s="48"/>
      <c r="N61" s="19"/>
      <c r="O61" s="19"/>
      <c r="P61" s="19"/>
      <c r="Q61" s="19"/>
      <c r="R61" s="19"/>
      <c r="S61" s="19"/>
      <c r="T61" s="19"/>
    </row>
    <row r="62" spans="1:20" s="7" customFormat="1" ht="15.75" x14ac:dyDescent="0.25">
      <c r="A62" s="19"/>
      <c r="B62" s="19"/>
      <c r="C62" s="469"/>
      <c r="D62" s="470"/>
      <c r="E62" s="219"/>
      <c r="F62" s="214"/>
      <c r="G62" s="451"/>
      <c r="H62" s="451"/>
      <c r="I62" s="451"/>
      <c r="J62" s="48"/>
      <c r="K62" s="48"/>
      <c r="L62" s="48"/>
      <c r="M62" s="48"/>
      <c r="N62" s="19"/>
      <c r="O62" s="19"/>
      <c r="P62" s="19"/>
      <c r="Q62" s="19"/>
      <c r="R62" s="19"/>
      <c r="S62" s="19"/>
      <c r="T62" s="19"/>
    </row>
    <row r="63" spans="1:20" s="7" customFormat="1" ht="15.75" x14ac:dyDescent="0.25">
      <c r="A63" s="19"/>
      <c r="B63" s="19"/>
      <c r="C63" s="469"/>
      <c r="D63" s="470"/>
      <c r="E63" s="219"/>
      <c r="F63" s="214"/>
      <c r="G63" s="451"/>
      <c r="H63" s="451"/>
      <c r="I63" s="451"/>
      <c r="J63" s="48"/>
      <c r="K63" s="48"/>
      <c r="L63" s="48"/>
      <c r="M63" s="48"/>
      <c r="N63" s="19"/>
      <c r="O63" s="19"/>
      <c r="P63" s="19"/>
      <c r="Q63" s="19"/>
      <c r="R63" s="19"/>
      <c r="S63" s="19"/>
      <c r="T63" s="19"/>
    </row>
    <row r="64" spans="1:20" s="7" customFormat="1" ht="15.75" x14ac:dyDescent="0.25">
      <c r="A64" s="19"/>
      <c r="B64" s="19"/>
      <c r="C64" s="469"/>
      <c r="D64" s="470"/>
      <c r="E64" s="219"/>
      <c r="F64" s="214"/>
      <c r="G64" s="451"/>
      <c r="H64" s="451"/>
      <c r="I64" s="451"/>
      <c r="J64" s="48"/>
      <c r="K64" s="48"/>
      <c r="L64" s="48"/>
      <c r="M64" s="48"/>
      <c r="N64" s="19"/>
      <c r="O64" s="19"/>
      <c r="P64" s="19"/>
      <c r="Q64" s="19"/>
      <c r="R64" s="19"/>
      <c r="S64" s="19"/>
      <c r="T64" s="19"/>
    </row>
    <row r="65" spans="1:20" s="7" customFormat="1" ht="15" customHeight="1" x14ac:dyDescent="0.25">
      <c r="A65" s="19"/>
      <c r="B65" s="19"/>
      <c r="C65" s="45"/>
      <c r="D65" s="45"/>
      <c r="E65" s="45"/>
      <c r="F65" s="45"/>
      <c r="G65" s="46"/>
      <c r="H65" s="47"/>
      <c r="I65" s="47"/>
      <c r="J65" s="48"/>
      <c r="K65" s="48"/>
      <c r="L65" s="48"/>
      <c r="M65" s="48"/>
      <c r="N65" s="19"/>
      <c r="O65" s="19"/>
      <c r="P65" s="19"/>
      <c r="Q65" s="19"/>
      <c r="R65" s="19"/>
      <c r="S65" s="19"/>
      <c r="T65" s="19"/>
    </row>
    <row r="66" spans="1:20" s="7" customFormat="1" ht="15" customHeight="1" x14ac:dyDescent="0.25">
      <c r="A66" s="19"/>
      <c r="B66" s="19"/>
      <c r="C66" s="45"/>
      <c r="D66" s="45"/>
      <c r="E66" s="45"/>
      <c r="F66" s="45"/>
      <c r="G66" s="46"/>
      <c r="H66" s="47"/>
      <c r="I66" s="47"/>
      <c r="J66" s="48"/>
      <c r="K66" s="48"/>
      <c r="L66" s="48"/>
      <c r="M66" s="48"/>
      <c r="N66" s="19"/>
      <c r="O66" s="19"/>
      <c r="P66" s="19"/>
      <c r="Q66" s="19"/>
      <c r="R66" s="19"/>
      <c r="S66" s="19"/>
      <c r="T66" s="19"/>
    </row>
    <row r="67" spans="1:20" s="7" customFormat="1" ht="15" customHeight="1" x14ac:dyDescent="0.25">
      <c r="A67" s="19"/>
      <c r="B67" s="19"/>
      <c r="C67" s="45"/>
      <c r="D67" s="45"/>
      <c r="E67" s="45"/>
      <c r="F67" s="45"/>
      <c r="G67" s="46"/>
      <c r="H67" s="47"/>
      <c r="I67" s="47"/>
      <c r="J67" s="48"/>
      <c r="K67" s="48"/>
      <c r="L67" s="48"/>
      <c r="M67" s="48"/>
      <c r="N67" s="19"/>
      <c r="O67" s="19"/>
      <c r="P67" s="19"/>
      <c r="Q67" s="19"/>
      <c r="R67" s="19"/>
      <c r="S67" s="19"/>
      <c r="T67" s="19"/>
    </row>
    <row r="68" spans="1:20" ht="21.75" customHeight="1" x14ac:dyDescent="0.25">
      <c r="A68" s="20"/>
      <c r="B68" s="499" t="s">
        <v>183</v>
      </c>
      <c r="C68" s="500"/>
      <c r="D68" s="500"/>
      <c r="E68" s="500"/>
      <c r="F68" s="500"/>
      <c r="G68" s="500"/>
      <c r="H68" s="500"/>
      <c r="I68" s="501"/>
      <c r="J68" s="66"/>
      <c r="K68" s="66"/>
      <c r="L68" s="66"/>
      <c r="M68" s="66"/>
      <c r="N68" s="66"/>
      <c r="O68" s="19"/>
      <c r="P68" s="20"/>
      <c r="Q68" s="20"/>
      <c r="R68" s="20"/>
      <c r="S68" s="20"/>
      <c r="T68" s="20"/>
    </row>
    <row r="69" spans="1:20" ht="15" x14ac:dyDescent="0.25">
      <c r="A69" s="20"/>
      <c r="B69" s="20"/>
      <c r="C69" s="20"/>
      <c r="D69" s="20"/>
      <c r="E69" s="20"/>
      <c r="F69" s="20"/>
      <c r="G69" s="20"/>
      <c r="H69" s="20"/>
      <c r="I69" s="20"/>
      <c r="J69" s="20"/>
      <c r="K69" s="20"/>
      <c r="L69" s="20"/>
      <c r="M69" s="20"/>
      <c r="N69" s="20"/>
      <c r="O69" s="19"/>
      <c r="P69" s="20"/>
      <c r="Q69" s="20"/>
      <c r="R69" s="20"/>
      <c r="S69" s="20"/>
      <c r="T69" s="20"/>
    </row>
    <row r="70" spans="1:20" ht="55.5" customHeight="1" x14ac:dyDescent="0.25">
      <c r="A70" s="20"/>
      <c r="B70" s="20"/>
      <c r="C70" s="468" t="s">
        <v>131</v>
      </c>
      <c r="D70" s="468"/>
      <c r="E70" s="117" t="s">
        <v>182</v>
      </c>
      <c r="F70" s="117" t="s">
        <v>132</v>
      </c>
      <c r="G70" s="118" t="s">
        <v>181</v>
      </c>
      <c r="I70" s="20"/>
      <c r="J70" s="20"/>
      <c r="K70" s="20"/>
      <c r="L70" s="20"/>
      <c r="M70" s="20"/>
      <c r="N70" s="20"/>
      <c r="O70" s="20"/>
      <c r="P70" s="20"/>
      <c r="Q70" s="20"/>
      <c r="R70" s="20"/>
      <c r="S70" s="20"/>
      <c r="T70" s="20"/>
    </row>
    <row r="71" spans="1:20" ht="30" customHeight="1" x14ac:dyDescent="0.25">
      <c r="A71" s="20"/>
      <c r="B71" s="20"/>
      <c r="C71" s="454" t="s">
        <v>90</v>
      </c>
      <c r="D71" s="454"/>
      <c r="E71" s="36">
        <f t="shared" ref="E71:E76" si="0">E31</f>
        <v>0</v>
      </c>
      <c r="F71" s="180" t="str">
        <f>IF(E71&lt;&gt;0,$G$20,"")</f>
        <v/>
      </c>
      <c r="G71" s="36" t="str">
        <f>IFERROR(E71*F71,"")</f>
        <v/>
      </c>
      <c r="I71" s="20"/>
      <c r="J71" s="20"/>
      <c r="K71" s="20"/>
      <c r="L71" s="20"/>
      <c r="M71" s="20"/>
      <c r="N71" s="20"/>
      <c r="O71" s="20"/>
      <c r="P71" s="20"/>
      <c r="Q71" s="20"/>
      <c r="R71" s="20"/>
      <c r="S71" s="20"/>
      <c r="T71" s="20"/>
    </row>
    <row r="72" spans="1:20" ht="30" customHeight="1" x14ac:dyDescent="0.25">
      <c r="A72" s="20"/>
      <c r="B72" s="20"/>
      <c r="C72" s="454" t="s">
        <v>217</v>
      </c>
      <c r="D72" s="454"/>
      <c r="E72" s="36" t="str">
        <f t="shared" si="0"/>
        <v/>
      </c>
      <c r="F72" s="180">
        <f t="shared" ref="F72:F76" si="1">IF(E72&lt;&gt;0,$G$20,"")</f>
        <v>0</v>
      </c>
      <c r="G72" s="36" t="str">
        <f t="shared" ref="G72:G77" si="2">IFERROR(E72*F72,"")</f>
        <v/>
      </c>
      <c r="I72" s="20"/>
      <c r="J72" s="20"/>
      <c r="K72" s="20"/>
      <c r="L72" s="20"/>
      <c r="M72" s="20"/>
      <c r="N72" s="20"/>
      <c r="O72" s="20"/>
      <c r="P72" s="20"/>
      <c r="Q72" s="20"/>
      <c r="R72" s="20"/>
      <c r="S72" s="20"/>
      <c r="T72" s="20"/>
    </row>
    <row r="73" spans="1:20" ht="30" customHeight="1" x14ac:dyDescent="0.25">
      <c r="A73" s="20"/>
      <c r="B73" s="20"/>
      <c r="C73" s="454" t="s">
        <v>92</v>
      </c>
      <c r="D73" s="454"/>
      <c r="E73" s="36" t="str">
        <f t="shared" si="0"/>
        <v/>
      </c>
      <c r="F73" s="180">
        <f t="shared" si="1"/>
        <v>0</v>
      </c>
      <c r="G73" s="36" t="str">
        <f t="shared" si="2"/>
        <v/>
      </c>
      <c r="I73" s="20"/>
      <c r="J73" s="20"/>
      <c r="K73" s="20"/>
      <c r="L73" s="20"/>
      <c r="M73" s="20"/>
      <c r="N73" s="20"/>
      <c r="O73" s="20"/>
      <c r="P73" s="20"/>
      <c r="Q73" s="20"/>
      <c r="R73" s="20"/>
      <c r="S73" s="20"/>
      <c r="T73" s="20"/>
    </row>
    <row r="74" spans="1:20" ht="30" customHeight="1" x14ac:dyDescent="0.25">
      <c r="A74" s="20"/>
      <c r="B74" s="20"/>
      <c r="C74" s="454" t="s">
        <v>93</v>
      </c>
      <c r="D74" s="454"/>
      <c r="E74" s="36">
        <f t="shared" si="0"/>
        <v>0</v>
      </c>
      <c r="F74" s="180" t="str">
        <f t="shared" si="1"/>
        <v/>
      </c>
      <c r="G74" s="36" t="str">
        <f t="shared" si="2"/>
        <v/>
      </c>
      <c r="I74" s="20"/>
      <c r="J74" s="20"/>
      <c r="K74" s="20"/>
      <c r="L74" s="20"/>
      <c r="M74" s="20"/>
      <c r="N74" s="20"/>
      <c r="O74" s="20"/>
      <c r="P74" s="20"/>
      <c r="Q74" s="20"/>
      <c r="R74" s="20"/>
      <c r="S74" s="20"/>
      <c r="T74" s="20"/>
    </row>
    <row r="75" spans="1:20" ht="30" customHeight="1" x14ac:dyDescent="0.25">
      <c r="A75" s="20"/>
      <c r="B75" s="20"/>
      <c r="C75" s="454" t="s">
        <v>94</v>
      </c>
      <c r="D75" s="454"/>
      <c r="E75" s="36">
        <f t="shared" si="0"/>
        <v>0</v>
      </c>
      <c r="F75" s="180" t="str">
        <f t="shared" si="1"/>
        <v/>
      </c>
      <c r="G75" s="36" t="str">
        <f t="shared" si="2"/>
        <v/>
      </c>
      <c r="I75" s="20"/>
      <c r="J75" s="20"/>
      <c r="K75" s="20"/>
      <c r="L75" s="20"/>
      <c r="M75" s="20"/>
      <c r="N75" s="20"/>
      <c r="O75" s="20"/>
      <c r="P75" s="20"/>
      <c r="Q75" s="20"/>
      <c r="R75" s="20"/>
      <c r="S75" s="20"/>
      <c r="T75" s="20"/>
    </row>
    <row r="76" spans="1:20" ht="30" customHeight="1" x14ac:dyDescent="0.25">
      <c r="A76" s="20"/>
      <c r="B76" s="20"/>
      <c r="C76" s="454" t="s">
        <v>95</v>
      </c>
      <c r="D76" s="454"/>
      <c r="E76" s="36">
        <f t="shared" si="0"/>
        <v>0</v>
      </c>
      <c r="F76" s="180" t="str">
        <f t="shared" si="1"/>
        <v/>
      </c>
      <c r="G76" s="36" t="str">
        <f t="shared" si="2"/>
        <v/>
      </c>
      <c r="I76" s="20"/>
      <c r="J76" s="20"/>
      <c r="K76" s="20"/>
      <c r="L76" s="20"/>
      <c r="M76" s="20"/>
      <c r="N76" s="20"/>
      <c r="O76" s="20"/>
      <c r="P76" s="20"/>
      <c r="Q76" s="20"/>
      <c r="R76" s="20"/>
      <c r="S76" s="20"/>
      <c r="T76" s="20"/>
    </row>
    <row r="77" spans="1:20" ht="18.75" x14ac:dyDescent="0.25">
      <c r="A77" s="20"/>
      <c r="B77" s="20"/>
      <c r="C77" s="466" t="s">
        <v>29</v>
      </c>
      <c r="D77" s="467"/>
      <c r="E77" s="12">
        <f>SUM(E71:E76)</f>
        <v>0</v>
      </c>
      <c r="F77" s="181">
        <f>G20</f>
        <v>0</v>
      </c>
      <c r="G77" s="205">
        <f t="shared" si="2"/>
        <v>0</v>
      </c>
      <c r="I77" s="20"/>
      <c r="J77" s="20"/>
      <c r="K77" s="20"/>
      <c r="L77" s="20"/>
      <c r="M77" s="20"/>
      <c r="N77" s="20"/>
      <c r="O77" s="20"/>
      <c r="P77" s="20"/>
      <c r="Q77" s="20"/>
      <c r="R77" s="20"/>
      <c r="S77" s="20"/>
      <c r="T77" s="20"/>
    </row>
    <row r="78" spans="1:20" ht="15" x14ac:dyDescent="0.25">
      <c r="A78" s="20"/>
      <c r="B78" s="20"/>
      <c r="C78" s="20"/>
      <c r="D78" s="20"/>
      <c r="E78" s="20"/>
      <c r="F78" s="20"/>
      <c r="G78" s="20"/>
      <c r="H78" s="20"/>
      <c r="I78" s="20"/>
      <c r="J78" s="20"/>
      <c r="K78" s="20"/>
      <c r="L78" s="20"/>
      <c r="M78" s="20"/>
      <c r="N78" s="20"/>
      <c r="O78" s="19"/>
      <c r="P78" s="465"/>
      <c r="Q78" s="465"/>
      <c r="R78" s="20"/>
      <c r="S78" s="20"/>
      <c r="T78" s="20"/>
    </row>
    <row r="79" spans="1:20" ht="15" x14ac:dyDescent="0.25">
      <c r="A79" s="20"/>
      <c r="B79" s="20"/>
      <c r="C79" s="20"/>
      <c r="D79" s="20"/>
      <c r="E79" s="20"/>
      <c r="F79" s="20"/>
      <c r="G79" s="20"/>
      <c r="H79" s="20"/>
      <c r="I79" s="20"/>
      <c r="J79" s="20"/>
      <c r="K79" s="20"/>
      <c r="L79" s="20"/>
      <c r="M79" s="20"/>
      <c r="N79" s="20"/>
      <c r="O79" s="19"/>
      <c r="P79" s="192"/>
      <c r="Q79" s="192"/>
      <c r="R79" s="20"/>
      <c r="S79" s="20"/>
      <c r="T79" s="20"/>
    </row>
    <row r="80" spans="1:20" ht="15" x14ac:dyDescent="0.25">
      <c r="A80" s="20"/>
      <c r="B80" s="20"/>
      <c r="C80" s="20"/>
      <c r="D80" s="20"/>
      <c r="E80" s="20"/>
      <c r="F80" s="20"/>
      <c r="G80" s="20"/>
      <c r="H80" s="20"/>
      <c r="I80" s="20"/>
      <c r="J80" s="20"/>
      <c r="K80" s="20"/>
      <c r="L80" s="20"/>
      <c r="M80" s="20"/>
      <c r="N80" s="20"/>
      <c r="O80" s="20"/>
      <c r="P80" s="465"/>
      <c r="Q80" s="465"/>
      <c r="R80" s="20"/>
      <c r="S80" s="20"/>
      <c r="T80" s="20"/>
    </row>
    <row r="81" spans="1:20" ht="15" x14ac:dyDescent="0.25">
      <c r="A81" s="20"/>
      <c r="B81" s="20"/>
      <c r="C81" s="20"/>
      <c r="D81" s="20"/>
      <c r="E81" s="20"/>
      <c r="F81" s="20"/>
      <c r="G81" s="20"/>
      <c r="H81" s="20"/>
      <c r="I81" s="20"/>
      <c r="J81" s="20"/>
      <c r="K81" s="20"/>
      <c r="L81" s="20"/>
      <c r="M81" s="20"/>
      <c r="N81" s="20"/>
      <c r="O81" s="20"/>
      <c r="P81" s="20"/>
      <c r="Q81" s="20"/>
      <c r="R81" s="20"/>
      <c r="S81" s="20"/>
      <c r="T81" s="20"/>
    </row>
    <row r="82" spans="1:20" ht="15" x14ac:dyDescent="0.25">
      <c r="A82" s="20"/>
      <c r="B82" s="20"/>
      <c r="C82" s="20"/>
      <c r="D82" s="20"/>
      <c r="E82" s="20"/>
      <c r="F82" s="20"/>
      <c r="G82" s="20"/>
      <c r="H82" s="20"/>
      <c r="I82" s="20"/>
      <c r="J82" s="20"/>
      <c r="K82" s="20"/>
      <c r="L82" s="20"/>
      <c r="M82" s="20"/>
      <c r="N82" s="20"/>
      <c r="O82" s="20"/>
      <c r="P82" s="20"/>
      <c r="Q82" s="20"/>
      <c r="R82" s="20"/>
      <c r="S82" s="20"/>
      <c r="T82" s="20"/>
    </row>
    <row r="83" spans="1:20" ht="15" x14ac:dyDescent="0.25">
      <c r="A83" s="20"/>
      <c r="B83" s="20"/>
      <c r="C83" s="20"/>
      <c r="D83" s="20"/>
      <c r="E83" s="20"/>
      <c r="F83" s="20"/>
      <c r="G83" s="20"/>
      <c r="H83" s="20"/>
      <c r="I83" s="20"/>
      <c r="J83" s="20"/>
      <c r="K83" s="20"/>
      <c r="L83" s="20"/>
      <c r="M83" s="20"/>
      <c r="N83" s="20"/>
      <c r="O83" s="20"/>
      <c r="P83" s="20"/>
      <c r="Q83" s="20"/>
      <c r="R83" s="20"/>
      <c r="S83" s="20"/>
      <c r="T83" s="20"/>
    </row>
    <row r="84" spans="1:20" ht="15" x14ac:dyDescent="0.25">
      <c r="A84" s="20"/>
      <c r="B84" s="20"/>
      <c r="C84" s="20"/>
      <c r="D84" s="20"/>
      <c r="E84" s="20"/>
      <c r="F84" s="20"/>
      <c r="G84" s="20"/>
      <c r="H84" s="20"/>
      <c r="I84" s="20"/>
      <c r="J84" s="20"/>
      <c r="K84" s="20"/>
      <c r="L84" s="20"/>
      <c r="M84" s="20"/>
      <c r="N84" s="20"/>
      <c r="O84" s="20"/>
      <c r="P84" s="20"/>
      <c r="Q84" s="20"/>
      <c r="R84" s="20"/>
      <c r="S84" s="20"/>
      <c r="T84" s="20"/>
    </row>
    <row r="85" spans="1:20" ht="15" x14ac:dyDescent="0.25">
      <c r="A85" s="20"/>
      <c r="B85" s="20"/>
      <c r="C85" s="20"/>
      <c r="D85" s="20"/>
      <c r="E85" s="20"/>
      <c r="F85" s="20"/>
      <c r="G85" s="20"/>
      <c r="H85" s="20"/>
      <c r="I85" s="20"/>
      <c r="J85" s="20"/>
      <c r="K85" s="20"/>
      <c r="L85" s="20"/>
      <c r="M85" s="20"/>
      <c r="N85" s="20"/>
      <c r="O85" s="20"/>
      <c r="P85" s="20"/>
      <c r="Q85" s="20"/>
      <c r="R85" s="20"/>
      <c r="S85" s="20"/>
      <c r="T85" s="20"/>
    </row>
    <row r="86" spans="1:20" ht="15" x14ac:dyDescent="0.25">
      <c r="A86" s="20"/>
      <c r="B86" s="20"/>
      <c r="C86" s="20"/>
      <c r="D86" s="20"/>
      <c r="E86" s="20"/>
      <c r="F86" s="20"/>
      <c r="G86" s="20"/>
      <c r="H86" s="20"/>
      <c r="I86" s="20"/>
      <c r="J86" s="20"/>
      <c r="K86" s="20"/>
      <c r="L86" s="20"/>
      <c r="M86" s="20"/>
      <c r="N86" s="20"/>
      <c r="O86" s="20"/>
      <c r="P86" s="20"/>
      <c r="Q86" s="20"/>
      <c r="R86" s="20"/>
      <c r="S86" s="20"/>
      <c r="T86" s="20"/>
    </row>
    <row r="87" spans="1:20" ht="15" hidden="1" x14ac:dyDescent="0.25">
      <c r="A87" s="20"/>
      <c r="B87" s="20"/>
      <c r="C87" s="20"/>
      <c r="D87" s="20"/>
      <c r="E87" s="20"/>
      <c r="F87" s="20"/>
      <c r="G87" s="20"/>
      <c r="H87" s="20"/>
      <c r="I87" s="20"/>
      <c r="J87" s="20"/>
      <c r="K87" s="20"/>
      <c r="L87" s="20"/>
      <c r="M87" s="20"/>
      <c r="N87" s="20"/>
      <c r="O87" s="20"/>
      <c r="P87" s="20"/>
      <c r="Q87" s="20"/>
      <c r="R87" s="20"/>
      <c r="S87" s="20"/>
      <c r="T87" s="20"/>
    </row>
    <row r="88" spans="1:20" ht="15" hidden="1" x14ac:dyDescent="0.25">
      <c r="A88" s="20"/>
      <c r="B88" s="20"/>
      <c r="C88" s="20"/>
      <c r="D88" s="20"/>
      <c r="E88" s="20"/>
      <c r="F88" s="20"/>
      <c r="G88" s="20"/>
      <c r="H88" s="20"/>
      <c r="I88" s="20"/>
      <c r="J88" s="20"/>
      <c r="K88" s="20"/>
      <c r="L88" s="20"/>
      <c r="M88" s="20"/>
      <c r="N88" s="20"/>
      <c r="O88" s="20"/>
      <c r="P88" s="20"/>
      <c r="Q88" s="20"/>
      <c r="R88" s="20"/>
      <c r="S88" s="20"/>
      <c r="T88" s="20"/>
    </row>
    <row r="89" spans="1:20" ht="15" hidden="1" x14ac:dyDescent="0.25"/>
    <row r="90" spans="1:20" ht="15" hidden="1" x14ac:dyDescent="0.25"/>
    <row r="91" spans="1:20" ht="15" hidden="1" x14ac:dyDescent="0.25"/>
    <row r="92" spans="1:20" ht="15" hidden="1" x14ac:dyDescent="0.25"/>
    <row r="93" spans="1:20" ht="15" hidden="1" x14ac:dyDescent="0.25"/>
    <row r="94" spans="1:20" ht="15" hidden="1" x14ac:dyDescent="0.25"/>
    <row r="95" spans="1:20" ht="15" hidden="1" x14ac:dyDescent="0.25"/>
    <row r="96" spans="1:20"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sheetData>
  <sheetProtection algorithmName="SHA-512" hashValue="8lbXi7iME8g1Lf2gfUNWyAmR3MVMZsnBcG5TW0e2hqhdN5wguXIO3J6yjRfPF3hSnL7cqCLgYkgRNhGF7MnoRQ==" saltValue="LgXYXV22irQrS9Yb6+TXtQ==" spinCount="100000" sheet="1" objects="1" scenarios="1"/>
  <mergeCells count="79">
    <mergeCell ref="P80:Q80"/>
    <mergeCell ref="C73:D73"/>
    <mergeCell ref="C74:D74"/>
    <mergeCell ref="C75:D75"/>
    <mergeCell ref="C76:D76"/>
    <mergeCell ref="C77:D77"/>
    <mergeCell ref="P78:Q78"/>
    <mergeCell ref="C72:D72"/>
    <mergeCell ref="C61:D61"/>
    <mergeCell ref="G61:I61"/>
    <mergeCell ref="C62:D62"/>
    <mergeCell ref="G62:I62"/>
    <mergeCell ref="C63:D63"/>
    <mergeCell ref="G63:I63"/>
    <mergeCell ref="C64:D64"/>
    <mergeCell ref="G64:I64"/>
    <mergeCell ref="B68:I68"/>
    <mergeCell ref="C70:D70"/>
    <mergeCell ref="C71:D71"/>
    <mergeCell ref="C58:D58"/>
    <mergeCell ref="G58:I58"/>
    <mergeCell ref="C59:D59"/>
    <mergeCell ref="G59:I59"/>
    <mergeCell ref="C60:D60"/>
    <mergeCell ref="G60:I60"/>
    <mergeCell ref="C55:D55"/>
    <mergeCell ref="G55:I55"/>
    <mergeCell ref="C56:D56"/>
    <mergeCell ref="G56:I56"/>
    <mergeCell ref="C57:D57"/>
    <mergeCell ref="G57:I57"/>
    <mergeCell ref="C52:D52"/>
    <mergeCell ref="G52:I52"/>
    <mergeCell ref="C53:D53"/>
    <mergeCell ref="G53:I53"/>
    <mergeCell ref="C54:D54"/>
    <mergeCell ref="G54:I54"/>
    <mergeCell ref="C51:D51"/>
    <mergeCell ref="G51:I51"/>
    <mergeCell ref="B36:D36"/>
    <mergeCell ref="G36:I36"/>
    <mergeCell ref="B37:D37"/>
    <mergeCell ref="G37:I37"/>
    <mergeCell ref="B39:E39"/>
    <mergeCell ref="C44:D44"/>
    <mergeCell ref="G44:H44"/>
    <mergeCell ref="C45:D45"/>
    <mergeCell ref="G45:H45"/>
    <mergeCell ref="C46:D46"/>
    <mergeCell ref="G46:H46"/>
    <mergeCell ref="B49:D49"/>
    <mergeCell ref="B33:D33"/>
    <mergeCell ref="G33:I33"/>
    <mergeCell ref="B34:D34"/>
    <mergeCell ref="G34:I34"/>
    <mergeCell ref="B35:D35"/>
    <mergeCell ref="G35:I35"/>
    <mergeCell ref="B32:D32"/>
    <mergeCell ref="G32:I32"/>
    <mergeCell ref="B20:C23"/>
    <mergeCell ref="D20:E20"/>
    <mergeCell ref="G20:G25"/>
    <mergeCell ref="D21:E21"/>
    <mergeCell ref="D22:E22"/>
    <mergeCell ref="D23:E23"/>
    <mergeCell ref="B24:C24"/>
    <mergeCell ref="D24:E24"/>
    <mergeCell ref="D25:E25"/>
    <mergeCell ref="B28:I28"/>
    <mergeCell ref="B30:D30"/>
    <mergeCell ref="G30:I30"/>
    <mergeCell ref="B31:D31"/>
    <mergeCell ref="G31:I31"/>
    <mergeCell ref="B11:I11"/>
    <mergeCell ref="B13:I15"/>
    <mergeCell ref="B17:D17"/>
    <mergeCell ref="E17:I17"/>
    <mergeCell ref="B19:C19"/>
    <mergeCell ref="D19:E19"/>
  </mergeCells>
  <conditionalFormatting sqref="G45:G46">
    <cfRule type="expression" dxfId="28" priority="6">
      <formula>AND($H45&gt;0,$G45="")</formula>
    </cfRule>
  </conditionalFormatting>
  <conditionalFormatting sqref="B20">
    <cfRule type="expression" dxfId="27" priority="7">
      <formula>AND(#REF!&lt;&gt;"",$B$20="")</formula>
    </cfRule>
  </conditionalFormatting>
  <conditionalFormatting sqref="G20:G25">
    <cfRule type="cellIs" dxfId="26" priority="5" operator="greaterThan">
      <formula>$F$25</formula>
    </cfRule>
  </conditionalFormatting>
  <conditionalFormatting sqref="D41">
    <cfRule type="expression" dxfId="25" priority="4" stopIfTrue="1">
      <formula>$D$41="NO"</formula>
    </cfRule>
  </conditionalFormatting>
  <conditionalFormatting sqref="F45:F46">
    <cfRule type="expression" dxfId="24" priority="3">
      <formula>$D$41="NO"</formula>
    </cfRule>
  </conditionalFormatting>
  <conditionalFormatting sqref="E32:E33">
    <cfRule type="expression" dxfId="23" priority="2">
      <formula>$D$41="SI"</formula>
    </cfRule>
  </conditionalFormatting>
  <conditionalFormatting sqref="F31:F37">
    <cfRule type="expression" dxfId="22" priority="1">
      <formula>$F31&gt;$E31</formula>
    </cfRule>
  </conditionalFormatting>
  <dataValidations count="12">
    <dataValidation type="custom" operator="greaterThan" showInputMessage="1" showErrorMessage="1" error="Debe elegir TIPO DE ELEMENTO y PAQUETE DE TRABAJO" sqref="J28:M28">
      <formula1>AND(C28&lt;&gt;"",F28&lt;&gt;"")</formula1>
    </dataValidation>
    <dataValidation type="custom" operator="greaterThan" showInputMessage="1" showErrorMessage="1" error="Debe elegir TIPO DE ELEMENTO y PAQUETE DE TRABAJO" sqref="I48:I50 I65:I67">
      <formula1>AND(D48&lt;&gt;"",F48&lt;&gt;"")</formula1>
    </dataValidation>
    <dataValidation type="custom" showErrorMessage="1" errorTitle="FALTAN DATOS" error="Debe cumplimentar la Tipología de coste subvencionable" sqref="E52:E64">
      <formula1>C52&lt;&gt;""</formula1>
    </dataValidation>
    <dataValidation type="custom" allowBlank="1" showInputMessage="1" showErrorMessage="1" errorTitle="NO APLICA" error="En caso de adición de sistemas de almacenamiento a plantas de renovables existentes, no es necesario introducir este dato." sqref="H41">
      <formula1>D41="SI"</formula1>
    </dataValidation>
    <dataValidation type="custom" allowBlank="1" showInputMessage="1" showErrorMessage="1" errorTitle="NO APLICA" error="En caso de adición de sistemas de almacenamiento a plantas de renovables existentes, no es necesario introducir este dato." sqref="F41">
      <formula1>D41="SI"</formula1>
    </dataValidation>
    <dataValidation allowBlank="1" sqref="G45:H46"/>
    <dataValidation allowBlank="1" showInputMessage="1" error="Máximo 100 caracteres_x000a_" sqref="F45:F46"/>
    <dataValidation type="custom" operator="greaterThan" allowBlank="1" showInputMessage="1" showErrorMessage="1" error="El coste total no puede ser menor que el coste subvencionable" sqref="G31:G37">
      <formula1>G31&gt;=I31</formula1>
    </dataValidation>
    <dataValidation type="custom" operator="greaterThan" showInputMessage="1" showErrorMessage="1" error="Debe elegir TIPO DE ELEMENTO y PAQUETE DE TRABAJO" sqref="H48 H65:H67">
      <formula1>AND(D48&lt;&gt;"",F48&lt;&gt;"")</formula1>
    </dataValidation>
    <dataValidation type="textLength" allowBlank="1" showInputMessage="1" showErrorMessage="1" sqref="E67 E65">
      <formula1>0</formula1>
      <formula2>100</formula2>
    </dataValidation>
    <dataValidation type="custom" operator="greaterThan" showInputMessage="1" showErrorMessage="1" error="Debe elegir TIPO DE ELEMENTO y PAQUETE DE TRABAJO" sqref="J48:M67">
      <formula1>AND(D48&lt;&gt;"",F48&lt;&gt;"")</formula1>
    </dataValidation>
    <dataValidation type="decimal" operator="greaterThan" allowBlank="1" showInputMessage="1" showErrorMessage="1" sqref="E31:F37 E45:E46">
      <formula1>0</formula1>
    </dataValidation>
  </dataValidations>
  <pageMargins left="0.7" right="0.7" top="0.75" bottom="0.75" header="0.3" footer="0.3"/>
  <pageSetup paperSize="9" scale="29" fitToHeight="2" orientation="landscape" horizontalDpi="90" verticalDpi="9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Tablas!$A$6:$A$9</xm:f>
          </x14:formula1>
          <xm:sqref>B20</xm:sqref>
        </x14:dataValidation>
        <x14:dataValidation type="list" allowBlank="1" showInputMessage="1" showErrorMessage="1">
          <x14:formula1>
            <xm:f>Tablas!$D$6:$D$11</xm:f>
          </x14:formula1>
          <xm:sqref>C52:C64</xm:sqref>
        </x14:dataValidation>
        <x14:dataValidation type="list" allowBlank="1" showInputMessage="1" showErrorMessage="1">
          <x14:formula1>
            <xm:f>Tablas!$A$12:$A$21</xm:f>
          </x14:formula1>
          <xm:sqref>F67</xm:sqref>
        </x14:dataValidation>
        <x14:dataValidation type="custom" showInputMessage="1" showErrorMessage="1" errorTitle="Faltan datos" error="Debe especificar la TIPOLOGÍA DE ENTIDAD y la UBICACIÓN DEL PROYECTO">
          <x14:formula1>
            <xm:f>AND(B20&lt;&gt;"",'Presupuesto Total'!E19&lt;&gt;"")</xm:f>
          </x14:formula1>
          <xm:sqref>G20:G25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V111"/>
  <sheetViews>
    <sheetView showGridLines="0" showZeros="0" zoomScale="55" zoomScaleNormal="55" zoomScaleSheetLayoutView="25" zoomScalePageLayoutView="10" workbookViewId="0">
      <selection activeCell="G84" sqref="G84"/>
    </sheetView>
  </sheetViews>
  <sheetFormatPr baseColWidth="10" defaultColWidth="0" defaultRowHeight="0" customHeight="1" zeroHeight="1" x14ac:dyDescent="0.25"/>
  <cols>
    <col min="1" max="2" width="11.42578125" style="15" customWidth="1"/>
    <col min="3" max="3" width="28.7109375" style="15" customWidth="1"/>
    <col min="4" max="9" width="30.7109375" style="15" customWidth="1"/>
    <col min="10" max="10" width="28.5703125" style="15" customWidth="1"/>
    <col min="11" max="17" width="30.7109375" style="15" hidden="1" customWidth="1"/>
    <col min="18" max="20" width="18.7109375" style="15" hidden="1" customWidth="1"/>
    <col min="21" max="27" width="18.7109375" style="15" hidden="1"/>
    <col min="28" max="16372" width="11.42578125" style="15" hidden="1"/>
    <col min="16373" max="16376" width="0" style="15" hidden="1"/>
    <col min="16377" max="16384" width="11.42578125" style="15" hidden="1"/>
  </cols>
  <sheetData>
    <row r="1" spans="2:21" s="7" customFormat="1" ht="14.45" customHeight="1" x14ac:dyDescent="0.25"/>
    <row r="2" spans="2:21" s="7" customFormat="1" ht="14.45" customHeight="1" x14ac:dyDescent="0.25"/>
    <row r="3" spans="2:21" s="7" customFormat="1" ht="14.45" customHeight="1" x14ac:dyDescent="0.25"/>
    <row r="4" spans="2:21" s="7" customFormat="1" ht="14.45" customHeight="1" x14ac:dyDescent="0.25"/>
    <row r="5" spans="2:21" s="7" customFormat="1" ht="14.45" customHeight="1" x14ac:dyDescent="0.25"/>
    <row r="6" spans="2:21" s="7" customFormat="1" ht="14.45" customHeight="1" x14ac:dyDescent="0.25"/>
    <row r="7" spans="2:21" s="7" customFormat="1" ht="14.45" customHeight="1" x14ac:dyDescent="0.25"/>
    <row r="8" spans="2:21" s="7" customFormat="1" ht="14.45" customHeight="1" x14ac:dyDescent="0.25"/>
    <row r="9" spans="2:21" s="7" customFormat="1" ht="14.45" customHeight="1" x14ac:dyDescent="0.25"/>
    <row r="10" spans="2:21" s="7" customFormat="1" ht="14.45" customHeight="1" x14ac:dyDescent="0.25">
      <c r="K10" s="13"/>
      <c r="L10" s="13"/>
      <c r="M10" s="13"/>
      <c r="N10" s="13"/>
      <c r="O10" s="13"/>
      <c r="P10" s="13"/>
      <c r="Q10" s="13"/>
      <c r="R10" s="13"/>
      <c r="S10" s="13"/>
      <c r="T10" s="13"/>
      <c r="U10" s="13"/>
    </row>
    <row r="11" spans="2:21" s="7" customFormat="1" ht="30" customHeight="1" x14ac:dyDescent="0.25">
      <c r="B11" s="471" t="s">
        <v>204</v>
      </c>
      <c r="C11" s="471"/>
      <c r="D11" s="471"/>
      <c r="E11" s="471"/>
      <c r="F11" s="471"/>
      <c r="G11" s="471"/>
      <c r="H11" s="471"/>
      <c r="I11" s="471"/>
      <c r="K11" s="13"/>
      <c r="L11" s="13"/>
      <c r="M11" s="13"/>
      <c r="N11" s="13"/>
      <c r="O11" s="13"/>
    </row>
    <row r="12" spans="2:21" s="7" customFormat="1" ht="26.25" x14ac:dyDescent="0.25">
      <c r="C12" s="4"/>
      <c r="D12" s="4"/>
      <c r="E12" s="4"/>
      <c r="F12" s="4"/>
      <c r="G12" s="4"/>
      <c r="H12" s="4"/>
      <c r="K12" s="13"/>
      <c r="L12" s="13"/>
      <c r="M12" s="13"/>
      <c r="N12" s="13"/>
      <c r="O12" s="13"/>
    </row>
    <row r="13" spans="2:21" s="7" customFormat="1" ht="110.1" customHeight="1" x14ac:dyDescent="0.25">
      <c r="B13" s="502" t="s">
        <v>236</v>
      </c>
      <c r="C13" s="502"/>
      <c r="D13" s="502"/>
      <c r="E13" s="502"/>
      <c r="F13" s="502"/>
      <c r="G13" s="502"/>
      <c r="H13" s="502"/>
      <c r="I13" s="502"/>
      <c r="L13" s="28"/>
      <c r="M13" s="13"/>
      <c r="N13" s="13"/>
      <c r="O13" s="13"/>
    </row>
    <row r="14" spans="2:21" s="7" customFormat="1" ht="110.1" customHeight="1" x14ac:dyDescent="0.25">
      <c r="B14" s="502"/>
      <c r="C14" s="502"/>
      <c r="D14" s="502"/>
      <c r="E14" s="502"/>
      <c r="F14" s="502"/>
      <c r="G14" s="502"/>
      <c r="H14" s="502"/>
      <c r="I14" s="502"/>
      <c r="L14" s="28"/>
      <c r="M14" s="13"/>
      <c r="N14" s="13"/>
      <c r="O14" s="13"/>
    </row>
    <row r="15" spans="2:21" s="7" customFormat="1" ht="110.1" customHeight="1" x14ac:dyDescent="0.25">
      <c r="B15" s="502"/>
      <c r="C15" s="502"/>
      <c r="D15" s="502"/>
      <c r="E15" s="502"/>
      <c r="F15" s="502"/>
      <c r="G15" s="502"/>
      <c r="H15" s="502"/>
      <c r="I15" s="502"/>
      <c r="L15" s="28"/>
      <c r="M15" s="13"/>
      <c r="N15" s="13"/>
      <c r="O15" s="13"/>
    </row>
    <row r="16" spans="2:21" s="7" customFormat="1" ht="26.25" x14ac:dyDescent="0.25">
      <c r="L16" s="13"/>
      <c r="M16" s="13"/>
      <c r="N16" s="13"/>
    </row>
    <row r="17" spans="2:15" s="7" customFormat="1" ht="20.100000000000001" customHeight="1" x14ac:dyDescent="0.25">
      <c r="B17" s="452" t="s">
        <v>106</v>
      </c>
      <c r="C17" s="452"/>
      <c r="D17" s="452"/>
      <c r="E17" s="474"/>
      <c r="F17" s="474"/>
      <c r="G17" s="474"/>
      <c r="H17" s="474"/>
      <c r="I17" s="474"/>
    </row>
    <row r="18" spans="2:15" ht="20.100000000000001" customHeight="1" x14ac:dyDescent="0.25">
      <c r="C18" s="14"/>
      <c r="D18" s="14"/>
      <c r="F18" s="175"/>
      <c r="G18" s="175"/>
      <c r="H18" s="175"/>
      <c r="I18" s="7"/>
      <c r="J18" s="7"/>
    </row>
    <row r="19" spans="2:15" ht="63.75" customHeight="1" x14ac:dyDescent="0.25">
      <c r="B19" s="452" t="s">
        <v>107</v>
      </c>
      <c r="C19" s="452"/>
      <c r="D19" s="452" t="s">
        <v>108</v>
      </c>
      <c r="E19" s="452"/>
      <c r="F19" s="115" t="s">
        <v>109</v>
      </c>
      <c r="G19" s="191" t="s">
        <v>110</v>
      </c>
      <c r="H19" s="175"/>
      <c r="I19" s="7"/>
      <c r="J19" s="7"/>
      <c r="L19" s="16"/>
      <c r="M19" s="16"/>
      <c r="N19" s="16"/>
    </row>
    <row r="20" spans="2:15" s="7" customFormat="1" ht="65.45" customHeight="1" x14ac:dyDescent="0.25">
      <c r="B20" s="473"/>
      <c r="C20" s="473"/>
      <c r="D20" s="453" t="s">
        <v>198</v>
      </c>
      <c r="E20" s="453"/>
      <c r="F20" s="218" t="str">
        <f>IF(B20="universidad o centro de investigación o tecnológico",1,"")</f>
        <v/>
      </c>
      <c r="G20" s="475"/>
      <c r="H20" s="175"/>
      <c r="K20" s="15"/>
      <c r="L20" s="16"/>
      <c r="M20" s="16"/>
      <c r="N20" s="16"/>
    </row>
    <row r="21" spans="2:15" s="7" customFormat="1" ht="24.95" customHeight="1" x14ac:dyDescent="0.25">
      <c r="B21" s="473"/>
      <c r="C21" s="473"/>
      <c r="D21" s="454" t="s">
        <v>194</v>
      </c>
      <c r="E21" s="454"/>
      <c r="F21" s="218" t="str">
        <f>IF(OR(B20="pequeña empresa", B20="mediana empresa", B20="gran empresa"), 0.4, "")</f>
        <v/>
      </c>
      <c r="G21" s="475"/>
      <c r="H21" s="175"/>
      <c r="K21" s="15"/>
      <c r="L21" s="16"/>
      <c r="M21" s="16"/>
      <c r="N21" s="16"/>
    </row>
    <row r="22" spans="2:15" s="7" customFormat="1" ht="24.95" customHeight="1" x14ac:dyDescent="0.25">
      <c r="B22" s="473"/>
      <c r="C22" s="473"/>
      <c r="D22" s="454" t="s">
        <v>111</v>
      </c>
      <c r="E22" s="454"/>
      <c r="F22" s="218" t="str">
        <f>IF(B20="pequeña empresa",0.2,"")</f>
        <v/>
      </c>
      <c r="G22" s="475"/>
      <c r="H22" s="175"/>
      <c r="K22" s="15"/>
      <c r="L22" s="16"/>
      <c r="M22" s="16"/>
      <c r="N22" s="16"/>
    </row>
    <row r="23" spans="2:15" s="7" customFormat="1" ht="24.95" customHeight="1" x14ac:dyDescent="0.25">
      <c r="B23" s="473"/>
      <c r="C23" s="473"/>
      <c r="D23" s="454" t="s">
        <v>112</v>
      </c>
      <c r="E23" s="454"/>
      <c r="F23" s="218" t="str">
        <f>IF(B20="mediana empresa",0.1,"")</f>
        <v/>
      </c>
      <c r="G23" s="475"/>
      <c r="H23" s="217"/>
      <c r="K23" s="15"/>
      <c r="L23" s="16"/>
      <c r="M23" s="16"/>
      <c r="N23" s="16"/>
    </row>
    <row r="24" spans="2:15" s="7" customFormat="1" ht="24.95" customHeight="1" x14ac:dyDescent="0.25">
      <c r="B24" s="452" t="s">
        <v>176</v>
      </c>
      <c r="C24" s="452"/>
      <c r="D24" s="476">
        <f>'Presupuesto Total'!E19</f>
        <v>0</v>
      </c>
      <c r="E24" s="477"/>
      <c r="F24" s="218" t="str">
        <f>IF(B20="Universidad o centro de investigación o tecnológico","",IF(D24="Territorio Insular",5%,""))</f>
        <v/>
      </c>
      <c r="G24" s="475"/>
      <c r="H24" s="175"/>
      <c r="K24" s="15"/>
      <c r="L24" s="16"/>
      <c r="M24" s="16"/>
      <c r="N24" s="16"/>
    </row>
    <row r="25" spans="2:15" ht="30.6" customHeight="1" x14ac:dyDescent="0.25">
      <c r="D25" s="478" t="s">
        <v>113</v>
      </c>
      <c r="E25" s="479"/>
      <c r="F25" s="218">
        <f>SUM(F20:F24)</f>
        <v>0</v>
      </c>
      <c r="G25" s="475"/>
      <c r="H25" s="175"/>
      <c r="I25" s="18"/>
      <c r="J25" s="7"/>
      <c r="M25" s="17"/>
    </row>
    <row r="26" spans="2:15" ht="15" x14ac:dyDescent="0.25">
      <c r="F26" s="98"/>
      <c r="G26" s="98"/>
      <c r="H26" s="98"/>
      <c r="I26" s="98"/>
      <c r="M26" s="17"/>
    </row>
    <row r="27" spans="2:15" ht="15" x14ac:dyDescent="0.25">
      <c r="M27" s="17"/>
    </row>
    <row r="28" spans="2:15" ht="21.75" customHeight="1" x14ac:dyDescent="0.25">
      <c r="B28" s="480" t="s">
        <v>180</v>
      </c>
      <c r="C28" s="480"/>
      <c r="D28" s="480"/>
      <c r="E28" s="480"/>
      <c r="F28" s="480"/>
      <c r="G28" s="480"/>
      <c r="H28" s="480"/>
      <c r="I28" s="480"/>
      <c r="J28" s="48"/>
      <c r="K28" s="48"/>
      <c r="L28" s="48"/>
      <c r="M28" s="48"/>
      <c r="N28" s="19"/>
      <c r="O28" s="7"/>
    </row>
    <row r="29" spans="2:15" ht="15.75" thickBot="1" x14ac:dyDescent="0.3">
      <c r="M29" s="17"/>
    </row>
    <row r="30" spans="2:15" s="7" customFormat="1" ht="60" customHeight="1" x14ac:dyDescent="0.25">
      <c r="B30" s="486" t="s">
        <v>207</v>
      </c>
      <c r="C30" s="487"/>
      <c r="D30" s="487"/>
      <c r="E30" s="97" t="s">
        <v>114</v>
      </c>
      <c r="F30" s="97" t="s">
        <v>115</v>
      </c>
      <c r="G30" s="481" t="s">
        <v>208</v>
      </c>
      <c r="H30" s="482"/>
      <c r="I30" s="483"/>
      <c r="J30" s="15"/>
      <c r="K30" s="15"/>
      <c r="L30" s="15"/>
      <c r="M30" s="17"/>
      <c r="N30" s="15"/>
    </row>
    <row r="31" spans="2:15" s="7" customFormat="1" ht="15.75" x14ac:dyDescent="0.25">
      <c r="B31" s="461" t="s">
        <v>90</v>
      </c>
      <c r="C31" s="454"/>
      <c r="D31" s="454"/>
      <c r="E31" s="202"/>
      <c r="F31" s="209">
        <f>SUMIF(C52:C64,"Costes de ingeniería, construcción, adquisición, alquiler y leasing",E52:E64)</f>
        <v>0</v>
      </c>
      <c r="G31" s="484"/>
      <c r="H31" s="484"/>
      <c r="I31" s="485"/>
      <c r="J31" s="15"/>
      <c r="K31" s="15"/>
      <c r="L31" s="15"/>
      <c r="M31" s="17"/>
      <c r="N31" s="15"/>
    </row>
    <row r="32" spans="2:15" s="7" customFormat="1" ht="15.75" x14ac:dyDescent="0.25">
      <c r="B32" s="461" t="s">
        <v>218</v>
      </c>
      <c r="C32" s="454"/>
      <c r="D32" s="454"/>
      <c r="E32" s="207" t="str">
        <f>IFERROR(G45,"")</f>
        <v/>
      </c>
      <c r="F32" s="209">
        <f>SUMIF(C52:C64,"Costes de instalaciones eléctricas de interconexión",E52:E64)</f>
        <v>0</v>
      </c>
      <c r="G32" s="484"/>
      <c r="H32" s="484"/>
      <c r="I32" s="485"/>
      <c r="J32" s="15"/>
      <c r="K32" s="15"/>
      <c r="L32" s="15"/>
      <c r="M32" s="17"/>
      <c r="N32" s="15"/>
    </row>
    <row r="33" spans="1:20" s="7" customFormat="1" ht="15.75" x14ac:dyDescent="0.25">
      <c r="B33" s="461" t="s">
        <v>116</v>
      </c>
      <c r="C33" s="454"/>
      <c r="D33" s="454"/>
      <c r="E33" s="207" t="str">
        <f>IFERROR(G46,"")</f>
        <v/>
      </c>
      <c r="F33" s="209">
        <f>SUMIF(C52:C64,"Costes de otros sistemas (equipamientos, sistemas de control)",E52:E64)</f>
        <v>0</v>
      </c>
      <c r="G33" s="484"/>
      <c r="H33" s="484"/>
      <c r="I33" s="485"/>
      <c r="J33" s="15"/>
      <c r="K33" s="15"/>
      <c r="L33" s="15"/>
      <c r="M33" s="17"/>
      <c r="N33" s="15"/>
    </row>
    <row r="34" spans="1:20" s="7" customFormat="1" ht="15" customHeight="1" x14ac:dyDescent="0.25">
      <c r="B34" s="461" t="s">
        <v>93</v>
      </c>
      <c r="C34" s="454"/>
      <c r="D34" s="454"/>
      <c r="E34" s="202"/>
      <c r="F34" s="209">
        <f>SUMIF(C52:C64,"Costes de dirección facultativa",E52:E64)</f>
        <v>0</v>
      </c>
      <c r="G34" s="484"/>
      <c r="H34" s="484"/>
      <c r="I34" s="485"/>
      <c r="J34" s="15"/>
      <c r="K34" s="15"/>
      <c r="L34" s="15"/>
      <c r="M34" s="17"/>
      <c r="N34" s="15"/>
    </row>
    <row r="35" spans="1:20" s="7" customFormat="1" ht="15" customHeight="1" x14ac:dyDescent="0.25">
      <c r="B35" s="461" t="s">
        <v>94</v>
      </c>
      <c r="C35" s="454"/>
      <c r="D35" s="454"/>
      <c r="E35" s="202"/>
      <c r="F35" s="209">
        <f>SUMIF(C52:C64,"Costes de gestión de solicitud y/o justificación",E52:E64)</f>
        <v>0</v>
      </c>
      <c r="G35" s="484"/>
      <c r="H35" s="484"/>
      <c r="I35" s="485"/>
      <c r="J35" s="15"/>
      <c r="K35" s="15"/>
      <c r="L35" s="15"/>
      <c r="M35" s="17"/>
      <c r="N35" s="15"/>
    </row>
    <row r="36" spans="1:20" s="7" customFormat="1" ht="15" customHeight="1" x14ac:dyDescent="0.25">
      <c r="B36" s="461" t="s">
        <v>95</v>
      </c>
      <c r="C36" s="454"/>
      <c r="D36" s="454"/>
      <c r="E36" s="202"/>
      <c r="F36" s="209">
        <f>SUMIF(C52:C64,"Costes de coordinación de Seguridad y Salud",E52:E64)</f>
        <v>0</v>
      </c>
      <c r="G36" s="484"/>
      <c r="H36" s="484"/>
      <c r="I36" s="485"/>
      <c r="J36" s="15"/>
      <c r="K36" s="15"/>
      <c r="L36" s="15"/>
      <c r="M36" s="17"/>
      <c r="N36" s="15"/>
    </row>
    <row r="37" spans="1:20" s="7" customFormat="1" ht="15" customHeight="1" thickBot="1" x14ac:dyDescent="0.3">
      <c r="B37" s="462" t="s">
        <v>117</v>
      </c>
      <c r="C37" s="463"/>
      <c r="D37" s="463"/>
      <c r="E37" s="208">
        <f>SUM(E31:E36)</f>
        <v>0</v>
      </c>
      <c r="F37" s="33">
        <f>SUM(F31:F36)</f>
        <v>0</v>
      </c>
      <c r="G37" s="488"/>
      <c r="H37" s="488"/>
      <c r="I37" s="489"/>
      <c r="J37" s="15"/>
      <c r="K37" s="15"/>
      <c r="L37" s="15"/>
      <c r="M37" s="17"/>
      <c r="N37" s="15"/>
    </row>
    <row r="38" spans="1:20" s="7" customFormat="1" ht="15" customHeight="1" x14ac:dyDescent="0.25">
      <c r="I38" s="15"/>
      <c r="J38" s="15"/>
      <c r="K38" s="15"/>
      <c r="L38" s="15"/>
      <c r="M38" s="17"/>
      <c r="N38" s="15"/>
    </row>
    <row r="39" spans="1:20" s="7" customFormat="1" ht="15" customHeight="1" x14ac:dyDescent="0.25">
      <c r="B39" s="464" t="s">
        <v>118</v>
      </c>
      <c r="C39" s="464"/>
      <c r="D39" s="464"/>
      <c r="E39" s="464"/>
      <c r="I39" s="15"/>
      <c r="J39" s="15"/>
      <c r="K39" s="15"/>
      <c r="L39" s="15"/>
      <c r="M39" s="17"/>
      <c r="N39" s="15"/>
    </row>
    <row r="40" spans="1:20" s="7" customFormat="1" ht="15" customHeight="1" x14ac:dyDescent="0.25">
      <c r="C40" s="65"/>
      <c r="D40" s="65"/>
      <c r="E40" s="65"/>
      <c r="F40" s="65"/>
      <c r="G40" s="65"/>
      <c r="H40" s="65"/>
    </row>
    <row r="41" spans="1:20" s="7" customFormat="1" ht="47.25" x14ac:dyDescent="0.25">
      <c r="C41" s="114" t="s">
        <v>119</v>
      </c>
      <c r="D41" s="173" t="str">
        <f>'Entidad representante'!D41</f>
        <v/>
      </c>
      <c r="E41" s="114" t="s">
        <v>120</v>
      </c>
      <c r="F41" s="173">
        <f>'Entidad representante'!F41</f>
        <v>0</v>
      </c>
      <c r="G41" s="114" t="s">
        <v>121</v>
      </c>
      <c r="H41" s="173">
        <f>'Entidad representante'!H41</f>
        <v>0</v>
      </c>
      <c r="I41" s="174"/>
    </row>
    <row r="42" spans="1:20" s="7" customFormat="1" ht="15" customHeight="1" x14ac:dyDescent="0.25">
      <c r="C42" s="65"/>
      <c r="D42" s="65"/>
      <c r="E42" s="65"/>
      <c r="F42" s="65"/>
      <c r="G42" s="65"/>
      <c r="I42" s="174"/>
    </row>
    <row r="43" spans="1:20" s="7" customFormat="1" ht="15" customHeight="1" thickBot="1" x14ac:dyDescent="0.3">
      <c r="I43" s="174"/>
    </row>
    <row r="44" spans="1:20" s="7" customFormat="1" ht="56.25" x14ac:dyDescent="0.25">
      <c r="C44" s="455" t="s">
        <v>122</v>
      </c>
      <c r="D44" s="456"/>
      <c r="E44" s="67" t="s">
        <v>123</v>
      </c>
      <c r="F44" s="67" t="s">
        <v>124</v>
      </c>
      <c r="G44" s="490" t="s">
        <v>125</v>
      </c>
      <c r="H44" s="491"/>
      <c r="I44" s="174"/>
      <c r="J44" s="15"/>
      <c r="K44" s="15"/>
      <c r="L44" s="15"/>
      <c r="M44" s="17"/>
      <c r="N44" s="15"/>
    </row>
    <row r="45" spans="1:20" s="7" customFormat="1" ht="15.75" x14ac:dyDescent="0.25">
      <c r="C45" s="457" t="s">
        <v>218</v>
      </c>
      <c r="D45" s="458"/>
      <c r="E45" s="203"/>
      <c r="F45" s="211" t="str">
        <f>'Entidad representante'!F45</f>
        <v/>
      </c>
      <c r="G45" s="492" t="str">
        <f>IFERROR(IF(D41="NO",E45,ROUND(F45*E45,2)),"")</f>
        <v/>
      </c>
      <c r="H45" s="493"/>
      <c r="I45" s="174"/>
      <c r="J45" s="15"/>
      <c r="K45" s="15"/>
      <c r="L45" s="15"/>
      <c r="M45" s="17"/>
      <c r="N45" s="15"/>
    </row>
    <row r="46" spans="1:20" s="7" customFormat="1" ht="16.5" thickBot="1" x14ac:dyDescent="0.3">
      <c r="C46" s="459" t="s">
        <v>116</v>
      </c>
      <c r="D46" s="460"/>
      <c r="E46" s="204"/>
      <c r="F46" s="212" t="str">
        <f>'Entidad representante'!F46</f>
        <v/>
      </c>
      <c r="G46" s="496" t="str">
        <f>IFERROR(IF(D41="NO",E46,ROUND(F46*E46,2)),"")</f>
        <v/>
      </c>
      <c r="H46" s="497"/>
      <c r="I46" s="174"/>
      <c r="J46" s="15"/>
      <c r="K46" s="15"/>
      <c r="L46" s="15"/>
      <c r="M46" s="17"/>
      <c r="N46" s="15"/>
    </row>
    <row r="47" spans="1:20" s="7" customFormat="1" ht="15" customHeight="1" x14ac:dyDescent="0.25">
      <c r="E47" s="216"/>
    </row>
    <row r="48" spans="1:20" s="7" customFormat="1" ht="15" customHeight="1" x14ac:dyDescent="0.25">
      <c r="A48" s="19"/>
      <c r="B48" s="19"/>
      <c r="C48" s="45"/>
      <c r="D48" s="45"/>
      <c r="E48" s="215"/>
      <c r="G48" s="46"/>
      <c r="H48" s="47"/>
      <c r="I48" s="47"/>
      <c r="J48" s="48"/>
      <c r="K48" s="48"/>
      <c r="L48" s="48"/>
      <c r="M48" s="48"/>
      <c r="N48" s="19"/>
      <c r="O48" s="19"/>
      <c r="P48" s="19"/>
      <c r="Q48" s="19"/>
      <c r="R48" s="19"/>
      <c r="S48" s="19"/>
      <c r="T48" s="19"/>
    </row>
    <row r="49" spans="1:20" ht="21.75" customHeight="1" x14ac:dyDescent="0.25">
      <c r="B49" s="464" t="s">
        <v>126</v>
      </c>
      <c r="C49" s="464"/>
      <c r="D49" s="464"/>
      <c r="E49" s="215"/>
      <c r="F49" s="66"/>
      <c r="G49" s="66"/>
      <c r="H49" s="66"/>
      <c r="I49" s="47"/>
      <c r="J49" s="48"/>
      <c r="K49" s="48"/>
      <c r="L49" s="48"/>
      <c r="M49" s="48"/>
      <c r="N49" s="19"/>
      <c r="O49" s="7"/>
    </row>
    <row r="50" spans="1:20" ht="9.6" customHeight="1" x14ac:dyDescent="0.25">
      <c r="C50" s="65"/>
      <c r="D50" s="65"/>
      <c r="E50" s="65"/>
      <c r="G50" s="66"/>
      <c r="H50" s="66"/>
      <c r="I50" s="47"/>
      <c r="J50" s="48"/>
      <c r="K50" s="48"/>
      <c r="L50" s="48"/>
      <c r="M50" s="48"/>
      <c r="N50" s="19"/>
      <c r="O50" s="7"/>
    </row>
    <row r="51" spans="1:20" s="7" customFormat="1" ht="30.95" customHeight="1" x14ac:dyDescent="0.25">
      <c r="A51" s="19"/>
      <c r="B51" s="19"/>
      <c r="C51" s="494" t="s">
        <v>127</v>
      </c>
      <c r="D51" s="495"/>
      <c r="E51" s="190" t="s">
        <v>128</v>
      </c>
      <c r="F51" s="190" t="s">
        <v>129</v>
      </c>
      <c r="G51" s="498" t="s">
        <v>130</v>
      </c>
      <c r="H51" s="498"/>
      <c r="I51" s="498"/>
      <c r="J51" s="48"/>
      <c r="K51" s="48"/>
      <c r="L51" s="48"/>
      <c r="M51" s="48"/>
      <c r="N51" s="19"/>
      <c r="O51" s="19"/>
      <c r="P51" s="19"/>
      <c r="Q51" s="19"/>
      <c r="R51" s="19"/>
      <c r="S51" s="19"/>
      <c r="T51" s="19"/>
    </row>
    <row r="52" spans="1:20" s="7" customFormat="1" ht="15.75" x14ac:dyDescent="0.25">
      <c r="A52" s="19"/>
      <c r="B52" s="19"/>
      <c r="C52" s="469"/>
      <c r="D52" s="470"/>
      <c r="E52" s="219"/>
      <c r="F52" s="214"/>
      <c r="G52" s="451"/>
      <c r="H52" s="451"/>
      <c r="I52" s="451"/>
      <c r="J52" s="48"/>
      <c r="K52" s="48"/>
      <c r="L52" s="48"/>
      <c r="M52" s="48"/>
      <c r="N52" s="19"/>
      <c r="O52" s="19"/>
      <c r="P52" s="19"/>
      <c r="Q52" s="19"/>
      <c r="R52" s="19"/>
      <c r="S52" s="19"/>
      <c r="T52" s="19"/>
    </row>
    <row r="53" spans="1:20" s="7" customFormat="1" ht="15.75" x14ac:dyDescent="0.25">
      <c r="A53" s="19"/>
      <c r="B53" s="19"/>
      <c r="C53" s="469"/>
      <c r="D53" s="470"/>
      <c r="E53" s="219"/>
      <c r="F53" s="214"/>
      <c r="G53" s="451"/>
      <c r="H53" s="451"/>
      <c r="I53" s="451"/>
      <c r="J53" s="48"/>
      <c r="K53" s="48"/>
      <c r="L53" s="48"/>
      <c r="M53" s="48"/>
      <c r="N53" s="19"/>
      <c r="O53" s="19"/>
      <c r="P53" s="19"/>
      <c r="Q53" s="19"/>
      <c r="R53" s="19"/>
      <c r="S53" s="19"/>
      <c r="T53" s="19"/>
    </row>
    <row r="54" spans="1:20" s="7" customFormat="1" ht="15.75" x14ac:dyDescent="0.25">
      <c r="A54" s="19"/>
      <c r="B54" s="19"/>
      <c r="C54" s="469"/>
      <c r="D54" s="470"/>
      <c r="E54" s="219"/>
      <c r="F54" s="214"/>
      <c r="G54" s="451"/>
      <c r="H54" s="451"/>
      <c r="I54" s="451"/>
      <c r="J54" s="48"/>
      <c r="K54" s="48"/>
      <c r="L54" s="48"/>
      <c r="M54" s="48"/>
      <c r="N54" s="19"/>
      <c r="O54" s="19"/>
      <c r="P54" s="19"/>
      <c r="Q54" s="19"/>
      <c r="R54" s="19"/>
      <c r="S54" s="19"/>
      <c r="T54" s="19"/>
    </row>
    <row r="55" spans="1:20" s="7" customFormat="1" ht="15.75" x14ac:dyDescent="0.25">
      <c r="A55" s="19"/>
      <c r="B55" s="19"/>
      <c r="C55" s="469"/>
      <c r="D55" s="470"/>
      <c r="E55" s="219"/>
      <c r="F55" s="214"/>
      <c r="G55" s="451"/>
      <c r="H55" s="451"/>
      <c r="I55" s="451"/>
      <c r="J55" s="48"/>
      <c r="K55" s="48"/>
      <c r="L55" s="48"/>
      <c r="M55" s="48"/>
      <c r="N55" s="19"/>
      <c r="O55" s="19"/>
      <c r="P55" s="19"/>
      <c r="Q55" s="19"/>
      <c r="R55" s="19"/>
      <c r="S55" s="19"/>
      <c r="T55" s="19"/>
    </row>
    <row r="56" spans="1:20" s="7" customFormat="1" ht="15.75" x14ac:dyDescent="0.25">
      <c r="A56" s="19"/>
      <c r="B56" s="19"/>
      <c r="C56" s="469"/>
      <c r="D56" s="470"/>
      <c r="E56" s="219"/>
      <c r="F56" s="214"/>
      <c r="G56" s="451"/>
      <c r="H56" s="451"/>
      <c r="I56" s="451"/>
      <c r="J56" s="48"/>
      <c r="K56" s="48"/>
      <c r="L56" s="48"/>
      <c r="M56" s="48"/>
      <c r="N56" s="19"/>
      <c r="O56" s="19"/>
      <c r="P56" s="19"/>
      <c r="Q56" s="19"/>
      <c r="R56" s="19"/>
      <c r="S56" s="19"/>
      <c r="T56" s="19"/>
    </row>
    <row r="57" spans="1:20" s="7" customFormat="1" ht="15.75" x14ac:dyDescent="0.25">
      <c r="A57" s="19"/>
      <c r="B57" s="19"/>
      <c r="C57" s="469"/>
      <c r="D57" s="470"/>
      <c r="E57" s="219"/>
      <c r="F57" s="214"/>
      <c r="G57" s="451"/>
      <c r="H57" s="451"/>
      <c r="I57" s="451"/>
      <c r="J57" s="48"/>
      <c r="K57" s="48"/>
      <c r="L57" s="48"/>
      <c r="M57" s="48"/>
      <c r="N57" s="19"/>
      <c r="O57" s="19"/>
      <c r="P57" s="19"/>
      <c r="Q57" s="19"/>
      <c r="R57" s="19"/>
      <c r="S57" s="19"/>
      <c r="T57" s="19"/>
    </row>
    <row r="58" spans="1:20" s="7" customFormat="1" ht="15.75" x14ac:dyDescent="0.25">
      <c r="A58" s="19"/>
      <c r="B58" s="19"/>
      <c r="C58" s="469"/>
      <c r="D58" s="470"/>
      <c r="E58" s="219"/>
      <c r="F58" s="214"/>
      <c r="G58" s="451"/>
      <c r="H58" s="451"/>
      <c r="I58" s="451"/>
      <c r="J58" s="48"/>
      <c r="K58" s="48"/>
      <c r="L58" s="48"/>
      <c r="M58" s="48"/>
      <c r="N58" s="19"/>
      <c r="O58" s="19"/>
      <c r="P58" s="19"/>
      <c r="Q58" s="19"/>
      <c r="R58" s="19"/>
      <c r="S58" s="19"/>
      <c r="T58" s="19"/>
    </row>
    <row r="59" spans="1:20" s="7" customFormat="1" ht="15.75" x14ac:dyDescent="0.25">
      <c r="A59" s="19"/>
      <c r="B59" s="19"/>
      <c r="C59" s="469"/>
      <c r="D59" s="470"/>
      <c r="E59" s="219"/>
      <c r="F59" s="214"/>
      <c r="G59" s="451"/>
      <c r="H59" s="451"/>
      <c r="I59" s="451"/>
      <c r="J59" s="48"/>
      <c r="K59" s="48"/>
      <c r="L59" s="48"/>
      <c r="M59" s="48"/>
      <c r="N59" s="19"/>
      <c r="O59" s="19"/>
      <c r="P59" s="19"/>
      <c r="Q59" s="19"/>
      <c r="R59" s="19"/>
      <c r="S59" s="19"/>
      <c r="T59" s="19"/>
    </row>
    <row r="60" spans="1:20" s="7" customFormat="1" ht="15.75" x14ac:dyDescent="0.25">
      <c r="A60" s="19"/>
      <c r="B60" s="19"/>
      <c r="C60" s="469"/>
      <c r="D60" s="470"/>
      <c r="E60" s="219"/>
      <c r="F60" s="214"/>
      <c r="G60" s="451"/>
      <c r="H60" s="451"/>
      <c r="I60" s="451"/>
      <c r="J60" s="48"/>
      <c r="K60" s="48"/>
      <c r="L60" s="48"/>
      <c r="M60" s="48"/>
      <c r="N60" s="19"/>
      <c r="O60" s="19"/>
      <c r="P60" s="19"/>
      <c r="Q60" s="19"/>
      <c r="R60" s="19"/>
      <c r="S60" s="19"/>
      <c r="T60" s="19"/>
    </row>
    <row r="61" spans="1:20" s="7" customFormat="1" ht="15.75" x14ac:dyDescent="0.25">
      <c r="A61" s="19"/>
      <c r="B61" s="19"/>
      <c r="C61" s="469"/>
      <c r="D61" s="470"/>
      <c r="E61" s="219"/>
      <c r="F61" s="214"/>
      <c r="G61" s="451"/>
      <c r="H61" s="451"/>
      <c r="I61" s="451"/>
      <c r="J61" s="48"/>
      <c r="K61" s="48"/>
      <c r="L61" s="48"/>
      <c r="M61" s="48"/>
      <c r="N61" s="19"/>
      <c r="O61" s="19"/>
      <c r="P61" s="19"/>
      <c r="Q61" s="19"/>
      <c r="R61" s="19"/>
      <c r="S61" s="19"/>
      <c r="T61" s="19"/>
    </row>
    <row r="62" spans="1:20" s="7" customFormat="1" ht="15.75" x14ac:dyDescent="0.25">
      <c r="A62" s="19"/>
      <c r="B62" s="19"/>
      <c r="C62" s="469"/>
      <c r="D62" s="470"/>
      <c r="E62" s="219"/>
      <c r="F62" s="214"/>
      <c r="G62" s="451"/>
      <c r="H62" s="451"/>
      <c r="I62" s="451"/>
      <c r="J62" s="48"/>
      <c r="K62" s="48"/>
      <c r="L62" s="48"/>
      <c r="M62" s="48"/>
      <c r="N62" s="19"/>
      <c r="O62" s="19"/>
      <c r="P62" s="19"/>
      <c r="Q62" s="19"/>
      <c r="R62" s="19"/>
      <c r="S62" s="19"/>
      <c r="T62" s="19"/>
    </row>
    <row r="63" spans="1:20" s="7" customFormat="1" ht="15.75" x14ac:dyDescent="0.25">
      <c r="A63" s="19"/>
      <c r="B63" s="19"/>
      <c r="C63" s="469"/>
      <c r="D63" s="470"/>
      <c r="E63" s="219"/>
      <c r="F63" s="214"/>
      <c r="G63" s="451"/>
      <c r="H63" s="451"/>
      <c r="I63" s="451"/>
      <c r="J63" s="48"/>
      <c r="K63" s="48"/>
      <c r="L63" s="48"/>
      <c r="M63" s="48"/>
      <c r="N63" s="19"/>
      <c r="O63" s="19"/>
      <c r="P63" s="19"/>
      <c r="Q63" s="19"/>
      <c r="R63" s="19"/>
      <c r="S63" s="19"/>
      <c r="T63" s="19"/>
    </row>
    <row r="64" spans="1:20" s="7" customFormat="1" ht="15.75" x14ac:dyDescent="0.25">
      <c r="A64" s="19"/>
      <c r="B64" s="19"/>
      <c r="C64" s="469"/>
      <c r="D64" s="470"/>
      <c r="E64" s="219"/>
      <c r="F64" s="214"/>
      <c r="G64" s="451"/>
      <c r="H64" s="451"/>
      <c r="I64" s="451"/>
      <c r="J64" s="48"/>
      <c r="K64" s="48"/>
      <c r="L64" s="48"/>
      <c r="M64" s="48"/>
      <c r="N64" s="19"/>
      <c r="O64" s="19"/>
      <c r="P64" s="19"/>
      <c r="Q64" s="19"/>
      <c r="R64" s="19"/>
      <c r="S64" s="19"/>
      <c r="T64" s="19"/>
    </row>
    <row r="65" spans="1:20" s="7" customFormat="1" ht="15" customHeight="1" x14ac:dyDescent="0.25">
      <c r="A65" s="19"/>
      <c r="B65" s="19"/>
      <c r="C65" s="45"/>
      <c r="D65" s="45"/>
      <c r="E65" s="45"/>
      <c r="F65" s="45"/>
      <c r="G65" s="46"/>
      <c r="H65" s="47"/>
      <c r="I65" s="47"/>
      <c r="J65" s="48"/>
      <c r="K65" s="48"/>
      <c r="L65" s="48"/>
      <c r="M65" s="48"/>
      <c r="N65" s="19"/>
      <c r="O65" s="19"/>
      <c r="P65" s="19"/>
      <c r="Q65" s="19"/>
      <c r="R65" s="19"/>
      <c r="S65" s="19"/>
      <c r="T65" s="19"/>
    </row>
    <row r="66" spans="1:20" s="7" customFormat="1" ht="15" customHeight="1" x14ac:dyDescent="0.25">
      <c r="A66" s="19"/>
      <c r="B66" s="19"/>
      <c r="C66" s="45"/>
      <c r="D66" s="45"/>
      <c r="E66" s="45"/>
      <c r="F66" s="45"/>
      <c r="G66" s="46"/>
      <c r="H66" s="47"/>
      <c r="I66" s="47"/>
      <c r="J66" s="48"/>
      <c r="K66" s="48"/>
      <c r="L66" s="48"/>
      <c r="M66" s="48"/>
      <c r="N66" s="19"/>
      <c r="O66" s="19"/>
      <c r="P66" s="19"/>
      <c r="Q66" s="19"/>
      <c r="R66" s="19"/>
      <c r="S66" s="19"/>
      <c r="T66" s="19"/>
    </row>
    <row r="67" spans="1:20" s="7" customFormat="1" ht="15" customHeight="1" x14ac:dyDescent="0.25">
      <c r="A67" s="19"/>
      <c r="B67" s="19"/>
      <c r="C67" s="45"/>
      <c r="D67" s="45"/>
      <c r="E67" s="45"/>
      <c r="F67" s="45"/>
      <c r="G67" s="46"/>
      <c r="H67" s="47"/>
      <c r="I67" s="47"/>
      <c r="J67" s="48"/>
      <c r="K67" s="48"/>
      <c r="L67" s="48"/>
      <c r="M67" s="48"/>
      <c r="N67" s="19"/>
      <c r="O67" s="19"/>
      <c r="P67" s="19"/>
      <c r="Q67" s="19"/>
      <c r="R67" s="19"/>
      <c r="S67" s="19"/>
      <c r="T67" s="19"/>
    </row>
    <row r="68" spans="1:20" ht="21.75" customHeight="1" x14ac:dyDescent="0.25">
      <c r="A68" s="20"/>
      <c r="B68" s="499" t="s">
        <v>183</v>
      </c>
      <c r="C68" s="500"/>
      <c r="D68" s="500"/>
      <c r="E68" s="500"/>
      <c r="F68" s="500"/>
      <c r="G68" s="500"/>
      <c r="H68" s="500"/>
      <c r="I68" s="501"/>
      <c r="J68" s="66"/>
      <c r="K68" s="66"/>
      <c r="L68" s="66"/>
      <c r="M68" s="66"/>
      <c r="N68" s="66"/>
      <c r="O68" s="19"/>
      <c r="P68" s="20"/>
      <c r="Q68" s="20"/>
      <c r="R68" s="20"/>
      <c r="S68" s="20"/>
      <c r="T68" s="20"/>
    </row>
    <row r="69" spans="1:20" ht="15" x14ac:dyDescent="0.25">
      <c r="A69" s="20"/>
      <c r="B69" s="20"/>
      <c r="C69" s="20"/>
      <c r="D69" s="20"/>
      <c r="E69" s="20"/>
      <c r="F69" s="20"/>
      <c r="G69" s="20"/>
      <c r="H69" s="20"/>
      <c r="I69" s="20"/>
      <c r="J69" s="20"/>
      <c r="K69" s="20"/>
      <c r="L69" s="20"/>
      <c r="M69" s="20"/>
      <c r="N69" s="20"/>
      <c r="O69" s="19"/>
      <c r="P69" s="20"/>
      <c r="Q69" s="20"/>
      <c r="R69" s="20"/>
      <c r="S69" s="20"/>
      <c r="T69" s="20"/>
    </row>
    <row r="70" spans="1:20" ht="55.5" customHeight="1" x14ac:dyDescent="0.25">
      <c r="A70" s="20"/>
      <c r="B70" s="20"/>
      <c r="C70" s="468" t="s">
        <v>131</v>
      </c>
      <c r="D70" s="468"/>
      <c r="E70" s="117" t="s">
        <v>182</v>
      </c>
      <c r="F70" s="117" t="s">
        <v>132</v>
      </c>
      <c r="G70" s="118" t="s">
        <v>181</v>
      </c>
      <c r="I70" s="20"/>
      <c r="J70" s="20"/>
      <c r="K70" s="20"/>
      <c r="L70" s="20"/>
      <c r="M70" s="20"/>
      <c r="N70" s="20"/>
      <c r="O70" s="20"/>
      <c r="P70" s="20"/>
      <c r="Q70" s="20"/>
      <c r="R70" s="20"/>
      <c r="S70" s="20"/>
      <c r="T70" s="20"/>
    </row>
    <row r="71" spans="1:20" ht="30" customHeight="1" x14ac:dyDescent="0.25">
      <c r="A71" s="20"/>
      <c r="B71" s="20"/>
      <c r="C71" s="454" t="s">
        <v>90</v>
      </c>
      <c r="D71" s="454"/>
      <c r="E71" s="36">
        <f t="shared" ref="E71:E76" si="0">E31</f>
        <v>0</v>
      </c>
      <c r="F71" s="180" t="str">
        <f>IF(E71&lt;&gt;0,$G$20,"")</f>
        <v/>
      </c>
      <c r="G71" s="36" t="str">
        <f>IFERROR(E71*F71,"")</f>
        <v/>
      </c>
      <c r="I71" s="20"/>
      <c r="J71" s="20"/>
      <c r="K71" s="20"/>
      <c r="L71" s="20"/>
      <c r="M71" s="20"/>
      <c r="N71" s="20"/>
      <c r="O71" s="20"/>
      <c r="P71" s="20"/>
      <c r="Q71" s="20"/>
      <c r="R71" s="20"/>
      <c r="S71" s="20"/>
      <c r="T71" s="20"/>
    </row>
    <row r="72" spans="1:20" ht="30" customHeight="1" x14ac:dyDescent="0.25">
      <c r="A72" s="20"/>
      <c r="B72" s="20"/>
      <c r="C72" s="454" t="s">
        <v>217</v>
      </c>
      <c r="D72" s="454"/>
      <c r="E72" s="36" t="str">
        <f t="shared" si="0"/>
        <v/>
      </c>
      <c r="F72" s="180">
        <f t="shared" ref="F72:F76" si="1">IF(E72&lt;&gt;0,$G$20,"")</f>
        <v>0</v>
      </c>
      <c r="G72" s="36" t="str">
        <f t="shared" ref="G72:G77" si="2">IFERROR(E72*F72,"")</f>
        <v/>
      </c>
      <c r="I72" s="20"/>
      <c r="J72" s="20"/>
      <c r="K72" s="20"/>
      <c r="L72" s="20"/>
      <c r="M72" s="20"/>
      <c r="N72" s="20"/>
      <c r="O72" s="20"/>
      <c r="P72" s="20"/>
      <c r="Q72" s="20"/>
      <c r="R72" s="20"/>
      <c r="S72" s="20"/>
      <c r="T72" s="20"/>
    </row>
    <row r="73" spans="1:20" ht="30" customHeight="1" x14ac:dyDescent="0.25">
      <c r="A73" s="20"/>
      <c r="B73" s="20"/>
      <c r="C73" s="454" t="s">
        <v>92</v>
      </c>
      <c r="D73" s="454"/>
      <c r="E73" s="36" t="str">
        <f t="shared" si="0"/>
        <v/>
      </c>
      <c r="F73" s="180">
        <f t="shared" si="1"/>
        <v>0</v>
      </c>
      <c r="G73" s="36" t="str">
        <f t="shared" si="2"/>
        <v/>
      </c>
      <c r="I73" s="20"/>
      <c r="J73" s="20"/>
      <c r="K73" s="20"/>
      <c r="L73" s="20"/>
      <c r="M73" s="20"/>
      <c r="N73" s="20"/>
      <c r="O73" s="20"/>
      <c r="P73" s="20"/>
      <c r="Q73" s="20"/>
      <c r="R73" s="20"/>
      <c r="S73" s="20"/>
      <c r="T73" s="20"/>
    </row>
    <row r="74" spans="1:20" ht="30" customHeight="1" x14ac:dyDescent="0.25">
      <c r="A74" s="20"/>
      <c r="B74" s="20"/>
      <c r="C74" s="454" t="s">
        <v>93</v>
      </c>
      <c r="D74" s="454"/>
      <c r="E74" s="36">
        <f t="shared" si="0"/>
        <v>0</v>
      </c>
      <c r="F74" s="180" t="str">
        <f t="shared" si="1"/>
        <v/>
      </c>
      <c r="G74" s="36" t="str">
        <f t="shared" si="2"/>
        <v/>
      </c>
      <c r="I74" s="20"/>
      <c r="J74" s="20"/>
      <c r="K74" s="20"/>
      <c r="L74" s="20"/>
      <c r="M74" s="20"/>
      <c r="N74" s="20"/>
      <c r="O74" s="20"/>
      <c r="P74" s="20"/>
      <c r="Q74" s="20"/>
      <c r="R74" s="20"/>
      <c r="S74" s="20"/>
      <c r="T74" s="20"/>
    </row>
    <row r="75" spans="1:20" ht="30" customHeight="1" x14ac:dyDescent="0.25">
      <c r="A75" s="20"/>
      <c r="B75" s="20"/>
      <c r="C75" s="454" t="s">
        <v>94</v>
      </c>
      <c r="D75" s="454"/>
      <c r="E75" s="36">
        <f t="shared" si="0"/>
        <v>0</v>
      </c>
      <c r="F75" s="180" t="str">
        <f t="shared" si="1"/>
        <v/>
      </c>
      <c r="G75" s="36" t="str">
        <f t="shared" si="2"/>
        <v/>
      </c>
      <c r="I75" s="20"/>
      <c r="J75" s="20"/>
      <c r="K75" s="20"/>
      <c r="L75" s="20"/>
      <c r="M75" s="20"/>
      <c r="N75" s="20"/>
      <c r="O75" s="20"/>
      <c r="P75" s="20"/>
      <c r="Q75" s="20"/>
      <c r="R75" s="20"/>
      <c r="S75" s="20"/>
      <c r="T75" s="20"/>
    </row>
    <row r="76" spans="1:20" ht="30" customHeight="1" x14ac:dyDescent="0.25">
      <c r="A76" s="20"/>
      <c r="B76" s="20"/>
      <c r="C76" s="454" t="s">
        <v>95</v>
      </c>
      <c r="D76" s="454"/>
      <c r="E76" s="36">
        <f t="shared" si="0"/>
        <v>0</v>
      </c>
      <c r="F76" s="180" t="str">
        <f t="shared" si="1"/>
        <v/>
      </c>
      <c r="G76" s="36" t="str">
        <f t="shared" si="2"/>
        <v/>
      </c>
      <c r="I76" s="20"/>
      <c r="J76" s="20"/>
      <c r="K76" s="20"/>
      <c r="L76" s="20"/>
      <c r="M76" s="20"/>
      <c r="N76" s="20"/>
      <c r="O76" s="20"/>
      <c r="P76" s="20"/>
      <c r="Q76" s="20"/>
      <c r="R76" s="20"/>
      <c r="S76" s="20"/>
      <c r="T76" s="20"/>
    </row>
    <row r="77" spans="1:20" ht="18.75" x14ac:dyDescent="0.25">
      <c r="A77" s="20"/>
      <c r="B77" s="20"/>
      <c r="C77" s="466" t="s">
        <v>29</v>
      </c>
      <c r="D77" s="467"/>
      <c r="E77" s="12">
        <f>SUM(E71:E76)</f>
        <v>0</v>
      </c>
      <c r="F77" s="181">
        <f>G20</f>
        <v>0</v>
      </c>
      <c r="G77" s="205">
        <f t="shared" si="2"/>
        <v>0</v>
      </c>
      <c r="I77" s="20"/>
      <c r="J77" s="20"/>
      <c r="K77" s="20"/>
      <c r="L77" s="20"/>
      <c r="M77" s="20"/>
      <c r="N77" s="20"/>
      <c r="O77" s="20"/>
      <c r="P77" s="20"/>
      <c r="Q77" s="20"/>
      <c r="R77" s="20"/>
      <c r="S77" s="20"/>
      <c r="T77" s="20"/>
    </row>
    <row r="78" spans="1:20" ht="15" x14ac:dyDescent="0.25">
      <c r="A78" s="20"/>
      <c r="B78" s="20"/>
      <c r="C78" s="20"/>
      <c r="D78" s="20"/>
      <c r="E78" s="20"/>
      <c r="F78" s="20"/>
      <c r="G78" s="20"/>
      <c r="H78" s="20"/>
      <c r="I78" s="20"/>
      <c r="J78" s="20"/>
      <c r="K78" s="20"/>
      <c r="L78" s="20"/>
      <c r="M78" s="20"/>
      <c r="N78" s="20"/>
      <c r="O78" s="19"/>
      <c r="P78" s="465"/>
      <c r="Q78" s="465"/>
      <c r="R78" s="20"/>
      <c r="S78" s="20"/>
      <c r="T78" s="20"/>
    </row>
    <row r="79" spans="1:20" ht="15" x14ac:dyDescent="0.25">
      <c r="A79" s="20"/>
      <c r="B79" s="20"/>
      <c r="C79" s="20"/>
      <c r="D79" s="20"/>
      <c r="E79" s="20"/>
      <c r="F79" s="20"/>
      <c r="G79" s="20"/>
      <c r="H79" s="20"/>
      <c r="I79" s="20"/>
      <c r="J79" s="20"/>
      <c r="K79" s="20"/>
      <c r="L79" s="20"/>
      <c r="M79" s="20"/>
      <c r="N79" s="20"/>
      <c r="O79" s="19"/>
      <c r="P79" s="192"/>
      <c r="Q79" s="192"/>
      <c r="R79" s="20"/>
      <c r="S79" s="20"/>
      <c r="T79" s="20"/>
    </row>
    <row r="80" spans="1:20" ht="15" x14ac:dyDescent="0.25">
      <c r="A80" s="20"/>
      <c r="B80" s="20"/>
      <c r="C80" s="20"/>
      <c r="D80" s="20"/>
      <c r="E80" s="20"/>
      <c r="F80" s="20"/>
      <c r="G80" s="20"/>
      <c r="H80" s="20"/>
      <c r="I80" s="20"/>
      <c r="J80" s="20"/>
      <c r="K80" s="20"/>
      <c r="L80" s="20"/>
      <c r="M80" s="20"/>
      <c r="N80" s="20"/>
      <c r="O80" s="20"/>
      <c r="P80" s="465"/>
      <c r="Q80" s="465"/>
      <c r="R80" s="20"/>
      <c r="S80" s="20"/>
      <c r="T80" s="20"/>
    </row>
    <row r="81" spans="1:20" ht="15" x14ac:dyDescent="0.25">
      <c r="A81" s="20"/>
      <c r="B81" s="20"/>
      <c r="C81" s="20"/>
      <c r="D81" s="20"/>
      <c r="E81" s="20"/>
      <c r="F81" s="20"/>
      <c r="G81" s="20"/>
      <c r="H81" s="20"/>
      <c r="I81" s="20"/>
      <c r="J81" s="20"/>
      <c r="K81" s="20"/>
      <c r="L81" s="20"/>
      <c r="M81" s="20"/>
      <c r="N81" s="20"/>
      <c r="O81" s="20"/>
      <c r="P81" s="20"/>
      <c r="Q81" s="20"/>
      <c r="R81" s="20"/>
      <c r="S81" s="20"/>
      <c r="T81" s="20"/>
    </row>
    <row r="82" spans="1:20" ht="15" x14ac:dyDescent="0.25">
      <c r="A82" s="20"/>
      <c r="B82" s="20"/>
      <c r="C82" s="20"/>
      <c r="D82" s="20"/>
      <c r="E82" s="20"/>
      <c r="F82" s="20"/>
      <c r="G82" s="20"/>
      <c r="H82" s="20"/>
      <c r="I82" s="20"/>
      <c r="J82" s="20"/>
      <c r="K82" s="20"/>
      <c r="L82" s="20"/>
      <c r="M82" s="20"/>
      <c r="N82" s="20"/>
      <c r="O82" s="20"/>
      <c r="P82" s="20"/>
      <c r="Q82" s="20"/>
      <c r="R82" s="20"/>
      <c r="S82" s="20"/>
      <c r="T82" s="20"/>
    </row>
    <row r="83" spans="1:20" ht="15" x14ac:dyDescent="0.25">
      <c r="A83" s="20"/>
      <c r="B83" s="20"/>
      <c r="C83" s="20"/>
      <c r="D83" s="20"/>
      <c r="E83" s="20"/>
      <c r="F83" s="20"/>
      <c r="G83" s="20"/>
      <c r="H83" s="20"/>
      <c r="I83" s="20"/>
      <c r="J83" s="20"/>
      <c r="K83" s="20"/>
      <c r="L83" s="20"/>
      <c r="M83" s="20"/>
      <c r="N83" s="20"/>
      <c r="O83" s="20"/>
      <c r="P83" s="20"/>
      <c r="Q83" s="20"/>
      <c r="R83" s="20"/>
      <c r="S83" s="20"/>
      <c r="T83" s="20"/>
    </row>
    <row r="84" spans="1:20" ht="15" x14ac:dyDescent="0.25">
      <c r="A84" s="20"/>
      <c r="B84" s="20"/>
      <c r="C84" s="20"/>
      <c r="D84" s="20"/>
      <c r="E84" s="20"/>
      <c r="F84" s="20"/>
      <c r="G84" s="20"/>
      <c r="H84" s="20"/>
      <c r="I84" s="20"/>
      <c r="J84" s="20"/>
      <c r="K84" s="20"/>
      <c r="L84" s="20"/>
      <c r="M84" s="20"/>
      <c r="N84" s="20"/>
      <c r="O84" s="20"/>
      <c r="P84" s="20"/>
      <c r="Q84" s="20"/>
      <c r="R84" s="20"/>
      <c r="S84" s="20"/>
      <c r="T84" s="20"/>
    </row>
    <row r="85" spans="1:20" ht="15" x14ac:dyDescent="0.25">
      <c r="A85" s="20"/>
      <c r="B85" s="20"/>
      <c r="C85" s="20"/>
      <c r="D85" s="20"/>
      <c r="E85" s="20"/>
      <c r="F85" s="20"/>
      <c r="G85" s="20"/>
      <c r="H85" s="20"/>
      <c r="I85" s="20"/>
      <c r="J85" s="20"/>
      <c r="K85" s="20"/>
      <c r="L85" s="20"/>
      <c r="M85" s="20"/>
      <c r="N85" s="20"/>
      <c r="O85" s="20"/>
      <c r="P85" s="20"/>
      <c r="Q85" s="20"/>
      <c r="R85" s="20"/>
      <c r="S85" s="20"/>
      <c r="T85" s="20"/>
    </row>
    <row r="86" spans="1:20" ht="15" x14ac:dyDescent="0.25">
      <c r="A86" s="20"/>
      <c r="B86" s="20"/>
      <c r="C86" s="20"/>
      <c r="D86" s="20"/>
      <c r="E86" s="20"/>
      <c r="F86" s="20"/>
      <c r="G86" s="20"/>
      <c r="H86" s="20"/>
      <c r="I86" s="20"/>
      <c r="J86" s="20"/>
      <c r="K86" s="20"/>
      <c r="L86" s="20"/>
      <c r="M86" s="20"/>
      <c r="N86" s="20"/>
      <c r="O86" s="20"/>
      <c r="P86" s="20"/>
      <c r="Q86" s="20"/>
      <c r="R86" s="20"/>
      <c r="S86" s="20"/>
      <c r="T86" s="20"/>
    </row>
    <row r="87" spans="1:20" ht="15" hidden="1" x14ac:dyDescent="0.25">
      <c r="A87" s="20"/>
      <c r="B87" s="20"/>
      <c r="C87" s="20"/>
      <c r="D87" s="20"/>
      <c r="E87" s="20"/>
      <c r="F87" s="20"/>
      <c r="G87" s="20"/>
      <c r="H87" s="20"/>
      <c r="I87" s="20"/>
      <c r="J87" s="20"/>
      <c r="K87" s="20"/>
      <c r="L87" s="20"/>
      <c r="M87" s="20"/>
      <c r="N87" s="20"/>
      <c r="O87" s="20"/>
      <c r="P87" s="20"/>
      <c r="Q87" s="20"/>
      <c r="R87" s="20"/>
      <c r="S87" s="20"/>
      <c r="T87" s="20"/>
    </row>
    <row r="88" spans="1:20" ht="15" hidden="1" x14ac:dyDescent="0.25">
      <c r="A88" s="20"/>
      <c r="B88" s="20"/>
      <c r="C88" s="20"/>
      <c r="D88" s="20"/>
      <c r="E88" s="20"/>
      <c r="F88" s="20"/>
      <c r="G88" s="20"/>
      <c r="H88" s="20"/>
      <c r="I88" s="20"/>
      <c r="J88" s="20"/>
      <c r="K88" s="20"/>
      <c r="L88" s="20"/>
      <c r="M88" s="20"/>
      <c r="N88" s="20"/>
      <c r="O88" s="20"/>
      <c r="P88" s="20"/>
      <c r="Q88" s="20"/>
      <c r="R88" s="20"/>
      <c r="S88" s="20"/>
      <c r="T88" s="20"/>
    </row>
    <row r="89" spans="1:20" ht="15" hidden="1" x14ac:dyDescent="0.25"/>
    <row r="90" spans="1:20" ht="15" hidden="1" x14ac:dyDescent="0.25"/>
    <row r="91" spans="1:20" ht="15" hidden="1" x14ac:dyDescent="0.25"/>
    <row r="92" spans="1:20" ht="15" hidden="1" x14ac:dyDescent="0.25"/>
    <row r="93" spans="1:20" ht="15" hidden="1" x14ac:dyDescent="0.25"/>
    <row r="94" spans="1:20" ht="15" hidden="1" x14ac:dyDescent="0.25"/>
    <row r="95" spans="1:20" ht="15" hidden="1" x14ac:dyDescent="0.25"/>
    <row r="96" spans="1:20"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sheetData>
  <sheetProtection algorithmName="SHA-512" hashValue="3+txPjwhip55HjH5a6JmZKZvxq4uHrL+PykQ5grmMaXqh5DIZB1IeZwe/J1zCEUSU8dZpXwcDdvFrbJZeasFsA==" saltValue="/68vzcuCUmzr+eI65SqN2Q==" spinCount="100000" sheet="1" objects="1" scenarios="1"/>
  <mergeCells count="79">
    <mergeCell ref="P80:Q80"/>
    <mergeCell ref="C73:D73"/>
    <mergeCell ref="C74:D74"/>
    <mergeCell ref="C75:D75"/>
    <mergeCell ref="C76:D76"/>
    <mergeCell ref="C77:D77"/>
    <mergeCell ref="P78:Q78"/>
    <mergeCell ref="C72:D72"/>
    <mergeCell ref="C61:D61"/>
    <mergeCell ref="G61:I61"/>
    <mergeCell ref="C62:D62"/>
    <mergeCell ref="G62:I62"/>
    <mergeCell ref="C63:D63"/>
    <mergeCell ref="G63:I63"/>
    <mergeCell ref="C64:D64"/>
    <mergeCell ref="G64:I64"/>
    <mergeCell ref="B68:I68"/>
    <mergeCell ref="C70:D70"/>
    <mergeCell ref="C71:D71"/>
    <mergeCell ref="C58:D58"/>
    <mergeCell ref="G58:I58"/>
    <mergeCell ref="C59:D59"/>
    <mergeCell ref="G59:I59"/>
    <mergeCell ref="C60:D60"/>
    <mergeCell ref="G60:I60"/>
    <mergeCell ref="C55:D55"/>
    <mergeCell ref="G55:I55"/>
    <mergeCell ref="C56:D56"/>
    <mergeCell ref="G56:I56"/>
    <mergeCell ref="C57:D57"/>
    <mergeCell ref="G57:I57"/>
    <mergeCell ref="C52:D52"/>
    <mergeCell ref="G52:I52"/>
    <mergeCell ref="C53:D53"/>
    <mergeCell ref="G53:I53"/>
    <mergeCell ref="C54:D54"/>
    <mergeCell ref="G54:I54"/>
    <mergeCell ref="C51:D51"/>
    <mergeCell ref="G51:I51"/>
    <mergeCell ref="B36:D36"/>
    <mergeCell ref="G36:I36"/>
    <mergeCell ref="B37:D37"/>
    <mergeCell ref="G37:I37"/>
    <mergeCell ref="B39:E39"/>
    <mergeCell ref="C44:D44"/>
    <mergeCell ref="G44:H44"/>
    <mergeCell ref="C45:D45"/>
    <mergeCell ref="G45:H45"/>
    <mergeCell ref="C46:D46"/>
    <mergeCell ref="G46:H46"/>
    <mergeCell ref="B49:D49"/>
    <mergeCell ref="B33:D33"/>
    <mergeCell ref="G33:I33"/>
    <mergeCell ref="B34:D34"/>
    <mergeCell ref="G34:I34"/>
    <mergeCell ref="B35:D35"/>
    <mergeCell ref="G35:I35"/>
    <mergeCell ref="B32:D32"/>
    <mergeCell ref="G32:I32"/>
    <mergeCell ref="B20:C23"/>
    <mergeCell ref="D20:E20"/>
    <mergeCell ref="G20:G25"/>
    <mergeCell ref="D21:E21"/>
    <mergeCell ref="D22:E22"/>
    <mergeCell ref="D23:E23"/>
    <mergeCell ref="B24:C24"/>
    <mergeCell ref="D24:E24"/>
    <mergeCell ref="D25:E25"/>
    <mergeCell ref="B28:I28"/>
    <mergeCell ref="B30:D30"/>
    <mergeCell ref="G30:I30"/>
    <mergeCell ref="B31:D31"/>
    <mergeCell ref="G31:I31"/>
    <mergeCell ref="B11:I11"/>
    <mergeCell ref="B13:I15"/>
    <mergeCell ref="B17:D17"/>
    <mergeCell ref="E17:I17"/>
    <mergeCell ref="B19:C19"/>
    <mergeCell ref="D19:E19"/>
  </mergeCells>
  <conditionalFormatting sqref="G45:G46">
    <cfRule type="expression" dxfId="21" priority="6">
      <formula>AND($H45&gt;0,$G45="")</formula>
    </cfRule>
  </conditionalFormatting>
  <conditionalFormatting sqref="B20">
    <cfRule type="expression" dxfId="20" priority="7">
      <formula>AND(#REF!&lt;&gt;"",$B$20="")</formula>
    </cfRule>
  </conditionalFormatting>
  <conditionalFormatting sqref="G20:G25">
    <cfRule type="cellIs" dxfId="19" priority="5" operator="greaterThan">
      <formula>$F$25</formula>
    </cfRule>
  </conditionalFormatting>
  <conditionalFormatting sqref="D41">
    <cfRule type="expression" dxfId="18" priority="4" stopIfTrue="1">
      <formula>$D$41="NO"</formula>
    </cfRule>
  </conditionalFormatting>
  <conditionalFormatting sqref="F45:F46">
    <cfRule type="expression" dxfId="17" priority="3">
      <formula>$D$41="NO"</formula>
    </cfRule>
  </conditionalFormatting>
  <conditionalFormatting sqref="E32:E33">
    <cfRule type="expression" dxfId="16" priority="2">
      <formula>$D$41="SI"</formula>
    </cfRule>
  </conditionalFormatting>
  <conditionalFormatting sqref="F31:F37">
    <cfRule type="expression" dxfId="15" priority="1">
      <formula>$F31&gt;$E31</formula>
    </cfRule>
  </conditionalFormatting>
  <dataValidations disablePrompts="1" count="12">
    <dataValidation type="custom" operator="greaterThan" showInputMessage="1" showErrorMessage="1" error="Debe elegir TIPO DE ELEMENTO y PAQUETE DE TRABAJO" sqref="J48:M67">
      <formula1>AND(D48&lt;&gt;"",F48&lt;&gt;"")</formula1>
    </dataValidation>
    <dataValidation type="textLength" allowBlank="1" showInputMessage="1" showErrorMessage="1" sqref="E67 E65">
      <formula1>0</formula1>
      <formula2>100</formula2>
    </dataValidation>
    <dataValidation type="custom" operator="greaterThan" showInputMessage="1" showErrorMessage="1" error="Debe elegir TIPO DE ELEMENTO y PAQUETE DE TRABAJO" sqref="H48 H65:H67">
      <formula1>AND(D48&lt;&gt;"",F48&lt;&gt;"")</formula1>
    </dataValidation>
    <dataValidation type="custom" operator="greaterThan" allowBlank="1" showInputMessage="1" showErrorMessage="1" error="El coste total no puede ser menor que el coste subvencionable" sqref="G31:G37">
      <formula1>G31&gt;=I31</formula1>
    </dataValidation>
    <dataValidation allowBlank="1" showInputMessage="1" error="Máximo 100 caracteres_x000a_" sqref="F45:F46"/>
    <dataValidation allowBlank="1" sqref="G45:H46"/>
    <dataValidation type="custom" allowBlank="1" showInputMessage="1" showErrorMessage="1" errorTitle="NO APLICA" error="En caso de adición de sistemas de almacenamiento a plantas de renovables existentes, no es necesario introducir este dato." sqref="F41">
      <formula1>D41="SI"</formula1>
    </dataValidation>
    <dataValidation type="custom" allowBlank="1" showInputMessage="1" showErrorMessage="1" errorTitle="NO APLICA" error="En caso de adición de sistemas de almacenamiento a plantas de renovables existentes, no es necesario introducir este dato." sqref="H41">
      <formula1>D41="SI"</formula1>
    </dataValidation>
    <dataValidation type="custom" showErrorMessage="1" errorTitle="FALTAN DATOS" error="Debe cumplimentar la Tipología de coste subvencionable" sqref="E52:E64">
      <formula1>C52&lt;&gt;""</formula1>
    </dataValidation>
    <dataValidation type="custom" operator="greaterThan" showInputMessage="1" showErrorMessage="1" error="Debe elegir TIPO DE ELEMENTO y PAQUETE DE TRABAJO" sqref="I48:I50 I65:I67">
      <formula1>AND(D48&lt;&gt;"",F48&lt;&gt;"")</formula1>
    </dataValidation>
    <dataValidation type="custom" operator="greaterThan" showInputMessage="1" showErrorMessage="1" error="Debe elegir TIPO DE ELEMENTO y PAQUETE DE TRABAJO" sqref="J28:M28">
      <formula1>AND(C28&lt;&gt;"",F28&lt;&gt;"")</formula1>
    </dataValidation>
    <dataValidation type="decimal" operator="greaterThan" allowBlank="1" showInputMessage="1" showErrorMessage="1" sqref="E31:F37 E45:E46">
      <formula1>0</formula1>
    </dataValidation>
  </dataValidations>
  <pageMargins left="0.7" right="0.7" top="0.75" bottom="0.75" header="0.3" footer="0.3"/>
  <pageSetup paperSize="9" scale="29" fitToHeight="2" orientation="landscape" horizontalDpi="90" verticalDpi="90" r:id="rId1"/>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Tablas!$A$12:$A$21</xm:f>
          </x14:formula1>
          <xm:sqref>F67</xm:sqref>
        </x14:dataValidation>
        <x14:dataValidation type="list" allowBlank="1" showInputMessage="1" showErrorMessage="1">
          <x14:formula1>
            <xm:f>Tablas!$D$6:$D$11</xm:f>
          </x14:formula1>
          <xm:sqref>C52:C64</xm:sqref>
        </x14:dataValidation>
        <x14:dataValidation type="list" allowBlank="1" showInputMessage="1" showErrorMessage="1">
          <x14:formula1>
            <xm:f>Tablas!$A$6:$A$9</xm:f>
          </x14:formula1>
          <xm:sqref>B20</xm:sqref>
        </x14:dataValidation>
        <x14:dataValidation type="custom" showInputMessage="1" showErrorMessage="1" errorTitle="Faltan datos" error="Debe especificar la TIPOLOGÍA DE ENTIDAD y la UBICACIÓN DEL PROYECTO">
          <x14:formula1>
            <xm:f>AND(B20&lt;&gt;"",'Presupuesto Total'!E19&lt;&gt;"")</xm:f>
          </x14:formula1>
          <xm:sqref>G20:G25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ED8479"/>
  </sheetPr>
  <dimension ref="A5:F44"/>
  <sheetViews>
    <sheetView zoomScaleNormal="100" workbookViewId="0">
      <selection activeCell="F8" sqref="F8"/>
    </sheetView>
  </sheetViews>
  <sheetFormatPr baseColWidth="10" defaultColWidth="10.85546875" defaultRowHeight="15" x14ac:dyDescent="0.25"/>
  <cols>
    <col min="1" max="1" width="22" customWidth="1"/>
    <col min="2" max="2" width="11.42578125" style="3"/>
    <col min="3" max="3" width="16.42578125" style="3" customWidth="1"/>
    <col min="4" max="4" width="20.5703125" style="3" customWidth="1"/>
    <col min="6" max="6" width="26.42578125" customWidth="1"/>
  </cols>
  <sheetData>
    <row r="5" spans="1:6" ht="15.6" customHeight="1" x14ac:dyDescent="0.25">
      <c r="A5" t="s">
        <v>135</v>
      </c>
      <c r="D5" s="14" t="s">
        <v>136</v>
      </c>
      <c r="F5" t="s">
        <v>137</v>
      </c>
    </row>
    <row r="6" spans="1:6" ht="15.6" customHeight="1" x14ac:dyDescent="0.25">
      <c r="A6" s="61" t="s">
        <v>138</v>
      </c>
      <c r="D6" s="62" t="s">
        <v>90</v>
      </c>
      <c r="F6" s="68" t="s">
        <v>139</v>
      </c>
    </row>
    <row r="7" spans="1:6" ht="15.6" customHeight="1" x14ac:dyDescent="0.25">
      <c r="A7" s="61" t="s">
        <v>140</v>
      </c>
      <c r="D7" s="62" t="s">
        <v>91</v>
      </c>
      <c r="F7" s="68" t="s">
        <v>141</v>
      </c>
    </row>
    <row r="8" spans="1:6" ht="15.6" customHeight="1" x14ac:dyDescent="0.25">
      <c r="A8" s="61" t="s">
        <v>142</v>
      </c>
      <c r="D8" s="62" t="s">
        <v>92</v>
      </c>
    </row>
    <row r="9" spans="1:6" ht="15.6" customHeight="1" x14ac:dyDescent="0.25">
      <c r="A9" s="61" t="s">
        <v>143</v>
      </c>
      <c r="D9" s="62" t="s">
        <v>93</v>
      </c>
    </row>
    <row r="10" spans="1:6" ht="15.6" customHeight="1" x14ac:dyDescent="0.25">
      <c r="D10" s="62" t="s">
        <v>94</v>
      </c>
    </row>
    <row r="11" spans="1:6" ht="47.25" x14ac:dyDescent="0.25">
      <c r="A11" t="s">
        <v>134</v>
      </c>
      <c r="D11" s="63" t="s">
        <v>95</v>
      </c>
    </row>
    <row r="12" spans="1:6" x14ac:dyDescent="0.25">
      <c r="A12" s="3" t="s">
        <v>144</v>
      </c>
    </row>
    <row r="13" spans="1:6" x14ac:dyDescent="0.25">
      <c r="A13" s="3" t="s">
        <v>145</v>
      </c>
    </row>
    <row r="14" spans="1:6" x14ac:dyDescent="0.25">
      <c r="A14" s="3" t="s">
        <v>146</v>
      </c>
    </row>
    <row r="15" spans="1:6" x14ac:dyDescent="0.25">
      <c r="A15" s="3" t="s">
        <v>147</v>
      </c>
    </row>
    <row r="16" spans="1:6" x14ac:dyDescent="0.25">
      <c r="A16" s="3" t="s">
        <v>148</v>
      </c>
    </row>
    <row r="17" spans="1:5" x14ac:dyDescent="0.25">
      <c r="A17" s="3" t="s">
        <v>149</v>
      </c>
    </row>
    <row r="18" spans="1:5" x14ac:dyDescent="0.25">
      <c r="A18" s="3" t="s">
        <v>150</v>
      </c>
    </row>
    <row r="19" spans="1:5" x14ac:dyDescent="0.25">
      <c r="A19" s="3" t="s">
        <v>151</v>
      </c>
    </row>
    <row r="20" spans="1:5" x14ac:dyDescent="0.25">
      <c r="A20" s="3" t="s">
        <v>152</v>
      </c>
    </row>
    <row r="21" spans="1:5" x14ac:dyDescent="0.25">
      <c r="A21" s="3" t="s">
        <v>153</v>
      </c>
    </row>
    <row r="23" spans="1:5" ht="49.5" x14ac:dyDescent="0.25">
      <c r="A23" s="21" t="s">
        <v>154</v>
      </c>
      <c r="B23" s="21" t="s">
        <v>155</v>
      </c>
      <c r="C23" s="22" t="s">
        <v>156</v>
      </c>
      <c r="D23" s="21" t="s">
        <v>157</v>
      </c>
      <c r="E23" s="22" t="s">
        <v>158</v>
      </c>
    </row>
    <row r="24" spans="1:5" ht="16.5" x14ac:dyDescent="0.25">
      <c r="A24" s="51" t="s">
        <v>159</v>
      </c>
      <c r="B24" s="52">
        <v>0.02</v>
      </c>
      <c r="C24" s="53">
        <f t="shared" ref="C24:C29" si="0">(100/D24)/100</f>
        <v>0.01</v>
      </c>
      <c r="D24" s="54">
        <v>100</v>
      </c>
      <c r="E24" s="55">
        <f t="shared" ref="E24:E29" si="1">100/(B24*100)</f>
        <v>50</v>
      </c>
    </row>
    <row r="25" spans="1:5" ht="16.5" x14ac:dyDescent="0.25">
      <c r="A25" s="51" t="s">
        <v>160</v>
      </c>
      <c r="B25" s="52">
        <v>0.06</v>
      </c>
      <c r="C25" s="53">
        <f t="shared" si="0"/>
        <v>2.9411764705882356E-2</v>
      </c>
      <c r="D25" s="54">
        <v>34</v>
      </c>
      <c r="E25" s="55">
        <f t="shared" si="1"/>
        <v>16.666666666666668</v>
      </c>
    </row>
    <row r="26" spans="1:5" ht="16.5" x14ac:dyDescent="0.25">
      <c r="A26" s="51" t="s">
        <v>161</v>
      </c>
      <c r="B26" s="52">
        <v>7.0000000000000007E-2</v>
      </c>
      <c r="C26" s="53">
        <f t="shared" si="0"/>
        <v>3.3333333333333333E-2</v>
      </c>
      <c r="D26" s="54">
        <v>30</v>
      </c>
      <c r="E26" s="55">
        <f t="shared" si="1"/>
        <v>14.285714285714285</v>
      </c>
    </row>
    <row r="27" spans="1:5" ht="16.5" x14ac:dyDescent="0.25">
      <c r="A27" s="51" t="s">
        <v>162</v>
      </c>
      <c r="B27" s="52">
        <v>0.05</v>
      </c>
      <c r="C27" s="53">
        <f t="shared" si="0"/>
        <v>2.5000000000000001E-2</v>
      </c>
      <c r="D27" s="54">
        <v>40</v>
      </c>
      <c r="E27" s="55">
        <f t="shared" si="1"/>
        <v>20</v>
      </c>
    </row>
    <row r="28" spans="1:5" ht="16.5" x14ac:dyDescent="0.25">
      <c r="A28" s="51" t="s">
        <v>163</v>
      </c>
      <c r="B28" s="52">
        <v>0.03</v>
      </c>
      <c r="C28" s="53">
        <f t="shared" si="0"/>
        <v>1.4705882352941178E-2</v>
      </c>
      <c r="D28" s="54">
        <v>68</v>
      </c>
      <c r="E28" s="55">
        <f t="shared" si="1"/>
        <v>33.333333333333336</v>
      </c>
    </row>
    <row r="29" spans="1:5" ht="49.5" x14ac:dyDescent="0.25">
      <c r="A29" s="51" t="s">
        <v>164</v>
      </c>
      <c r="B29" s="52">
        <v>7.0000000000000007E-2</v>
      </c>
      <c r="C29" s="53">
        <f t="shared" si="0"/>
        <v>3.3333333333333333E-2</v>
      </c>
      <c r="D29" s="54">
        <v>30</v>
      </c>
      <c r="E29" s="55">
        <f t="shared" si="1"/>
        <v>14.285714285714285</v>
      </c>
    </row>
    <row r="30" spans="1:5" ht="49.5" x14ac:dyDescent="0.25">
      <c r="A30" s="51" t="s">
        <v>165</v>
      </c>
      <c r="B30" s="52">
        <v>0.05</v>
      </c>
      <c r="C30" s="56">
        <f>(100/D30)/100</f>
        <v>2.5000000000000001E-2</v>
      </c>
      <c r="D30" s="57">
        <v>40</v>
      </c>
      <c r="E30" s="58">
        <f>100/(B30*100)</f>
        <v>20</v>
      </c>
    </row>
    <row r="31" spans="1:5" ht="16.5" x14ac:dyDescent="0.25">
      <c r="A31" s="51" t="s">
        <v>166</v>
      </c>
      <c r="B31" s="52">
        <v>7.0000000000000007E-2</v>
      </c>
      <c r="C31" s="56">
        <f t="shared" ref="C31:C39" si="2">(100/D31)/100</f>
        <v>3.3333333333333333E-2</v>
      </c>
      <c r="D31" s="57">
        <v>30</v>
      </c>
      <c r="E31" s="58">
        <f t="shared" ref="E31:E39" si="3">100/(B31*100)</f>
        <v>14.285714285714285</v>
      </c>
    </row>
    <row r="32" spans="1:5" ht="16.5" x14ac:dyDescent="0.25">
      <c r="A32" s="51" t="s">
        <v>167</v>
      </c>
      <c r="B32" s="52">
        <v>0.1</v>
      </c>
      <c r="C32" s="56">
        <f t="shared" si="2"/>
        <v>0.05</v>
      </c>
      <c r="D32" s="57">
        <v>20</v>
      </c>
      <c r="E32" s="58">
        <f t="shared" si="3"/>
        <v>10</v>
      </c>
    </row>
    <row r="33" spans="1:5" ht="16.5" x14ac:dyDescent="0.25">
      <c r="A33" s="51" t="s">
        <v>168</v>
      </c>
      <c r="B33" s="52">
        <v>0.12</v>
      </c>
      <c r="C33" s="59">
        <f>100/18</f>
        <v>5.5555555555555554</v>
      </c>
      <c r="D33" s="57" t="s">
        <v>169</v>
      </c>
      <c r="E33" s="58">
        <f t="shared" si="3"/>
        <v>8.3333333333333339</v>
      </c>
    </row>
    <row r="34" spans="1:5" ht="16.5" x14ac:dyDescent="0.25">
      <c r="A34" s="51" t="s">
        <v>170</v>
      </c>
      <c r="B34" s="52">
        <v>0.25</v>
      </c>
      <c r="C34" s="56">
        <f t="shared" si="2"/>
        <v>0.125</v>
      </c>
      <c r="D34" s="57">
        <v>8</v>
      </c>
      <c r="E34" s="58">
        <f t="shared" si="3"/>
        <v>4</v>
      </c>
    </row>
    <row r="35" spans="1:5" ht="33" x14ac:dyDescent="0.25">
      <c r="A35" s="51" t="s">
        <v>171</v>
      </c>
      <c r="B35" s="52">
        <v>0.33</v>
      </c>
      <c r="C35" s="56">
        <f t="shared" si="2"/>
        <v>0.16666666666666669</v>
      </c>
      <c r="D35" s="57">
        <v>6</v>
      </c>
      <c r="E35" s="58">
        <f t="shared" si="3"/>
        <v>3.0303030303030303</v>
      </c>
    </row>
    <row r="36" spans="1:5" ht="16.5" x14ac:dyDescent="0.25">
      <c r="A36" s="51" t="s">
        <v>172</v>
      </c>
      <c r="B36" s="52">
        <v>0.2</v>
      </c>
      <c r="C36" s="56">
        <f t="shared" si="2"/>
        <v>0.1</v>
      </c>
      <c r="D36" s="57">
        <v>10</v>
      </c>
      <c r="E36" s="58">
        <f t="shared" si="3"/>
        <v>5</v>
      </c>
    </row>
    <row r="37" spans="1:5" ht="33" x14ac:dyDescent="0.25">
      <c r="A37" s="51" t="s">
        <v>173</v>
      </c>
      <c r="B37" s="52">
        <v>0.25</v>
      </c>
      <c r="C37" s="56">
        <f t="shared" si="2"/>
        <v>0.125</v>
      </c>
      <c r="D37" s="57">
        <v>8</v>
      </c>
      <c r="E37" s="58">
        <f t="shared" si="3"/>
        <v>4</v>
      </c>
    </row>
    <row r="38" spans="1:5" ht="33" x14ac:dyDescent="0.25">
      <c r="A38" s="51" t="s">
        <v>174</v>
      </c>
      <c r="B38" s="52">
        <v>0.33</v>
      </c>
      <c r="C38" s="56">
        <f t="shared" si="2"/>
        <v>0.16666666666666669</v>
      </c>
      <c r="D38" s="60">
        <v>6</v>
      </c>
      <c r="E38" s="58">
        <f t="shared" si="3"/>
        <v>3.0303030303030303</v>
      </c>
    </row>
    <row r="39" spans="1:5" ht="16.5" x14ac:dyDescent="0.25">
      <c r="A39" s="51" t="s">
        <v>175</v>
      </c>
      <c r="B39" s="52">
        <v>0.1</v>
      </c>
      <c r="C39" s="56">
        <f t="shared" si="2"/>
        <v>0.05</v>
      </c>
      <c r="D39" s="60">
        <v>20</v>
      </c>
      <c r="E39" s="58">
        <f t="shared" si="3"/>
        <v>10</v>
      </c>
    </row>
    <row r="40" spans="1:5" x14ac:dyDescent="0.25">
      <c r="A40" s="8"/>
    </row>
    <row r="41" spans="1:5" x14ac:dyDescent="0.25">
      <c r="A41" s="8"/>
    </row>
    <row r="42" spans="1:5" x14ac:dyDescent="0.25">
      <c r="A42" s="9"/>
    </row>
    <row r="43" spans="1:5" x14ac:dyDescent="0.25">
      <c r="A43" s="9"/>
    </row>
    <row r="44" spans="1:5" x14ac:dyDescent="0.25">
      <c r="A44" s="10"/>
    </row>
  </sheetData>
  <autoFilter ref="B23:E39"/>
  <pageMargins left="0.7" right="0.7" top="0.75" bottom="0.75" header="0.3" footer="0.3"/>
  <pageSetup paperSize="9" orientation="portrait" r:id="rId1"/>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4"/>
  <sheetViews>
    <sheetView showGridLines="0" showZeros="0" zoomScale="85" zoomScaleNormal="85" workbookViewId="0">
      <selection activeCell="L21" sqref="L21"/>
    </sheetView>
  </sheetViews>
  <sheetFormatPr baseColWidth="10" defaultColWidth="0" defaultRowHeight="15" zeroHeight="1" x14ac:dyDescent="0.25"/>
  <cols>
    <col min="1" max="6" width="8.7109375" customWidth="1"/>
    <col min="7" max="10" width="20.5703125" customWidth="1"/>
    <col min="11" max="11" width="8.7109375" customWidth="1"/>
    <col min="12" max="12" width="8.5703125" customWidth="1"/>
    <col min="13" max="16384" width="8.7109375" hidden="1"/>
  </cols>
  <sheetData>
    <row r="1" spans="1:12" x14ac:dyDescent="0.25">
      <c r="A1" s="240"/>
      <c r="B1" s="241"/>
      <c r="C1" s="241"/>
      <c r="D1" s="241"/>
      <c r="E1" s="241"/>
      <c r="F1" s="241"/>
      <c r="G1" s="241"/>
      <c r="H1" s="241"/>
      <c r="I1" s="241"/>
      <c r="J1" s="241"/>
      <c r="K1" s="241"/>
      <c r="L1" s="241"/>
    </row>
    <row r="2" spans="1:12" x14ac:dyDescent="0.25">
      <c r="A2" s="241"/>
      <c r="B2" s="241"/>
      <c r="C2" s="241"/>
      <c r="D2" s="241"/>
      <c r="E2" s="241"/>
      <c r="F2" s="241"/>
      <c r="G2" s="241"/>
      <c r="H2" s="241"/>
      <c r="I2" s="241"/>
      <c r="J2" s="241"/>
      <c r="K2" s="241"/>
      <c r="L2" s="241"/>
    </row>
    <row r="3" spans="1:12" x14ac:dyDescent="0.25">
      <c r="A3" s="241"/>
      <c r="B3" s="241"/>
      <c r="C3" s="241"/>
      <c r="D3" s="241"/>
      <c r="E3" s="241"/>
      <c r="F3" s="241"/>
      <c r="G3" s="241"/>
      <c r="H3" s="241"/>
      <c r="I3" s="241"/>
      <c r="J3" s="241"/>
      <c r="K3" s="242"/>
      <c r="L3" s="241"/>
    </row>
    <row r="4" spans="1:12" x14ac:dyDescent="0.25">
      <c r="A4" s="151"/>
      <c r="B4" s="243"/>
      <c r="C4" s="243"/>
      <c r="D4" s="243"/>
      <c r="E4" s="243"/>
      <c r="F4" s="243"/>
      <c r="G4" s="243"/>
      <c r="H4" s="243"/>
      <c r="I4" s="243"/>
      <c r="J4" s="243"/>
      <c r="K4" s="242"/>
      <c r="L4" s="241"/>
    </row>
    <row r="5" spans="1:12" x14ac:dyDescent="0.25">
      <c r="A5" s="151"/>
      <c r="B5" s="243"/>
      <c r="C5" s="243"/>
      <c r="D5" s="243"/>
      <c r="E5" s="243"/>
      <c r="F5" s="243"/>
      <c r="G5" s="243"/>
      <c r="H5" s="243"/>
      <c r="I5" s="243"/>
      <c r="J5" s="243"/>
      <c r="K5" s="242"/>
      <c r="L5" s="241"/>
    </row>
    <row r="6" spans="1:12" x14ac:dyDescent="0.25">
      <c r="A6" s="151"/>
      <c r="B6" s="243"/>
      <c r="C6" s="243"/>
      <c r="D6" s="243"/>
      <c r="E6" s="243"/>
      <c r="F6" s="243"/>
      <c r="G6" s="243"/>
      <c r="H6" s="243"/>
      <c r="I6" s="243"/>
      <c r="J6" s="243"/>
      <c r="K6" s="242"/>
      <c r="L6" s="241"/>
    </row>
    <row r="7" spans="1:12" x14ac:dyDescent="0.25">
      <c r="A7" s="11"/>
      <c r="B7" s="243"/>
      <c r="C7" s="243"/>
      <c r="D7" s="243"/>
      <c r="E7" s="243"/>
      <c r="F7" s="243"/>
      <c r="G7" s="243"/>
      <c r="H7" s="243"/>
      <c r="I7" s="243"/>
      <c r="J7" s="243"/>
      <c r="K7" s="242"/>
      <c r="L7" s="241"/>
    </row>
    <row r="8" spans="1:12" ht="27.95" customHeight="1" x14ac:dyDescent="0.25">
      <c r="A8" s="244"/>
      <c r="B8" s="291" t="s">
        <v>3</v>
      </c>
      <c r="C8" s="291"/>
      <c r="D8" s="291"/>
      <c r="E8" s="291"/>
      <c r="F8" s="291"/>
      <c r="G8" s="291"/>
      <c r="H8" s="291"/>
      <c r="I8" s="291"/>
      <c r="J8" s="291"/>
      <c r="K8" s="245"/>
      <c r="L8" s="240"/>
    </row>
    <row r="9" spans="1:12" ht="30" customHeight="1" x14ac:dyDescent="0.25">
      <c r="A9" s="241"/>
      <c r="B9" s="246"/>
      <c r="C9" s="246"/>
      <c r="D9" s="246"/>
      <c r="E9" s="246"/>
      <c r="F9" s="246"/>
      <c r="G9" s="246"/>
      <c r="H9" s="246"/>
      <c r="I9" s="246"/>
      <c r="J9" s="247"/>
      <c r="K9" s="242"/>
      <c r="L9" s="241"/>
    </row>
    <row r="10" spans="1:12" ht="20.100000000000001" customHeight="1" x14ac:dyDescent="0.25">
      <c r="A10" s="244"/>
      <c r="B10" s="297" t="s">
        <v>226</v>
      </c>
      <c r="C10" s="297"/>
      <c r="D10" s="297"/>
      <c r="E10" s="297"/>
      <c r="F10" s="297"/>
      <c r="G10" s="297"/>
      <c r="H10" s="297"/>
      <c r="I10" s="297"/>
      <c r="J10" s="297"/>
      <c r="K10" s="242"/>
      <c r="L10" s="241"/>
    </row>
    <row r="11" spans="1:12" ht="20.100000000000001" customHeight="1" x14ac:dyDescent="0.25">
      <c r="A11" s="244"/>
      <c r="B11" s="297"/>
      <c r="C11" s="297"/>
      <c r="D11" s="297"/>
      <c r="E11" s="297"/>
      <c r="F11" s="297"/>
      <c r="G11" s="297"/>
      <c r="H11" s="297"/>
      <c r="I11" s="297"/>
      <c r="J11" s="297"/>
      <c r="K11" s="242"/>
      <c r="L11" s="241"/>
    </row>
    <row r="12" spans="1:12" ht="20.100000000000001" customHeight="1" x14ac:dyDescent="0.25">
      <c r="A12" s="244"/>
      <c r="B12" s="297"/>
      <c r="C12" s="297"/>
      <c r="D12" s="297"/>
      <c r="E12" s="297"/>
      <c r="F12" s="297"/>
      <c r="G12" s="297"/>
      <c r="H12" s="297"/>
      <c r="I12" s="297"/>
      <c r="J12" s="297"/>
      <c r="K12" s="242"/>
      <c r="L12" s="241"/>
    </row>
    <row r="13" spans="1:12" ht="20.100000000000001" customHeight="1" x14ac:dyDescent="0.25">
      <c r="A13" s="244"/>
      <c r="B13" s="297"/>
      <c r="C13" s="297"/>
      <c r="D13" s="297"/>
      <c r="E13" s="297"/>
      <c r="F13" s="297"/>
      <c r="G13" s="297"/>
      <c r="H13" s="297"/>
      <c r="I13" s="297"/>
      <c r="J13" s="297"/>
      <c r="K13" s="242"/>
      <c r="L13" s="241"/>
    </row>
    <row r="14" spans="1:12" ht="30" customHeight="1" x14ac:dyDescent="0.25">
      <c r="A14" s="241"/>
      <c r="B14" s="246"/>
      <c r="C14" s="246"/>
      <c r="D14" s="246"/>
      <c r="E14" s="246"/>
      <c r="F14" s="246"/>
      <c r="G14" s="246"/>
      <c r="H14" s="246"/>
      <c r="I14" s="246"/>
      <c r="J14" s="247"/>
      <c r="K14" s="242"/>
      <c r="L14" s="241"/>
    </row>
    <row r="15" spans="1:12" ht="47.25" x14ac:dyDescent="0.25">
      <c r="A15" s="244"/>
      <c r="B15" s="296" t="s">
        <v>4</v>
      </c>
      <c r="C15" s="296"/>
      <c r="D15" s="296"/>
      <c r="E15" s="296"/>
      <c r="F15" s="296"/>
      <c r="G15" s="239" t="s">
        <v>5</v>
      </c>
      <c r="H15" s="239" t="s">
        <v>6</v>
      </c>
      <c r="I15" s="239" t="s">
        <v>7</v>
      </c>
      <c r="J15" s="239" t="s">
        <v>8</v>
      </c>
      <c r="K15" s="242"/>
      <c r="L15" s="241"/>
    </row>
    <row r="16" spans="1:12" ht="20.100000000000001" customHeight="1" x14ac:dyDescent="0.25">
      <c r="A16" s="244"/>
      <c r="B16" s="294" t="s">
        <v>9</v>
      </c>
      <c r="C16" s="294"/>
      <c r="D16" s="293">
        <f>'Presupuesto Total'!D22</f>
        <v>0</v>
      </c>
      <c r="E16" s="293"/>
      <c r="F16" s="293"/>
      <c r="G16" s="177">
        <f>'Presupuesto Total'!F22</f>
        <v>0</v>
      </c>
      <c r="H16" s="220">
        <f>'Presupuesto Total'!E50</f>
        <v>0</v>
      </c>
      <c r="I16" s="178">
        <f>'Presupuesto Total'!F50</f>
        <v>0</v>
      </c>
      <c r="J16" s="221">
        <f>'Presupuesto Total'!G50</f>
        <v>0</v>
      </c>
      <c r="K16" s="242"/>
      <c r="L16" s="241"/>
    </row>
    <row r="17" spans="1:12" ht="20.100000000000001" customHeight="1" x14ac:dyDescent="0.25">
      <c r="A17" s="244"/>
      <c r="B17" s="292" t="s">
        <v>10</v>
      </c>
      <c r="C17" s="292"/>
      <c r="D17" s="293">
        <f>'Presupuesto Total'!D23</f>
        <v>0</v>
      </c>
      <c r="E17" s="293"/>
      <c r="F17" s="293"/>
      <c r="G17" s="177">
        <f>'Presupuesto Total'!F23</f>
        <v>0</v>
      </c>
      <c r="H17" s="220">
        <f>'Presupuesto Total'!E51</f>
        <v>0</v>
      </c>
      <c r="I17" s="178">
        <f>'Presupuesto Total'!F51</f>
        <v>0</v>
      </c>
      <c r="J17" s="221">
        <f>'Presupuesto Total'!G51</f>
        <v>0</v>
      </c>
      <c r="K17" s="242"/>
      <c r="L17" s="241"/>
    </row>
    <row r="18" spans="1:12" ht="20.100000000000001" customHeight="1" x14ac:dyDescent="0.25">
      <c r="A18" s="244"/>
      <c r="B18" s="292" t="s">
        <v>11</v>
      </c>
      <c r="C18" s="292"/>
      <c r="D18" s="293">
        <f>'Presupuesto Total'!D24</f>
        <v>0</v>
      </c>
      <c r="E18" s="293"/>
      <c r="F18" s="293"/>
      <c r="G18" s="177">
        <f>'Presupuesto Total'!F24</f>
        <v>0</v>
      </c>
      <c r="H18" s="220">
        <f>'Presupuesto Total'!E52</f>
        <v>0</v>
      </c>
      <c r="I18" s="178">
        <f>'Presupuesto Total'!F52</f>
        <v>0</v>
      </c>
      <c r="J18" s="221">
        <f>'Presupuesto Total'!G52</f>
        <v>0</v>
      </c>
      <c r="K18" s="242"/>
      <c r="L18" s="241"/>
    </row>
    <row r="19" spans="1:12" ht="20.100000000000001" customHeight="1" x14ac:dyDescent="0.25">
      <c r="A19" s="244"/>
      <c r="B19" s="292" t="s">
        <v>12</v>
      </c>
      <c r="C19" s="292"/>
      <c r="D19" s="293">
        <f>'Presupuesto Total'!D25</f>
        <v>0</v>
      </c>
      <c r="E19" s="293"/>
      <c r="F19" s="293"/>
      <c r="G19" s="177">
        <f>'Presupuesto Total'!F25</f>
        <v>0</v>
      </c>
      <c r="H19" s="220">
        <f>'Presupuesto Total'!E53</f>
        <v>0</v>
      </c>
      <c r="I19" s="178">
        <f>'Presupuesto Total'!F53</f>
        <v>0</v>
      </c>
      <c r="J19" s="221">
        <f>'Presupuesto Total'!G53</f>
        <v>0</v>
      </c>
      <c r="K19" s="242"/>
      <c r="L19" s="241"/>
    </row>
    <row r="20" spans="1:12" ht="20.100000000000001" customHeight="1" x14ac:dyDescent="0.25">
      <c r="A20" s="244"/>
      <c r="B20" s="292" t="s">
        <v>13</v>
      </c>
      <c r="C20" s="292"/>
      <c r="D20" s="293">
        <f>'Presupuesto Total'!D26</f>
        <v>0</v>
      </c>
      <c r="E20" s="293"/>
      <c r="F20" s="293"/>
      <c r="G20" s="177">
        <f>'Presupuesto Total'!F26</f>
        <v>0</v>
      </c>
      <c r="H20" s="220">
        <f>'Presupuesto Total'!E54</f>
        <v>0</v>
      </c>
      <c r="I20" s="178">
        <f>'Presupuesto Total'!F54</f>
        <v>0</v>
      </c>
      <c r="J20" s="221">
        <f>'Presupuesto Total'!G54</f>
        <v>0</v>
      </c>
      <c r="K20" s="242"/>
      <c r="L20" s="241"/>
    </row>
    <row r="21" spans="1:12" ht="15.75" x14ac:dyDescent="0.25">
      <c r="A21" s="241"/>
      <c r="B21" s="295" t="s">
        <v>29</v>
      </c>
      <c r="C21" s="295"/>
      <c r="D21" s="295"/>
      <c r="E21" s="295"/>
      <c r="F21" s="295"/>
      <c r="G21" s="295"/>
      <c r="H21" s="220">
        <f>'Presupuesto Total'!E55</f>
        <v>0</v>
      </c>
      <c r="I21" s="178" t="str">
        <f>'Presupuesto Total'!F55</f>
        <v/>
      </c>
      <c r="J21" s="221">
        <f>'Presupuesto Total'!G55</f>
        <v>0</v>
      </c>
      <c r="K21" s="242"/>
      <c r="L21" s="241"/>
    </row>
    <row r="22" spans="1:12" x14ac:dyDescent="0.25">
      <c r="A22" s="241"/>
      <c r="B22" s="248"/>
      <c r="C22" s="248"/>
      <c r="D22" s="248"/>
      <c r="E22" s="248"/>
      <c r="F22" s="248"/>
      <c r="G22" s="248"/>
      <c r="H22" s="241"/>
      <c r="I22" s="241"/>
      <c r="J22" s="241"/>
      <c r="K22" s="242"/>
      <c r="L22" s="241"/>
    </row>
    <row r="23" spans="1:12" x14ac:dyDescent="0.25">
      <c r="A23" s="241"/>
      <c r="B23" s="249"/>
      <c r="C23" s="249"/>
      <c r="D23" s="249"/>
      <c r="E23" s="249"/>
      <c r="F23" s="249"/>
      <c r="G23" s="249"/>
      <c r="H23" s="243"/>
      <c r="I23" s="243"/>
      <c r="J23" s="243"/>
      <c r="K23" s="242"/>
      <c r="L23" s="241"/>
    </row>
    <row r="24" spans="1:12" x14ac:dyDescent="0.25">
      <c r="A24" s="241"/>
      <c r="B24" s="249"/>
      <c r="C24" s="249"/>
      <c r="D24" s="249"/>
      <c r="E24" s="249"/>
      <c r="F24" s="249"/>
      <c r="G24" s="249"/>
      <c r="H24" s="243"/>
      <c r="I24" s="243"/>
      <c r="J24" s="243"/>
      <c r="K24" s="242"/>
      <c r="L24" s="241"/>
    </row>
    <row r="25" spans="1:12" x14ac:dyDescent="0.25">
      <c r="A25" s="241"/>
      <c r="B25" s="243"/>
      <c r="C25" s="243"/>
      <c r="D25" s="243"/>
      <c r="E25" s="243"/>
      <c r="F25" s="243"/>
      <c r="G25" s="243"/>
      <c r="H25" s="243"/>
      <c r="I25" s="243"/>
      <c r="J25" s="243"/>
      <c r="K25" s="242"/>
      <c r="L25" s="241"/>
    </row>
    <row r="26" spans="1:12" x14ac:dyDescent="0.25">
      <c r="A26" s="244"/>
      <c r="B26" s="280" t="s">
        <v>14</v>
      </c>
      <c r="C26" s="281"/>
      <c r="D26" s="281"/>
      <c r="E26" s="281"/>
      <c r="F26" s="281"/>
      <c r="G26" s="282"/>
      <c r="H26" s="280" t="s">
        <v>15</v>
      </c>
      <c r="I26" s="281"/>
      <c r="J26" s="282"/>
      <c r="K26" s="250"/>
      <c r="L26" s="251"/>
    </row>
    <row r="27" spans="1:12" x14ac:dyDescent="0.25">
      <c r="A27" s="244"/>
      <c r="B27" s="283"/>
      <c r="C27" s="284"/>
      <c r="D27" s="284"/>
      <c r="E27" s="284"/>
      <c r="F27" s="284"/>
      <c r="G27" s="285"/>
      <c r="H27" s="283"/>
      <c r="I27" s="284"/>
      <c r="J27" s="285"/>
      <c r="K27" s="250"/>
      <c r="L27" s="251"/>
    </row>
    <row r="28" spans="1:12" x14ac:dyDescent="0.25">
      <c r="A28" s="244"/>
      <c r="B28" s="283"/>
      <c r="C28" s="284"/>
      <c r="D28" s="284"/>
      <c r="E28" s="284"/>
      <c r="F28" s="284"/>
      <c r="G28" s="285"/>
      <c r="H28" s="283"/>
      <c r="I28" s="284"/>
      <c r="J28" s="285"/>
      <c r="K28" s="250"/>
      <c r="L28" s="251"/>
    </row>
    <row r="29" spans="1:12" x14ac:dyDescent="0.25">
      <c r="A29" s="244"/>
      <c r="B29" s="283"/>
      <c r="C29" s="284"/>
      <c r="D29" s="284"/>
      <c r="E29" s="284"/>
      <c r="F29" s="284"/>
      <c r="G29" s="285"/>
      <c r="H29" s="283"/>
      <c r="I29" s="284"/>
      <c r="J29" s="285"/>
      <c r="K29" s="250"/>
      <c r="L29" s="251"/>
    </row>
    <row r="30" spans="1:12" x14ac:dyDescent="0.25">
      <c r="A30" s="244"/>
      <c r="B30" s="283"/>
      <c r="C30" s="284"/>
      <c r="D30" s="284"/>
      <c r="E30" s="284"/>
      <c r="F30" s="284"/>
      <c r="G30" s="285"/>
      <c r="H30" s="283"/>
      <c r="I30" s="284"/>
      <c r="J30" s="285"/>
      <c r="K30" s="250"/>
      <c r="L30" s="251"/>
    </row>
    <row r="31" spans="1:12" x14ac:dyDescent="0.25">
      <c r="A31" s="244"/>
      <c r="B31" s="283"/>
      <c r="C31" s="284"/>
      <c r="D31" s="284"/>
      <c r="E31" s="284"/>
      <c r="F31" s="284"/>
      <c r="G31" s="285"/>
      <c r="H31" s="283"/>
      <c r="I31" s="284"/>
      <c r="J31" s="285"/>
      <c r="K31" s="250"/>
      <c r="L31" s="251"/>
    </row>
    <row r="32" spans="1:12" x14ac:dyDescent="0.25">
      <c r="A32" s="244"/>
      <c r="B32" s="283"/>
      <c r="C32" s="284"/>
      <c r="D32" s="284"/>
      <c r="E32" s="284"/>
      <c r="F32" s="284"/>
      <c r="G32" s="285"/>
      <c r="H32" s="283"/>
      <c r="I32" s="284"/>
      <c r="J32" s="285"/>
      <c r="K32" s="250"/>
      <c r="L32" s="251"/>
    </row>
    <row r="33" spans="1:12" x14ac:dyDescent="0.25">
      <c r="A33" s="244"/>
      <c r="B33" s="286"/>
      <c r="C33" s="287"/>
      <c r="D33" s="287"/>
      <c r="E33" s="287"/>
      <c r="F33" s="287"/>
      <c r="G33" s="288"/>
      <c r="H33" s="286"/>
      <c r="I33" s="287"/>
      <c r="J33" s="288"/>
      <c r="K33" s="250"/>
      <c r="L33" s="251"/>
    </row>
    <row r="34" spans="1:12" x14ac:dyDescent="0.25">
      <c r="A34" s="241"/>
      <c r="B34" s="289"/>
      <c r="C34" s="289"/>
      <c r="D34" s="289"/>
      <c r="E34" s="249"/>
      <c r="F34" s="249"/>
      <c r="G34" s="252"/>
      <c r="H34" s="290"/>
      <c r="I34" s="290"/>
      <c r="J34" s="290"/>
      <c r="K34" s="242"/>
      <c r="L34" s="241"/>
    </row>
    <row r="35" spans="1:12" x14ac:dyDescent="0.25">
      <c r="A35" s="244"/>
      <c r="B35" s="280" t="s">
        <v>16</v>
      </c>
      <c r="C35" s="281"/>
      <c r="D35" s="281"/>
      <c r="E35" s="281"/>
      <c r="F35" s="281"/>
      <c r="G35" s="282"/>
      <c r="H35" s="280" t="s">
        <v>17</v>
      </c>
      <c r="I35" s="281"/>
      <c r="J35" s="282"/>
      <c r="K35" s="242"/>
      <c r="L35" s="241"/>
    </row>
    <row r="36" spans="1:12" x14ac:dyDescent="0.25">
      <c r="A36" s="244"/>
      <c r="B36" s="283"/>
      <c r="C36" s="284"/>
      <c r="D36" s="284"/>
      <c r="E36" s="284"/>
      <c r="F36" s="284"/>
      <c r="G36" s="285"/>
      <c r="H36" s="283"/>
      <c r="I36" s="284"/>
      <c r="J36" s="285"/>
      <c r="K36" s="242"/>
      <c r="L36" s="241"/>
    </row>
    <row r="37" spans="1:12" x14ac:dyDescent="0.25">
      <c r="A37" s="244"/>
      <c r="B37" s="283"/>
      <c r="C37" s="284"/>
      <c r="D37" s="284"/>
      <c r="E37" s="284"/>
      <c r="F37" s="284"/>
      <c r="G37" s="285"/>
      <c r="H37" s="283"/>
      <c r="I37" s="284"/>
      <c r="J37" s="285"/>
      <c r="K37" s="242"/>
      <c r="L37" s="241"/>
    </row>
    <row r="38" spans="1:12" x14ac:dyDescent="0.25">
      <c r="A38" s="244"/>
      <c r="B38" s="283"/>
      <c r="C38" s="284"/>
      <c r="D38" s="284"/>
      <c r="E38" s="284"/>
      <c r="F38" s="284"/>
      <c r="G38" s="285"/>
      <c r="H38" s="283"/>
      <c r="I38" s="284"/>
      <c r="J38" s="285"/>
      <c r="K38" s="242"/>
      <c r="L38" s="241"/>
    </row>
    <row r="39" spans="1:12" x14ac:dyDescent="0.25">
      <c r="A39" s="244"/>
      <c r="B39" s="283"/>
      <c r="C39" s="284"/>
      <c r="D39" s="284"/>
      <c r="E39" s="284"/>
      <c r="F39" s="284"/>
      <c r="G39" s="285"/>
      <c r="H39" s="283"/>
      <c r="I39" s="284"/>
      <c r="J39" s="285"/>
      <c r="K39" s="242"/>
      <c r="L39" s="241"/>
    </row>
    <row r="40" spans="1:12" x14ac:dyDescent="0.25">
      <c r="A40" s="244"/>
      <c r="B40" s="283"/>
      <c r="C40" s="284"/>
      <c r="D40" s="284"/>
      <c r="E40" s="284"/>
      <c r="F40" s="284"/>
      <c r="G40" s="285"/>
      <c r="H40" s="283"/>
      <c r="I40" s="284"/>
      <c r="J40" s="285"/>
      <c r="K40" s="242"/>
      <c r="L40" s="241"/>
    </row>
    <row r="41" spans="1:12" x14ac:dyDescent="0.25">
      <c r="A41" s="244"/>
      <c r="B41" s="283"/>
      <c r="C41" s="284"/>
      <c r="D41" s="284"/>
      <c r="E41" s="284"/>
      <c r="F41" s="284"/>
      <c r="G41" s="285"/>
      <c r="H41" s="283"/>
      <c r="I41" s="284"/>
      <c r="J41" s="285"/>
      <c r="K41" s="242"/>
      <c r="L41" s="241"/>
    </row>
    <row r="42" spans="1:12" x14ac:dyDescent="0.25">
      <c r="A42" s="244"/>
      <c r="B42" s="286"/>
      <c r="C42" s="287"/>
      <c r="D42" s="287"/>
      <c r="E42" s="287"/>
      <c r="F42" s="287"/>
      <c r="G42" s="288"/>
      <c r="H42" s="286"/>
      <c r="I42" s="287"/>
      <c r="J42" s="288"/>
      <c r="K42" s="242"/>
      <c r="L42" s="241"/>
    </row>
    <row r="43" spans="1:12" x14ac:dyDescent="0.25">
      <c r="A43" s="241"/>
      <c r="B43" s="246"/>
      <c r="C43" s="246"/>
      <c r="D43" s="246"/>
      <c r="E43" s="246"/>
      <c r="F43" s="246"/>
      <c r="G43" s="246"/>
      <c r="H43" s="253"/>
      <c r="I43" s="253"/>
      <c r="J43" s="254"/>
      <c r="K43" s="242"/>
      <c r="L43" s="241"/>
    </row>
    <row r="44" spans="1:12" x14ac:dyDescent="0.25">
      <c r="A44" s="244"/>
      <c r="B44" s="280" t="s">
        <v>18</v>
      </c>
      <c r="C44" s="281"/>
      <c r="D44" s="281"/>
      <c r="E44" s="281"/>
      <c r="F44" s="281"/>
      <c r="G44" s="282"/>
      <c r="H44" s="255"/>
      <c r="I44" s="255"/>
      <c r="J44" s="255"/>
      <c r="K44" s="242"/>
      <c r="L44" s="241"/>
    </row>
    <row r="45" spans="1:12" x14ac:dyDescent="0.25">
      <c r="A45" s="244"/>
      <c r="B45" s="283"/>
      <c r="C45" s="284"/>
      <c r="D45" s="284"/>
      <c r="E45" s="284"/>
      <c r="F45" s="284"/>
      <c r="G45" s="285"/>
      <c r="H45" s="255"/>
      <c r="I45" s="255"/>
      <c r="J45" s="255"/>
      <c r="K45" s="242"/>
      <c r="L45" s="241"/>
    </row>
    <row r="46" spans="1:12" x14ac:dyDescent="0.25">
      <c r="A46" s="244"/>
      <c r="B46" s="283"/>
      <c r="C46" s="284"/>
      <c r="D46" s="284"/>
      <c r="E46" s="284"/>
      <c r="F46" s="284"/>
      <c r="G46" s="285"/>
      <c r="H46" s="255"/>
      <c r="I46" s="255"/>
      <c r="J46" s="255"/>
      <c r="K46" s="242"/>
      <c r="L46" s="241"/>
    </row>
    <row r="47" spans="1:12" x14ac:dyDescent="0.25">
      <c r="A47" s="244"/>
      <c r="B47" s="283"/>
      <c r="C47" s="284"/>
      <c r="D47" s="284"/>
      <c r="E47" s="284"/>
      <c r="F47" s="284"/>
      <c r="G47" s="285"/>
      <c r="H47" s="255"/>
      <c r="I47" s="255"/>
      <c r="J47" s="255"/>
      <c r="K47" s="242"/>
      <c r="L47" s="241"/>
    </row>
    <row r="48" spans="1:12" x14ac:dyDescent="0.25">
      <c r="A48" s="244"/>
      <c r="B48" s="283"/>
      <c r="C48" s="284"/>
      <c r="D48" s="284"/>
      <c r="E48" s="284"/>
      <c r="F48" s="284"/>
      <c r="G48" s="285"/>
      <c r="H48" s="255"/>
      <c r="I48" s="255"/>
      <c r="J48" s="255"/>
      <c r="K48" s="242"/>
      <c r="L48" s="241"/>
    </row>
    <row r="49" spans="1:12" x14ac:dyDescent="0.25">
      <c r="A49" s="244"/>
      <c r="B49" s="283"/>
      <c r="C49" s="284"/>
      <c r="D49" s="284"/>
      <c r="E49" s="284"/>
      <c r="F49" s="284"/>
      <c r="G49" s="285"/>
      <c r="H49" s="255"/>
      <c r="I49" s="255"/>
      <c r="J49" s="255"/>
      <c r="K49" s="242"/>
      <c r="L49" s="241"/>
    </row>
    <row r="50" spans="1:12" x14ac:dyDescent="0.25">
      <c r="A50" s="244"/>
      <c r="B50" s="283"/>
      <c r="C50" s="284"/>
      <c r="D50" s="284"/>
      <c r="E50" s="284"/>
      <c r="F50" s="284"/>
      <c r="G50" s="285"/>
      <c r="H50" s="255"/>
      <c r="I50" s="255"/>
      <c r="J50" s="255"/>
      <c r="K50" s="242"/>
      <c r="L50" s="241"/>
    </row>
    <row r="51" spans="1:12" x14ac:dyDescent="0.25">
      <c r="A51" s="244"/>
      <c r="B51" s="286"/>
      <c r="C51" s="287"/>
      <c r="D51" s="287"/>
      <c r="E51" s="287"/>
      <c r="F51" s="287"/>
      <c r="G51" s="288"/>
      <c r="H51" s="255"/>
      <c r="I51" s="255"/>
      <c r="J51" s="255"/>
      <c r="K51" s="242"/>
      <c r="L51" s="241"/>
    </row>
    <row r="52" spans="1:12" x14ac:dyDescent="0.25">
      <c r="A52" s="241"/>
      <c r="B52" s="253"/>
      <c r="C52" s="253"/>
      <c r="D52" s="253"/>
      <c r="E52" s="253"/>
      <c r="F52" s="253"/>
      <c r="G52" s="253"/>
      <c r="H52" s="249"/>
      <c r="I52" s="249"/>
      <c r="J52" s="252"/>
      <c r="K52" s="242"/>
      <c r="L52" s="241"/>
    </row>
    <row r="53" spans="1:12" x14ac:dyDescent="0.25">
      <c r="A53" s="244"/>
      <c r="B53" s="151"/>
      <c r="C53" s="151"/>
      <c r="D53" s="151"/>
      <c r="E53" s="151"/>
      <c r="F53" s="151"/>
      <c r="G53" s="151"/>
      <c r="H53" s="151"/>
      <c r="I53" s="151"/>
      <c r="J53" s="151"/>
      <c r="K53" s="242"/>
      <c r="L53" s="241"/>
    </row>
    <row r="54" spans="1:12" x14ac:dyDescent="0.25">
      <c r="A54" s="244"/>
      <c r="B54" s="248"/>
      <c r="C54" s="248"/>
      <c r="D54" s="248"/>
      <c r="E54" s="248"/>
      <c r="F54" s="248"/>
      <c r="G54" s="248"/>
      <c r="H54" s="248"/>
      <c r="I54" s="248"/>
      <c r="J54" s="248"/>
      <c r="K54" s="241"/>
      <c r="L54" s="241"/>
    </row>
    <row r="55" spans="1:12" x14ac:dyDescent="0.25">
      <c r="A55" s="244"/>
      <c r="B55" s="241"/>
      <c r="C55" s="241"/>
      <c r="D55" s="241"/>
      <c r="E55" s="241"/>
      <c r="F55" s="241"/>
      <c r="G55" s="241"/>
      <c r="H55" s="241"/>
      <c r="I55" s="241"/>
      <c r="J55" s="241"/>
      <c r="K55" s="241"/>
      <c r="L55" s="241"/>
    </row>
    <row r="56" spans="1:12" x14ac:dyDescent="0.25">
      <c r="A56" s="11"/>
      <c r="B56" s="241"/>
      <c r="C56" s="241"/>
      <c r="D56" s="241"/>
      <c r="E56" s="241"/>
      <c r="F56" s="241"/>
      <c r="G56" s="241"/>
      <c r="H56" s="241"/>
      <c r="I56" s="241"/>
      <c r="J56" s="241"/>
      <c r="K56" s="241"/>
      <c r="L56" s="241"/>
    </row>
    <row r="57" spans="1:12" x14ac:dyDescent="0.25">
      <c r="A57" s="11"/>
      <c r="B57" s="11"/>
      <c r="C57" s="11"/>
      <c r="D57" s="11"/>
      <c r="E57" s="11"/>
      <c r="F57" s="11"/>
      <c r="G57" s="11"/>
      <c r="H57" s="11"/>
      <c r="I57" s="11"/>
      <c r="J57" s="11"/>
      <c r="K57" s="11"/>
      <c r="L57" s="11"/>
    </row>
    <row r="58" spans="1:12" x14ac:dyDescent="0.25">
      <c r="A58" s="11"/>
      <c r="B58" s="11"/>
      <c r="C58" s="11"/>
      <c r="D58" s="11"/>
      <c r="E58" s="11"/>
      <c r="F58" s="11"/>
      <c r="G58" s="11"/>
      <c r="H58" s="11"/>
      <c r="I58" s="11"/>
      <c r="J58" s="11"/>
      <c r="K58" s="11"/>
      <c r="L58" s="11"/>
    </row>
    <row r="59" spans="1:12" x14ac:dyDescent="0.25">
      <c r="A59" s="11"/>
      <c r="B59" s="11"/>
      <c r="C59" s="11"/>
      <c r="D59" s="11"/>
      <c r="E59" s="11"/>
      <c r="F59" s="11"/>
      <c r="G59" s="11"/>
      <c r="H59" s="11"/>
      <c r="I59" s="11"/>
      <c r="J59" s="11"/>
      <c r="K59" s="11"/>
      <c r="L59" s="11"/>
    </row>
    <row r="60" spans="1:12" x14ac:dyDescent="0.25">
      <c r="A60" s="11"/>
      <c r="B60" s="11"/>
      <c r="C60" s="11"/>
      <c r="D60" s="11"/>
      <c r="E60" s="11"/>
      <c r="F60" s="11"/>
      <c r="G60" s="11"/>
      <c r="H60" s="11"/>
      <c r="I60" s="11"/>
      <c r="J60" s="11"/>
      <c r="K60" s="11"/>
      <c r="L60" s="11"/>
    </row>
    <row r="61" spans="1:12" x14ac:dyDescent="0.25">
      <c r="A61" s="11"/>
      <c r="B61" s="11"/>
      <c r="C61" s="11"/>
      <c r="D61" s="11"/>
      <c r="E61" s="11"/>
      <c r="F61" s="11"/>
      <c r="G61" s="11"/>
      <c r="H61" s="11"/>
      <c r="I61" s="11"/>
      <c r="J61" s="11"/>
      <c r="K61" s="11"/>
      <c r="L61" s="11"/>
    </row>
    <row r="62" spans="1:12" x14ac:dyDescent="0.25">
      <c r="A62" s="11"/>
      <c r="B62" s="11"/>
      <c r="C62" s="11"/>
      <c r="D62" s="11"/>
      <c r="E62" s="11"/>
      <c r="F62" s="11"/>
      <c r="G62" s="11"/>
      <c r="H62" s="11"/>
      <c r="I62" s="11"/>
      <c r="J62" s="11"/>
      <c r="K62" s="11"/>
      <c r="L62" s="11"/>
    </row>
    <row r="63" spans="1:12" x14ac:dyDescent="0.25">
      <c r="A63" s="11"/>
      <c r="B63" s="11"/>
      <c r="C63" s="11"/>
      <c r="D63" s="11"/>
      <c r="E63" s="11"/>
      <c r="F63" s="11"/>
      <c r="G63" s="11"/>
      <c r="H63" s="11"/>
      <c r="I63" s="11"/>
      <c r="J63" s="11"/>
      <c r="K63" s="11"/>
      <c r="L63" s="11"/>
    </row>
    <row r="64" spans="1:12" x14ac:dyDescent="0.25">
      <c r="A64" s="11"/>
      <c r="B64" s="11"/>
      <c r="C64" s="11"/>
      <c r="D64" s="11"/>
      <c r="E64" s="11"/>
      <c r="F64" s="11"/>
      <c r="G64" s="11"/>
      <c r="H64" s="11"/>
      <c r="I64" s="11"/>
      <c r="J64" s="11"/>
      <c r="K64" s="11"/>
      <c r="L64" s="11"/>
    </row>
  </sheetData>
  <sheetProtection algorithmName="SHA-512" hashValue="wQ30KD4anUx3suDtAq83SdWm+e9YLaj8PvrFrxP9mtt2+1jCdlLuR9k1y/P2Yko39Ol1a4yMvFI0sUNpDqh7yA==" saltValue="RC7gc8X0VGeN2iu+rghK6g==" spinCount="100000" sheet="1" objects="1" scenarios="1" selectLockedCells="1" selectUnlockedCells="1"/>
  <mergeCells count="21">
    <mergeCell ref="B21:G21"/>
    <mergeCell ref="H26:J33"/>
    <mergeCell ref="B26:G33"/>
    <mergeCell ref="B15:F15"/>
    <mergeCell ref="B10:J13"/>
    <mergeCell ref="B8:J8"/>
    <mergeCell ref="B20:C20"/>
    <mergeCell ref="D20:F20"/>
    <mergeCell ref="D16:F16"/>
    <mergeCell ref="D17:F17"/>
    <mergeCell ref="D18:F18"/>
    <mergeCell ref="D19:F19"/>
    <mergeCell ref="B16:C16"/>
    <mergeCell ref="B17:C17"/>
    <mergeCell ref="B18:C18"/>
    <mergeCell ref="B19:C19"/>
    <mergeCell ref="B44:G51"/>
    <mergeCell ref="H35:J42"/>
    <mergeCell ref="B35:G42"/>
    <mergeCell ref="B34:D34"/>
    <mergeCell ref="H34:J34"/>
  </mergeCells>
  <phoneticPr fontId="22" type="noConversion"/>
  <conditionalFormatting sqref="I16:J21">
    <cfRule type="expression" dxfId="166" priority="1">
      <formula>AND($L16="PEQUEÑA EMPRESA",$M16&gt;0.6)</formula>
    </cfRule>
    <cfRule type="expression" dxfId="165" priority="2">
      <formula>AND($L16="MEDIANA EMPRESA", $M16&gt;0.5)</formula>
    </cfRule>
    <cfRule type="expression" dxfId="164" priority="3">
      <formula>AND($L16="GRAN EMPRESA",$M16&gt;0.4)</formula>
    </cfRule>
  </conditionalFormatting>
  <pageMargins left="0.70866141732283472" right="0.70866141732283472" top="0.74803149606299213" bottom="0.74803149606299213" header="0.31496062992125984" footer="0.31496062992125984"/>
  <pageSetup paperSize="9"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1"/>
  <sheetViews>
    <sheetView showGridLines="0" showZeros="0" zoomScale="85" zoomScaleNormal="85" workbookViewId="0">
      <selection activeCell="I84" sqref="I84"/>
    </sheetView>
  </sheetViews>
  <sheetFormatPr baseColWidth="10" defaultColWidth="0" defaultRowHeight="15" zeroHeight="1" x14ac:dyDescent="0.25"/>
  <cols>
    <col min="1" max="2" width="11.42578125" customWidth="1"/>
    <col min="3" max="3" width="29.85546875" customWidth="1"/>
    <col min="4" max="17" width="15.5703125" customWidth="1"/>
    <col min="18" max="23" width="15.5703125" hidden="1" customWidth="1"/>
    <col min="24" max="16384" width="11.42578125" hidden="1"/>
  </cols>
  <sheetData>
    <row r="1" spans="2:15" x14ac:dyDescent="0.25"/>
    <row r="2" spans="2:15" x14ac:dyDescent="0.25"/>
    <row r="3" spans="2:15" x14ac:dyDescent="0.25"/>
    <row r="4" spans="2:15" x14ac:dyDescent="0.25"/>
    <row r="5" spans="2:15" x14ac:dyDescent="0.25"/>
    <row r="6" spans="2:15" x14ac:dyDescent="0.25"/>
    <row r="7" spans="2:15" x14ac:dyDescent="0.25"/>
    <row r="8" spans="2:15" x14ac:dyDescent="0.25"/>
    <row r="9" spans="2:15" x14ac:dyDescent="0.25"/>
    <row r="10" spans="2:15" x14ac:dyDescent="0.25"/>
    <row r="11" spans="2:15" ht="26.1" customHeight="1" x14ac:dyDescent="0.25">
      <c r="B11" s="276" t="s">
        <v>178</v>
      </c>
      <c r="C11" s="276"/>
      <c r="D11" s="276"/>
      <c r="E11" s="276"/>
      <c r="F11" s="276"/>
      <c r="G11" s="276"/>
      <c r="H11" s="276"/>
      <c r="I11" s="276"/>
      <c r="J11" s="276"/>
      <c r="K11" s="276"/>
      <c r="L11" s="276"/>
      <c r="M11" s="276"/>
      <c r="N11" s="276"/>
      <c r="O11" s="276"/>
    </row>
    <row r="12" spans="2:15" x14ac:dyDescent="0.25"/>
    <row r="13" spans="2:15" ht="185.1" customHeight="1" x14ac:dyDescent="0.25">
      <c r="B13" s="324" t="s">
        <v>230</v>
      </c>
      <c r="C13" s="324"/>
      <c r="D13" s="324"/>
      <c r="E13" s="324"/>
      <c r="F13" s="324"/>
      <c r="G13" s="324"/>
      <c r="H13" s="324"/>
      <c r="I13" s="324"/>
      <c r="J13" s="324"/>
      <c r="K13" s="324"/>
      <c r="L13" s="324"/>
      <c r="M13" s="324"/>
      <c r="N13" s="324"/>
      <c r="O13" s="324"/>
    </row>
    <row r="14" spans="2:15" ht="185.1" customHeight="1" x14ac:dyDescent="0.25">
      <c r="B14" s="324"/>
      <c r="C14" s="324"/>
      <c r="D14" s="324"/>
      <c r="E14" s="324"/>
      <c r="F14" s="324"/>
      <c r="G14" s="324"/>
      <c r="H14" s="324"/>
      <c r="I14" s="324"/>
      <c r="J14" s="324"/>
      <c r="K14" s="324"/>
      <c r="L14" s="324"/>
      <c r="M14" s="324"/>
      <c r="N14" s="324"/>
      <c r="O14" s="324"/>
    </row>
    <row r="15" spans="2:15" x14ac:dyDescent="0.25"/>
    <row r="16" spans="2:15" ht="18.75" x14ac:dyDescent="0.3">
      <c r="B16" s="311" t="s">
        <v>220</v>
      </c>
      <c r="C16" s="311"/>
      <c r="D16" s="311"/>
      <c r="E16" s="311"/>
      <c r="F16" s="311"/>
      <c r="G16" s="311"/>
      <c r="H16" s="311"/>
      <c r="I16" s="311"/>
      <c r="J16" s="311"/>
      <c r="K16" s="311"/>
      <c r="L16" s="311"/>
      <c r="M16" s="311"/>
      <c r="N16" s="311"/>
      <c r="O16" s="311"/>
    </row>
    <row r="17" spans="3:23" x14ac:dyDescent="0.25"/>
    <row r="18" spans="3:23" ht="30" customHeight="1" x14ac:dyDescent="0.25">
      <c r="C18" s="298" t="s">
        <v>221</v>
      </c>
      <c r="D18" s="298"/>
      <c r="E18" s="298"/>
      <c r="F18" s="188"/>
    </row>
    <row r="19" spans="3:23" ht="16.5" customHeight="1" x14ac:dyDescent="0.25">
      <c r="F19" s="185"/>
    </row>
    <row r="20" spans="3:23" ht="59.1" customHeight="1" x14ac:dyDescent="0.25">
      <c r="C20" s="316" t="s">
        <v>210</v>
      </c>
      <c r="D20" s="317"/>
      <c r="E20" s="318"/>
      <c r="F20" s="188"/>
    </row>
    <row r="21" spans="3:23" ht="13.5" customHeight="1" x14ac:dyDescent="0.25"/>
    <row r="22" spans="3:23" ht="30" customHeight="1" x14ac:dyDescent="0.25">
      <c r="C22" s="319" t="s">
        <v>201</v>
      </c>
      <c r="D22" s="320"/>
      <c r="E22" s="320"/>
      <c r="F22" s="320"/>
      <c r="G22" s="320"/>
      <c r="H22" s="320"/>
      <c r="I22" s="321"/>
    </row>
    <row r="23" spans="3:23" x14ac:dyDescent="0.25"/>
    <row r="24" spans="3:23" s="99" customFormat="1" ht="30.6" customHeight="1" x14ac:dyDescent="0.25">
      <c r="D24" s="307" t="s">
        <v>23</v>
      </c>
      <c r="E24" s="307"/>
      <c r="F24" s="308" t="s">
        <v>211</v>
      </c>
      <c r="G24" s="309"/>
      <c r="H24" s="310"/>
      <c r="I24"/>
      <c r="J24"/>
      <c r="K24"/>
      <c r="L24"/>
      <c r="M24"/>
      <c r="N24"/>
      <c r="O24"/>
      <c r="P24"/>
      <c r="Q24"/>
      <c r="R24"/>
      <c r="S24"/>
      <c r="T24"/>
      <c r="U24"/>
      <c r="V24"/>
      <c r="W24"/>
    </row>
    <row r="25" spans="3:23" s="99" customFormat="1" ht="43.5" customHeight="1" x14ac:dyDescent="0.25">
      <c r="D25" s="307"/>
      <c r="E25" s="307"/>
      <c r="F25" s="100" t="s">
        <v>24</v>
      </c>
      <c r="G25" s="100" t="s">
        <v>25</v>
      </c>
      <c r="H25" s="100" t="s">
        <v>29</v>
      </c>
      <c r="I25"/>
      <c r="J25"/>
      <c r="K25"/>
      <c r="L25"/>
      <c r="M25"/>
      <c r="N25"/>
      <c r="O25"/>
      <c r="P25"/>
      <c r="Q25"/>
      <c r="R25"/>
      <c r="S25"/>
      <c r="T25"/>
      <c r="U25"/>
      <c r="V25"/>
      <c r="W25"/>
    </row>
    <row r="26" spans="3:23" s="99" customFormat="1" ht="15.6" customHeight="1" x14ac:dyDescent="0.25">
      <c r="C26" s="300" t="s">
        <v>190</v>
      </c>
      <c r="D26" s="304" t="s">
        <v>26</v>
      </c>
      <c r="E26" s="304"/>
      <c r="F26" s="187"/>
      <c r="G26" s="187"/>
      <c r="H26" s="130">
        <f>F26+G26</f>
        <v>0</v>
      </c>
      <c r="I26"/>
      <c r="J26"/>
      <c r="K26"/>
      <c r="L26"/>
      <c r="M26"/>
      <c r="N26"/>
      <c r="O26"/>
      <c r="P26"/>
      <c r="Q26"/>
      <c r="R26"/>
      <c r="S26"/>
      <c r="T26"/>
      <c r="U26"/>
      <c r="V26"/>
      <c r="W26"/>
    </row>
    <row r="27" spans="3:23" s="99" customFormat="1" ht="15.75" x14ac:dyDescent="0.25">
      <c r="C27" s="301"/>
      <c r="D27" s="304" t="s">
        <v>27</v>
      </c>
      <c r="E27" s="304"/>
      <c r="F27" s="187"/>
      <c r="G27" s="187"/>
      <c r="H27" s="130">
        <f t="shared" ref="H27:H30" si="0">F27+G27</f>
        <v>0</v>
      </c>
      <c r="I27"/>
      <c r="J27"/>
      <c r="K27"/>
      <c r="L27"/>
      <c r="M27"/>
      <c r="N27"/>
      <c r="O27"/>
      <c r="P27"/>
      <c r="Q27"/>
      <c r="R27"/>
      <c r="S27"/>
      <c r="T27"/>
      <c r="U27"/>
      <c r="V27"/>
      <c r="W27"/>
    </row>
    <row r="28" spans="3:23" s="99" customFormat="1" ht="15.75" x14ac:dyDescent="0.25">
      <c r="C28" s="301"/>
      <c r="D28" s="304" t="s">
        <v>212</v>
      </c>
      <c r="E28" s="304"/>
      <c r="F28" s="187"/>
      <c r="G28" s="187"/>
      <c r="H28" s="130">
        <f t="shared" si="0"/>
        <v>0</v>
      </c>
      <c r="I28"/>
      <c r="J28"/>
      <c r="K28"/>
      <c r="L28"/>
      <c r="M28"/>
      <c r="N28"/>
      <c r="O28"/>
      <c r="P28"/>
      <c r="Q28"/>
      <c r="R28"/>
      <c r="S28"/>
      <c r="T28"/>
      <c r="U28"/>
      <c r="V28"/>
      <c r="W28"/>
    </row>
    <row r="29" spans="3:23" s="99" customFormat="1" ht="15.75" x14ac:dyDescent="0.25">
      <c r="C29" s="301"/>
      <c r="D29" s="304" t="s">
        <v>213</v>
      </c>
      <c r="E29" s="304"/>
      <c r="F29" s="187"/>
      <c r="G29" s="187"/>
      <c r="H29" s="130">
        <f t="shared" si="0"/>
        <v>0</v>
      </c>
      <c r="I29"/>
      <c r="J29"/>
      <c r="K29"/>
      <c r="L29"/>
      <c r="M29"/>
      <c r="N29"/>
      <c r="O29"/>
      <c r="P29"/>
      <c r="Q29"/>
      <c r="R29"/>
      <c r="S29"/>
      <c r="T29"/>
      <c r="U29"/>
      <c r="V29"/>
      <c r="W29"/>
    </row>
    <row r="30" spans="3:23" s="99" customFormat="1" ht="15.75" x14ac:dyDescent="0.25">
      <c r="C30" s="301"/>
      <c r="D30" s="304" t="s">
        <v>214</v>
      </c>
      <c r="E30" s="304"/>
      <c r="F30" s="187"/>
      <c r="G30" s="187"/>
      <c r="H30" s="130">
        <f t="shared" si="0"/>
        <v>0</v>
      </c>
      <c r="I30"/>
      <c r="J30"/>
      <c r="K30"/>
      <c r="L30"/>
      <c r="M30"/>
      <c r="N30"/>
      <c r="O30"/>
      <c r="P30"/>
      <c r="Q30"/>
      <c r="R30"/>
      <c r="S30"/>
      <c r="T30"/>
      <c r="U30"/>
      <c r="V30"/>
      <c r="W30"/>
    </row>
    <row r="31" spans="3:23" s="99" customFormat="1" ht="15.75" x14ac:dyDescent="0.25">
      <c r="C31" s="302"/>
      <c r="D31" s="322" t="s">
        <v>28</v>
      </c>
      <c r="E31" s="322"/>
      <c r="F31" s="184" t="str">
        <f>IF(AND(ISBLANK(F26), ISBLANK(F27),ISBLANK(F28),ISBLANK(F29),ISBLANK(F30)),"",SUM(F26:F30))</f>
        <v/>
      </c>
      <c r="G31" s="184" t="str">
        <f>IF(AND(ISBLANK(G26), ISBLANK(G27),ISBLANK(G28),ISBLANK(G29),ISBLANK(G30)),"",SUM(G26:G30))</f>
        <v/>
      </c>
      <c r="H31" s="130">
        <f>SUM(H26:H30)</f>
        <v>0</v>
      </c>
      <c r="I31"/>
      <c r="J31"/>
      <c r="K31"/>
      <c r="L31"/>
      <c r="M31"/>
      <c r="N31"/>
      <c r="O31"/>
      <c r="P31"/>
      <c r="Q31"/>
      <c r="R31"/>
      <c r="S31"/>
      <c r="T31"/>
      <c r="U31"/>
      <c r="V31"/>
      <c r="W31"/>
    </row>
    <row r="32" spans="3:23" s="99" customFormat="1" ht="15.6" customHeight="1" x14ac:dyDescent="0.25">
      <c r="C32" s="300" t="s">
        <v>191</v>
      </c>
      <c r="D32" s="304" t="s">
        <v>26</v>
      </c>
      <c r="E32" s="304"/>
      <c r="F32" s="187"/>
      <c r="G32" s="187"/>
      <c r="H32" s="130">
        <f>F32+G32</f>
        <v>0</v>
      </c>
      <c r="I32"/>
      <c r="J32"/>
      <c r="K32"/>
      <c r="L32"/>
      <c r="M32"/>
      <c r="N32"/>
      <c r="O32"/>
      <c r="P32"/>
      <c r="Q32"/>
      <c r="R32"/>
      <c r="S32"/>
      <c r="T32"/>
      <c r="U32"/>
      <c r="V32"/>
      <c r="W32"/>
    </row>
    <row r="33" spans="3:23" s="99" customFormat="1" ht="15.75" x14ac:dyDescent="0.25">
      <c r="C33" s="301"/>
      <c r="D33" s="304" t="s">
        <v>27</v>
      </c>
      <c r="E33" s="304"/>
      <c r="F33" s="187"/>
      <c r="G33" s="187"/>
      <c r="H33" s="130">
        <f t="shared" ref="H33:H36" si="1">F33+G33</f>
        <v>0</v>
      </c>
      <c r="I33"/>
      <c r="J33"/>
      <c r="K33"/>
      <c r="L33"/>
      <c r="M33"/>
      <c r="N33"/>
      <c r="O33"/>
      <c r="P33"/>
      <c r="Q33"/>
      <c r="R33"/>
      <c r="S33"/>
      <c r="T33"/>
      <c r="U33"/>
      <c r="V33"/>
      <c r="W33"/>
    </row>
    <row r="34" spans="3:23" s="99" customFormat="1" ht="15.75" x14ac:dyDescent="0.25">
      <c r="C34" s="301"/>
      <c r="D34" s="304" t="s">
        <v>212</v>
      </c>
      <c r="E34" s="304"/>
      <c r="F34" s="187"/>
      <c r="G34" s="187"/>
      <c r="H34" s="130">
        <f t="shared" si="1"/>
        <v>0</v>
      </c>
      <c r="I34"/>
      <c r="J34"/>
      <c r="K34"/>
      <c r="L34"/>
      <c r="M34"/>
      <c r="N34"/>
      <c r="O34"/>
      <c r="P34"/>
      <c r="Q34"/>
      <c r="R34"/>
      <c r="S34"/>
      <c r="T34"/>
      <c r="U34"/>
      <c r="V34"/>
      <c r="W34"/>
    </row>
    <row r="35" spans="3:23" s="99" customFormat="1" ht="15.75" x14ac:dyDescent="0.25">
      <c r="C35" s="301"/>
      <c r="D35" s="304" t="s">
        <v>213</v>
      </c>
      <c r="E35" s="304"/>
      <c r="F35" s="187"/>
      <c r="G35" s="187"/>
      <c r="H35" s="130">
        <f t="shared" si="1"/>
        <v>0</v>
      </c>
      <c r="I35"/>
      <c r="J35"/>
      <c r="K35"/>
      <c r="L35"/>
      <c r="M35"/>
      <c r="N35"/>
      <c r="O35"/>
      <c r="P35"/>
      <c r="Q35"/>
      <c r="R35"/>
      <c r="S35"/>
      <c r="T35"/>
      <c r="U35"/>
      <c r="V35"/>
      <c r="W35"/>
    </row>
    <row r="36" spans="3:23" s="99" customFormat="1" ht="15.75" x14ac:dyDescent="0.25">
      <c r="C36" s="301"/>
      <c r="D36" s="304" t="s">
        <v>214</v>
      </c>
      <c r="E36" s="304"/>
      <c r="F36" s="187"/>
      <c r="G36" s="187"/>
      <c r="H36" s="130">
        <f t="shared" si="1"/>
        <v>0</v>
      </c>
      <c r="I36"/>
      <c r="J36"/>
      <c r="K36"/>
      <c r="L36"/>
      <c r="M36"/>
      <c r="N36"/>
      <c r="O36"/>
      <c r="P36"/>
      <c r="Q36"/>
      <c r="R36"/>
      <c r="S36"/>
      <c r="T36"/>
      <c r="U36"/>
      <c r="V36"/>
      <c r="W36"/>
    </row>
    <row r="37" spans="3:23" s="99" customFormat="1" ht="15.75" x14ac:dyDescent="0.25">
      <c r="C37" s="302"/>
      <c r="D37" s="322" t="s">
        <v>29</v>
      </c>
      <c r="E37" s="322"/>
      <c r="F37" s="184" t="str">
        <f>IF(AND(ISBLANK(F32), ISBLANK(F33),ISBLANK(F34),ISBLANK(F35),ISBLANK(F36)),"",SUM(F32:F36))</f>
        <v/>
      </c>
      <c r="G37" s="184" t="str">
        <f>IF(AND(ISBLANK(G32), ISBLANK(G33),ISBLANK(G34),ISBLANK(G35),ISBLANK(G36)),"",SUM(G32:G36))</f>
        <v/>
      </c>
      <c r="H37" s="130">
        <f>SUM(H32:H36)</f>
        <v>0</v>
      </c>
      <c r="I37"/>
      <c r="J37"/>
      <c r="K37"/>
      <c r="L37"/>
      <c r="M37"/>
      <c r="N37"/>
      <c r="O37"/>
      <c r="P37"/>
      <c r="Q37"/>
      <c r="R37"/>
      <c r="S37"/>
      <c r="T37"/>
      <c r="U37"/>
      <c r="V37"/>
      <c r="W37"/>
    </row>
    <row r="38" spans="3:23" s="99" customFormat="1" ht="15.75" x14ac:dyDescent="0.25"/>
    <row r="39" spans="3:23" s="99" customFormat="1" ht="93" customHeight="1" x14ac:dyDescent="0.25">
      <c r="C39" s="298" t="s">
        <v>30</v>
      </c>
      <c r="D39" s="323" t="s">
        <v>23</v>
      </c>
      <c r="E39" s="323"/>
      <c r="F39" s="104" t="s">
        <v>177</v>
      </c>
      <c r="G39" s="315" t="s">
        <v>188</v>
      </c>
      <c r="H39" s="315"/>
      <c r="I39" s="104" t="s">
        <v>184</v>
      </c>
    </row>
    <row r="40" spans="3:23" s="99" customFormat="1" ht="14.45" customHeight="1" x14ac:dyDescent="0.25">
      <c r="C40" s="298"/>
      <c r="D40" s="304" t="s">
        <v>26</v>
      </c>
      <c r="E40" s="304"/>
      <c r="F40" s="128">
        <f>H26+H32</f>
        <v>0</v>
      </c>
      <c r="G40" s="312">
        <v>0</v>
      </c>
      <c r="H40" s="312"/>
      <c r="I40" s="126" t="str">
        <f>IFERROR(G40/F40,"")</f>
        <v/>
      </c>
    </row>
    <row r="41" spans="3:23" s="99" customFormat="1" ht="15.75" x14ac:dyDescent="0.25">
      <c r="C41" s="298"/>
      <c r="D41" s="304" t="s">
        <v>27</v>
      </c>
      <c r="E41" s="304"/>
      <c r="F41" s="128">
        <f t="shared" ref="F41:F44" si="2">H27+H33</f>
        <v>0</v>
      </c>
      <c r="G41" s="312"/>
      <c r="H41" s="312"/>
      <c r="I41" s="126" t="str">
        <f t="shared" ref="I41:I45" si="3">IFERROR(G41/F41,"")</f>
        <v/>
      </c>
      <c r="J41" s="102"/>
      <c r="L41" s="102"/>
      <c r="M41" s="102"/>
      <c r="N41" s="102"/>
      <c r="P41" s="102"/>
      <c r="Q41" s="102"/>
      <c r="R41" s="102"/>
    </row>
    <row r="42" spans="3:23" s="99" customFormat="1" ht="15.75" x14ac:dyDescent="0.25">
      <c r="C42" s="298"/>
      <c r="D42" s="304" t="s">
        <v>212</v>
      </c>
      <c r="E42" s="304"/>
      <c r="F42" s="128">
        <f t="shared" si="2"/>
        <v>0</v>
      </c>
      <c r="G42" s="312"/>
      <c r="H42" s="312"/>
      <c r="I42" s="126" t="str">
        <f t="shared" si="3"/>
        <v/>
      </c>
      <c r="J42" s="102"/>
      <c r="L42" s="102"/>
      <c r="M42" s="102"/>
      <c r="N42" s="102"/>
      <c r="P42" s="102"/>
      <c r="Q42" s="102"/>
      <c r="R42" s="102"/>
    </row>
    <row r="43" spans="3:23" s="99" customFormat="1" ht="15.75" x14ac:dyDescent="0.25">
      <c r="C43" s="298"/>
      <c r="D43" s="304" t="s">
        <v>213</v>
      </c>
      <c r="E43" s="304"/>
      <c r="F43" s="128">
        <f t="shared" si="2"/>
        <v>0</v>
      </c>
      <c r="G43" s="312"/>
      <c r="H43" s="312"/>
      <c r="I43" s="126" t="str">
        <f t="shared" si="3"/>
        <v/>
      </c>
      <c r="J43" s="102"/>
      <c r="L43" s="102"/>
      <c r="M43" s="102"/>
      <c r="N43" s="102"/>
      <c r="P43" s="102"/>
      <c r="Q43" s="102"/>
      <c r="R43" s="102"/>
    </row>
    <row r="44" spans="3:23" s="99" customFormat="1" ht="15.75" x14ac:dyDescent="0.25">
      <c r="C44" s="298"/>
      <c r="D44" s="304" t="s">
        <v>214</v>
      </c>
      <c r="E44" s="304"/>
      <c r="F44" s="128">
        <f t="shared" si="2"/>
        <v>0</v>
      </c>
      <c r="G44" s="312"/>
      <c r="H44" s="312"/>
      <c r="I44" s="126" t="str">
        <f t="shared" si="3"/>
        <v/>
      </c>
      <c r="J44" s="102"/>
      <c r="L44" s="102"/>
      <c r="M44" s="102"/>
      <c r="N44" s="102"/>
      <c r="P44" s="102"/>
      <c r="Q44" s="102"/>
      <c r="R44" s="102"/>
    </row>
    <row r="45" spans="3:23" s="99" customFormat="1" ht="15.75" x14ac:dyDescent="0.25">
      <c r="C45" s="298"/>
      <c r="D45" s="322" t="s">
        <v>28</v>
      </c>
      <c r="E45" s="322"/>
      <c r="F45" s="184">
        <f>SUM(F40:F44)</f>
        <v>0</v>
      </c>
      <c r="G45" s="313">
        <f>SUM(G40:H44)</f>
        <v>0</v>
      </c>
      <c r="H45" s="314"/>
      <c r="I45" s="126" t="str">
        <f t="shared" si="3"/>
        <v/>
      </c>
    </row>
    <row r="46" spans="3:23" s="99" customFormat="1" ht="15.75" x14ac:dyDescent="0.25"/>
    <row r="47" spans="3:23" s="99" customFormat="1" ht="78.75" x14ac:dyDescent="0.25">
      <c r="C47" s="298" t="s">
        <v>31</v>
      </c>
      <c r="D47" s="299" t="s">
        <v>187</v>
      </c>
      <c r="E47" s="299"/>
      <c r="F47" s="100" t="s">
        <v>177</v>
      </c>
      <c r="G47" s="315" t="s">
        <v>189</v>
      </c>
      <c r="H47" s="315"/>
      <c r="I47" s="104" t="s">
        <v>185</v>
      </c>
      <c r="J47" s="102"/>
      <c r="L47" s="102"/>
      <c r="M47" s="102"/>
      <c r="N47" s="102"/>
      <c r="P47" s="102"/>
      <c r="Q47" s="102"/>
      <c r="R47" s="102"/>
    </row>
    <row r="48" spans="3:23" s="99" customFormat="1" ht="24.6" customHeight="1" x14ac:dyDescent="0.25">
      <c r="C48" s="298"/>
      <c r="D48" s="299"/>
      <c r="E48" s="299"/>
      <c r="F48" s="105">
        <f>F45</f>
        <v>0</v>
      </c>
      <c r="G48" s="312"/>
      <c r="H48" s="312"/>
      <c r="I48" s="127" t="str">
        <f>IFERROR(G48/F48,"")</f>
        <v/>
      </c>
      <c r="J48" s="102"/>
      <c r="L48" s="102"/>
      <c r="M48" s="102"/>
      <c r="N48" s="102"/>
      <c r="P48" s="102"/>
      <c r="Q48" s="102"/>
      <c r="R48" s="102"/>
    </row>
    <row r="49" spans="2:23" s="99" customFormat="1" ht="15.75" x14ac:dyDescent="0.25">
      <c r="B49" s="102"/>
      <c r="C49" s="102"/>
      <c r="D49" s="102"/>
      <c r="E49" s="102"/>
      <c r="F49" s="102"/>
      <c r="G49" s="102"/>
      <c r="H49" s="102"/>
      <c r="I49" s="102"/>
      <c r="J49" s="102"/>
      <c r="L49" s="102"/>
      <c r="M49" s="102"/>
      <c r="N49" s="102"/>
      <c r="P49" s="102"/>
      <c r="Q49" s="102"/>
      <c r="R49" s="102"/>
    </row>
    <row r="50" spans="2:23" s="99" customFormat="1" ht="86.25" customHeight="1" x14ac:dyDescent="0.25">
      <c r="C50" s="103" t="s">
        <v>32</v>
      </c>
      <c r="D50" s="299" t="s">
        <v>225</v>
      </c>
      <c r="E50" s="299"/>
      <c r="F50" s="189"/>
      <c r="G50" s="102"/>
      <c r="H50" s="102"/>
      <c r="I50" s="102"/>
      <c r="J50" s="102"/>
      <c r="L50" s="102"/>
      <c r="M50" s="102"/>
      <c r="N50" s="102"/>
      <c r="P50" s="102"/>
      <c r="Q50" s="102"/>
      <c r="R50" s="102"/>
    </row>
    <row r="51" spans="2:23" s="99" customFormat="1" ht="15.75" x14ac:dyDescent="0.25">
      <c r="H51" s="102"/>
      <c r="I51" s="102"/>
      <c r="J51" s="102"/>
      <c r="L51" s="102"/>
      <c r="M51" s="102"/>
      <c r="N51" s="102"/>
      <c r="P51" s="102"/>
      <c r="Q51" s="102"/>
      <c r="R51" s="102"/>
    </row>
    <row r="52" spans="2:23" s="99" customFormat="1" ht="18.75" x14ac:dyDescent="0.3">
      <c r="B52" s="311" t="s">
        <v>33</v>
      </c>
      <c r="C52" s="311"/>
      <c r="D52" s="311"/>
      <c r="E52" s="311"/>
      <c r="F52" s="311"/>
      <c r="G52" s="311"/>
      <c r="H52" s="311"/>
      <c r="I52" s="311"/>
      <c r="J52" s="311"/>
      <c r="K52" s="311"/>
      <c r="L52" s="311"/>
      <c r="M52" s="311"/>
      <c r="N52" s="311"/>
      <c r="O52" s="311"/>
      <c r="P52" s="102"/>
      <c r="Q52" s="102"/>
      <c r="R52" s="102"/>
      <c r="S52" s="102"/>
      <c r="T52" s="102"/>
      <c r="U52" s="102"/>
      <c r="V52" s="102"/>
      <c r="W52" s="102"/>
    </row>
    <row r="53" spans="2:23" s="99" customFormat="1" ht="15.75" x14ac:dyDescent="0.25">
      <c r="K53" s="102"/>
      <c r="L53" s="102"/>
      <c r="M53" s="102"/>
      <c r="N53" s="102"/>
      <c r="O53" s="102"/>
      <c r="P53" s="102"/>
      <c r="Q53" s="102"/>
      <c r="R53" s="102"/>
      <c r="S53" s="102"/>
      <c r="T53" s="102"/>
      <c r="U53" s="102"/>
      <c r="V53" s="102"/>
      <c r="W53" s="102"/>
    </row>
    <row r="54" spans="2:23" s="99" customFormat="1" ht="29.1" customHeight="1" x14ac:dyDescent="0.25">
      <c r="C54" s="298" t="s">
        <v>34</v>
      </c>
      <c r="D54" s="298"/>
      <c r="E54" s="298"/>
      <c r="F54" s="230"/>
      <c r="J54" s="102"/>
      <c r="K54" s="102"/>
      <c r="L54" s="102"/>
      <c r="M54" s="102"/>
      <c r="N54" s="102"/>
      <c r="O54" s="102"/>
      <c r="P54" s="102"/>
      <c r="Q54" s="102"/>
      <c r="R54" s="102"/>
      <c r="S54" s="102"/>
      <c r="T54" s="102"/>
      <c r="U54" s="102"/>
      <c r="V54" s="102"/>
      <c r="W54" s="102"/>
    </row>
    <row r="55" spans="2:23" s="99" customFormat="1" ht="9.6" customHeight="1" x14ac:dyDescent="0.25">
      <c r="J55" s="102"/>
      <c r="K55" s="102"/>
      <c r="L55" s="102"/>
      <c r="M55" s="102"/>
      <c r="N55" s="102"/>
      <c r="O55" s="102"/>
      <c r="P55" s="102"/>
      <c r="Q55" s="102"/>
      <c r="R55" s="102"/>
      <c r="S55" s="102"/>
      <c r="T55" s="102"/>
      <c r="U55" s="102"/>
      <c r="V55" s="102"/>
      <c r="W55" s="102"/>
    </row>
    <row r="56" spans="2:23" ht="61.5" customHeight="1" x14ac:dyDescent="0.25">
      <c r="C56" s="316" t="s">
        <v>210</v>
      </c>
      <c r="D56" s="317"/>
      <c r="E56" s="318"/>
      <c r="F56" s="188"/>
    </row>
    <row r="57" spans="2:23" ht="13.5" customHeight="1" x14ac:dyDescent="0.25"/>
    <row r="58" spans="2:23" ht="30" customHeight="1" x14ac:dyDescent="0.25">
      <c r="C58" s="319" t="s">
        <v>201</v>
      </c>
      <c r="D58" s="320"/>
      <c r="E58" s="320"/>
      <c r="F58" s="320"/>
      <c r="G58" s="320"/>
      <c r="H58" s="320"/>
      <c r="I58" s="321"/>
    </row>
    <row r="59" spans="2:23" s="99" customFormat="1" ht="15.75" x14ac:dyDescent="0.25">
      <c r="H59" s="102"/>
      <c r="I59" s="102"/>
      <c r="J59" s="102"/>
      <c r="L59" s="102"/>
      <c r="M59" s="102"/>
      <c r="N59" s="102"/>
      <c r="P59" s="102"/>
      <c r="Q59" s="102"/>
      <c r="R59" s="102"/>
    </row>
    <row r="60" spans="2:23" s="99" customFormat="1" ht="29.45" customHeight="1" x14ac:dyDescent="0.25">
      <c r="D60" s="307" t="s">
        <v>23</v>
      </c>
      <c r="E60" s="307"/>
      <c r="F60" s="308" t="s">
        <v>211</v>
      </c>
      <c r="G60" s="309"/>
      <c r="H60" s="310"/>
      <c r="I60" s="102"/>
      <c r="J60" s="102"/>
    </row>
    <row r="61" spans="2:23" s="99" customFormat="1" ht="33.6" customHeight="1" x14ac:dyDescent="0.25">
      <c r="D61" s="307"/>
      <c r="E61" s="307"/>
      <c r="F61" s="100" t="s">
        <v>24</v>
      </c>
      <c r="G61" s="100" t="s">
        <v>25</v>
      </c>
      <c r="H61" s="100" t="s">
        <v>29</v>
      </c>
      <c r="I61" s="102"/>
      <c r="J61" s="102"/>
    </row>
    <row r="62" spans="2:23" s="99" customFormat="1" ht="15.6" customHeight="1" x14ac:dyDescent="0.25">
      <c r="C62" s="300" t="s">
        <v>190</v>
      </c>
      <c r="D62" s="304" t="s">
        <v>26</v>
      </c>
      <c r="E62" s="304"/>
      <c r="F62" s="187"/>
      <c r="G62" s="187"/>
      <c r="H62" s="193">
        <f>SUM(F62:G62)</f>
        <v>0</v>
      </c>
      <c r="I62" s="227"/>
      <c r="J62" s="102"/>
    </row>
    <row r="63" spans="2:23" s="99" customFormat="1" ht="15.75" x14ac:dyDescent="0.25">
      <c r="C63" s="301"/>
      <c r="D63" s="304" t="s">
        <v>27</v>
      </c>
      <c r="E63" s="304"/>
      <c r="F63" s="187"/>
      <c r="G63" s="187"/>
      <c r="H63" s="193">
        <f t="shared" ref="H63:H66" si="4">SUM(F63:G63)</f>
        <v>0</v>
      </c>
      <c r="I63" s="102"/>
      <c r="J63" s="102"/>
    </row>
    <row r="64" spans="2:23" s="99" customFormat="1" ht="15.75" x14ac:dyDescent="0.25">
      <c r="C64" s="301"/>
      <c r="D64" s="304" t="s">
        <v>212</v>
      </c>
      <c r="E64" s="304"/>
      <c r="F64" s="187"/>
      <c r="G64" s="187"/>
      <c r="H64" s="193">
        <f t="shared" si="4"/>
        <v>0</v>
      </c>
      <c r="I64" s="102"/>
      <c r="J64" s="102"/>
    </row>
    <row r="65" spans="3:18" s="99" customFormat="1" ht="15.75" x14ac:dyDescent="0.25">
      <c r="C65" s="301"/>
      <c r="D65" s="304" t="s">
        <v>213</v>
      </c>
      <c r="E65" s="304"/>
      <c r="F65" s="187"/>
      <c r="G65" s="187"/>
      <c r="H65" s="193">
        <f t="shared" si="4"/>
        <v>0</v>
      </c>
      <c r="I65" s="102"/>
      <c r="J65" s="102"/>
    </row>
    <row r="66" spans="3:18" s="99" customFormat="1" ht="15.75" x14ac:dyDescent="0.25">
      <c r="C66" s="301"/>
      <c r="D66" s="304" t="s">
        <v>214</v>
      </c>
      <c r="E66" s="304"/>
      <c r="F66" s="187"/>
      <c r="G66" s="187"/>
      <c r="H66" s="193">
        <f t="shared" si="4"/>
        <v>0</v>
      </c>
      <c r="I66" s="102"/>
      <c r="J66" s="102"/>
    </row>
    <row r="67" spans="3:18" s="99" customFormat="1" ht="15.75" x14ac:dyDescent="0.25">
      <c r="C67" s="302"/>
      <c r="D67" s="305" t="s">
        <v>29</v>
      </c>
      <c r="E67" s="306"/>
      <c r="F67" s="130">
        <f>SUM(F62:F66)</f>
        <v>0</v>
      </c>
      <c r="G67" s="130">
        <f t="shared" ref="G67:H67" si="5">SUM(G62:G66)</f>
        <v>0</v>
      </c>
      <c r="H67" s="130">
        <f t="shared" si="5"/>
        <v>0</v>
      </c>
      <c r="I67" s="102"/>
      <c r="J67" s="102"/>
    </row>
    <row r="68" spans="3:18" s="99" customFormat="1" ht="15.75" x14ac:dyDescent="0.25">
      <c r="C68" s="298" t="s">
        <v>191</v>
      </c>
      <c r="D68" s="304" t="s">
        <v>26</v>
      </c>
      <c r="E68" s="304"/>
      <c r="F68" s="187"/>
      <c r="G68" s="187"/>
      <c r="H68" s="193">
        <f>SUM(F68:G68)</f>
        <v>0</v>
      </c>
      <c r="I68" s="102"/>
      <c r="J68" s="102"/>
    </row>
    <row r="69" spans="3:18" s="99" customFormat="1" ht="15.75" x14ac:dyDescent="0.25">
      <c r="C69" s="298"/>
      <c r="D69" s="304" t="s">
        <v>27</v>
      </c>
      <c r="E69" s="304"/>
      <c r="F69" s="187"/>
      <c r="G69" s="187"/>
      <c r="H69" s="193">
        <f t="shared" ref="H69:H72" si="6">SUM(F69:G69)</f>
        <v>0</v>
      </c>
      <c r="I69" s="102"/>
      <c r="J69" s="102"/>
    </row>
    <row r="70" spans="3:18" s="99" customFormat="1" ht="15.75" x14ac:dyDescent="0.25">
      <c r="C70" s="298"/>
      <c r="D70" s="304" t="s">
        <v>212</v>
      </c>
      <c r="E70" s="304"/>
      <c r="F70" s="187"/>
      <c r="G70" s="187"/>
      <c r="H70" s="193">
        <f t="shared" si="6"/>
        <v>0</v>
      </c>
      <c r="I70" s="102"/>
      <c r="J70" s="102"/>
    </row>
    <row r="71" spans="3:18" s="99" customFormat="1" ht="15.75" x14ac:dyDescent="0.25">
      <c r="C71" s="298"/>
      <c r="D71" s="304" t="s">
        <v>213</v>
      </c>
      <c r="E71" s="304"/>
      <c r="F71" s="187"/>
      <c r="G71" s="187"/>
      <c r="H71" s="193">
        <f t="shared" si="6"/>
        <v>0</v>
      </c>
      <c r="I71" s="102"/>
      <c r="J71" s="102"/>
    </row>
    <row r="72" spans="3:18" s="99" customFormat="1" ht="15.75" x14ac:dyDescent="0.25">
      <c r="C72" s="298"/>
      <c r="D72" s="304" t="s">
        <v>214</v>
      </c>
      <c r="E72" s="304"/>
      <c r="F72" s="187"/>
      <c r="G72" s="187"/>
      <c r="H72" s="193">
        <f t="shared" si="6"/>
        <v>0</v>
      </c>
      <c r="I72" s="102"/>
      <c r="J72" s="102"/>
    </row>
    <row r="73" spans="3:18" s="99" customFormat="1" ht="15.75" x14ac:dyDescent="0.25">
      <c r="C73" s="298"/>
      <c r="D73" s="303" t="s">
        <v>29</v>
      </c>
      <c r="E73" s="303"/>
      <c r="F73" s="130">
        <f>SUM(F68:F72)</f>
        <v>0</v>
      </c>
      <c r="G73" s="130">
        <f>SUM(G68:G72)</f>
        <v>0</v>
      </c>
      <c r="H73" s="130">
        <f>SUM(H68:H72)</f>
        <v>0</v>
      </c>
      <c r="I73" s="102"/>
      <c r="J73" s="102"/>
    </row>
    <row r="74" spans="3:18" s="99" customFormat="1" ht="15.75" x14ac:dyDescent="0.25">
      <c r="H74" s="102"/>
    </row>
    <row r="75" spans="3:18" s="99" customFormat="1" ht="139.5" customHeight="1" x14ac:dyDescent="0.25">
      <c r="C75" s="298" t="s">
        <v>30</v>
      </c>
      <c r="D75" s="307" t="s">
        <v>23</v>
      </c>
      <c r="E75" s="307"/>
      <c r="F75" s="104" t="s">
        <v>177</v>
      </c>
      <c r="G75" s="315" t="s">
        <v>188</v>
      </c>
      <c r="H75" s="315"/>
      <c r="I75" s="104" t="s">
        <v>184</v>
      </c>
    </row>
    <row r="76" spans="3:18" s="99" customFormat="1" ht="14.45" customHeight="1" x14ac:dyDescent="0.25">
      <c r="C76" s="298"/>
      <c r="D76" s="304" t="s">
        <v>26</v>
      </c>
      <c r="E76" s="304"/>
      <c r="F76" s="130">
        <f>H62+H68</f>
        <v>0</v>
      </c>
      <c r="G76" s="312"/>
      <c r="H76" s="312"/>
      <c r="I76" s="101" t="str">
        <f>IFERROR(G76/F76,"")</f>
        <v/>
      </c>
    </row>
    <row r="77" spans="3:18" s="99" customFormat="1" ht="15.75" x14ac:dyDescent="0.25">
      <c r="C77" s="298"/>
      <c r="D77" s="304" t="s">
        <v>27</v>
      </c>
      <c r="E77" s="304"/>
      <c r="F77" s="130">
        <f t="shared" ref="F77:F80" si="7">H63+H69</f>
        <v>0</v>
      </c>
      <c r="G77" s="312"/>
      <c r="H77" s="312"/>
      <c r="I77" s="101" t="str">
        <f t="shared" ref="I77:I81" si="8">IFERROR(G77/F77,"")</f>
        <v/>
      </c>
      <c r="J77" s="102"/>
      <c r="L77" s="102"/>
      <c r="M77" s="102"/>
      <c r="N77" s="102"/>
      <c r="P77" s="102"/>
      <c r="Q77" s="102"/>
      <c r="R77" s="102"/>
    </row>
    <row r="78" spans="3:18" s="99" customFormat="1" ht="15.75" x14ac:dyDescent="0.25">
      <c r="C78" s="298"/>
      <c r="D78" s="304" t="s">
        <v>212</v>
      </c>
      <c r="E78" s="304"/>
      <c r="F78" s="130">
        <f t="shared" si="7"/>
        <v>0</v>
      </c>
      <c r="G78" s="312"/>
      <c r="H78" s="312"/>
      <c r="I78" s="101" t="str">
        <f t="shared" si="8"/>
        <v/>
      </c>
      <c r="J78" s="102"/>
      <c r="L78" s="102"/>
      <c r="M78" s="102"/>
      <c r="N78" s="102"/>
      <c r="P78" s="102"/>
      <c r="Q78" s="102"/>
      <c r="R78" s="102"/>
    </row>
    <row r="79" spans="3:18" s="99" customFormat="1" ht="15.75" x14ac:dyDescent="0.25">
      <c r="C79" s="298"/>
      <c r="D79" s="304" t="s">
        <v>213</v>
      </c>
      <c r="E79" s="304"/>
      <c r="F79" s="130">
        <f t="shared" si="7"/>
        <v>0</v>
      </c>
      <c r="G79" s="312"/>
      <c r="H79" s="312"/>
      <c r="I79" s="101" t="str">
        <f t="shared" si="8"/>
        <v/>
      </c>
      <c r="J79" s="102"/>
      <c r="L79" s="102"/>
      <c r="M79" s="102"/>
      <c r="N79" s="102"/>
      <c r="P79" s="102"/>
      <c r="Q79" s="102"/>
      <c r="R79" s="102"/>
    </row>
    <row r="80" spans="3:18" s="99" customFormat="1" ht="15.75" x14ac:dyDescent="0.25">
      <c r="C80" s="298"/>
      <c r="D80" s="304" t="s">
        <v>214</v>
      </c>
      <c r="E80" s="304"/>
      <c r="F80" s="130">
        <f t="shared" si="7"/>
        <v>0</v>
      </c>
      <c r="G80" s="312"/>
      <c r="H80" s="312"/>
      <c r="I80" s="101" t="str">
        <f t="shared" si="8"/>
        <v/>
      </c>
      <c r="J80" s="102"/>
      <c r="L80" s="102"/>
      <c r="M80" s="102"/>
      <c r="N80" s="102"/>
      <c r="P80" s="102"/>
      <c r="Q80" s="102"/>
      <c r="R80" s="102"/>
    </row>
    <row r="81" spans="3:18" s="99" customFormat="1" ht="15.75" x14ac:dyDescent="0.25">
      <c r="C81" s="298"/>
      <c r="D81" s="305" t="s">
        <v>29</v>
      </c>
      <c r="E81" s="306"/>
      <c r="F81" s="129">
        <f>SUM(F76:F80)</f>
        <v>0</v>
      </c>
      <c r="G81" s="325">
        <f>SUM(G76:G80)</f>
        <v>0</v>
      </c>
      <c r="H81" s="325"/>
      <c r="I81" s="101" t="str">
        <f t="shared" si="8"/>
        <v/>
      </c>
    </row>
    <row r="82" spans="3:18" s="99" customFormat="1" ht="15.75" x14ac:dyDescent="0.25"/>
    <row r="83" spans="3:18" s="99" customFormat="1" ht="86.1" customHeight="1" x14ac:dyDescent="0.25">
      <c r="C83" s="298" t="s">
        <v>31</v>
      </c>
      <c r="D83" s="299" t="s">
        <v>187</v>
      </c>
      <c r="E83" s="299"/>
      <c r="F83" s="100" t="s">
        <v>177</v>
      </c>
      <c r="G83" s="315" t="s">
        <v>189</v>
      </c>
      <c r="H83" s="315"/>
      <c r="I83" s="104" t="s">
        <v>185</v>
      </c>
      <c r="J83" s="102"/>
      <c r="L83" s="102"/>
      <c r="M83" s="102"/>
      <c r="N83" s="102"/>
      <c r="P83" s="102"/>
      <c r="Q83" s="102"/>
      <c r="R83" s="102"/>
    </row>
    <row r="84" spans="3:18" s="99" customFormat="1" ht="15.75" x14ac:dyDescent="0.25">
      <c r="C84" s="298"/>
      <c r="D84" s="299"/>
      <c r="E84" s="299"/>
      <c r="F84" s="105">
        <f>F81</f>
        <v>0</v>
      </c>
      <c r="G84" s="312"/>
      <c r="H84" s="312"/>
      <c r="I84" s="131" t="str">
        <f>IFERROR(G84/F84,"")</f>
        <v/>
      </c>
      <c r="J84" s="102"/>
      <c r="L84" s="102"/>
      <c r="M84" s="102"/>
      <c r="N84" s="102"/>
      <c r="P84" s="102"/>
      <c r="Q84" s="102"/>
      <c r="R84" s="102"/>
    </row>
    <row r="85" spans="3:18" s="99" customFormat="1" ht="15.75" x14ac:dyDescent="0.25"/>
    <row r="86" spans="3:18" s="99" customFormat="1" ht="108.75" customHeight="1" x14ac:dyDescent="0.25">
      <c r="C86" s="103" t="s">
        <v>32</v>
      </c>
      <c r="D86" s="299" t="s">
        <v>186</v>
      </c>
      <c r="E86" s="299"/>
      <c r="F86" s="189"/>
      <c r="H86" s="102"/>
      <c r="I86" s="102"/>
      <c r="J86" s="102"/>
      <c r="L86" s="102"/>
      <c r="M86" s="102"/>
      <c r="N86" s="102"/>
      <c r="P86" s="102"/>
      <c r="Q86" s="102"/>
      <c r="R86" s="102"/>
    </row>
    <row r="87" spans="3:18" x14ac:dyDescent="0.25"/>
    <row r="88" spans="3:18" x14ac:dyDescent="0.25"/>
    <row r="89" spans="3:18" x14ac:dyDescent="0.25"/>
    <row r="90" spans="3:18" x14ac:dyDescent="0.25"/>
    <row r="91" spans="3:18" x14ac:dyDescent="0.25"/>
  </sheetData>
  <sheetProtection algorithmName="SHA-512" hashValue="wWhlHbMy0yGBiuZ0gMfMeWF1QCMnqFAYnxNIKlcnic3z346M51iz0Id7GteUe2iJLjO5yLHC47+xKPDeRn+s0w==" saltValue="qQdGuW2goflLwq10ac25aQ==" spinCount="100000" sheet="1" objects="1" scenarios="1"/>
  <mergeCells count="82">
    <mergeCell ref="D78:E78"/>
    <mergeCell ref="D71:E71"/>
    <mergeCell ref="D72:E72"/>
    <mergeCell ref="D68:E68"/>
    <mergeCell ref="D69:E69"/>
    <mergeCell ref="D70:E70"/>
    <mergeCell ref="D67:E67"/>
    <mergeCell ref="D77:E77"/>
    <mergeCell ref="D86:E86"/>
    <mergeCell ref="B13:O14"/>
    <mergeCell ref="G75:H75"/>
    <mergeCell ref="G76:H76"/>
    <mergeCell ref="G77:H77"/>
    <mergeCell ref="G78:H78"/>
    <mergeCell ref="G79:H79"/>
    <mergeCell ref="G80:H80"/>
    <mergeCell ref="G81:H81"/>
    <mergeCell ref="G83:H83"/>
    <mergeCell ref="G84:H84"/>
    <mergeCell ref="G39:H39"/>
    <mergeCell ref="G40:H40"/>
    <mergeCell ref="G41:H41"/>
    <mergeCell ref="G42:H42"/>
    <mergeCell ref="G43:H43"/>
    <mergeCell ref="D24:E25"/>
    <mergeCell ref="F60:H60"/>
    <mergeCell ref="D60:E61"/>
    <mergeCell ref="D26:E26"/>
    <mergeCell ref="D27:E27"/>
    <mergeCell ref="D28:E28"/>
    <mergeCell ref="D40:E40"/>
    <mergeCell ref="D41:E41"/>
    <mergeCell ref="D42:E42"/>
    <mergeCell ref="D47:E48"/>
    <mergeCell ref="D62:E62"/>
    <mergeCell ref="D63:E63"/>
    <mergeCell ref="D36:E36"/>
    <mergeCell ref="D29:E29"/>
    <mergeCell ref="D30:E30"/>
    <mergeCell ref="D32:E32"/>
    <mergeCell ref="D33:E33"/>
    <mergeCell ref="D34:E34"/>
    <mergeCell ref="C56:E56"/>
    <mergeCell ref="C58:I58"/>
    <mergeCell ref="D43:E43"/>
    <mergeCell ref="D44:E44"/>
    <mergeCell ref="D45:E45"/>
    <mergeCell ref="C39:C45"/>
    <mergeCell ref="D50:E50"/>
    <mergeCell ref="D39:E39"/>
    <mergeCell ref="B11:O11"/>
    <mergeCell ref="F24:H24"/>
    <mergeCell ref="B16:O16"/>
    <mergeCell ref="B52:O52"/>
    <mergeCell ref="C18:E18"/>
    <mergeCell ref="G44:H44"/>
    <mergeCell ref="G45:H45"/>
    <mergeCell ref="G47:H47"/>
    <mergeCell ref="G48:H48"/>
    <mergeCell ref="C20:E20"/>
    <mergeCell ref="C22:I22"/>
    <mergeCell ref="C32:C37"/>
    <mergeCell ref="C26:C31"/>
    <mergeCell ref="D31:E31"/>
    <mergeCell ref="D37:E37"/>
    <mergeCell ref="D35:E35"/>
    <mergeCell ref="C83:C84"/>
    <mergeCell ref="D83:E84"/>
    <mergeCell ref="C62:C67"/>
    <mergeCell ref="C47:C48"/>
    <mergeCell ref="C54:E54"/>
    <mergeCell ref="C75:C81"/>
    <mergeCell ref="D73:E73"/>
    <mergeCell ref="C68:C73"/>
    <mergeCell ref="D64:E64"/>
    <mergeCell ref="D65:E65"/>
    <mergeCell ref="D79:E79"/>
    <mergeCell ref="D80:E80"/>
    <mergeCell ref="D81:E81"/>
    <mergeCell ref="D75:E75"/>
    <mergeCell ref="D76:E76"/>
    <mergeCell ref="D66:E66"/>
  </mergeCells>
  <conditionalFormatting sqref="F20">
    <cfRule type="expression" dxfId="163" priority="6">
      <formula>$H$31+$H$37&gt;$F$20</formula>
    </cfRule>
  </conditionalFormatting>
  <conditionalFormatting sqref="F56">
    <cfRule type="expression" dxfId="162" priority="5">
      <formula>$H$67+$H$73&gt;$F$56</formula>
    </cfRule>
  </conditionalFormatting>
  <conditionalFormatting sqref="G40:H44">
    <cfRule type="expression" dxfId="161" priority="4">
      <formula>$G40&gt;$F40</formula>
    </cfRule>
  </conditionalFormatting>
  <conditionalFormatting sqref="G48:H48">
    <cfRule type="cellIs" dxfId="160" priority="3" operator="greaterThan">
      <formula>$F$48</formula>
    </cfRule>
  </conditionalFormatting>
  <conditionalFormatting sqref="G76:H80">
    <cfRule type="expression" dxfId="159" priority="2">
      <formula>$G76&gt;$F76</formula>
    </cfRule>
  </conditionalFormatting>
  <conditionalFormatting sqref="G84:H84">
    <cfRule type="cellIs" dxfId="158" priority="1" operator="greaterThan">
      <formula>$F$84</formula>
    </cfRule>
  </conditionalFormatting>
  <dataValidations count="7">
    <dataValidation type="decimal" operator="greaterThan" allowBlank="1" showInputMessage="1" showErrorMessage="1" sqref="F18 F54">
      <formula1>0</formula1>
    </dataValidation>
    <dataValidation type="decimal" operator="greaterThanOrEqual" allowBlank="1" showInputMessage="1" showErrorMessage="1" sqref="G40:H44 G84:H84 F86 G48:H48 F50 G76:H80">
      <formula1>0</formula1>
    </dataValidation>
    <dataValidation type="custom" operator="greaterThan" showInputMessage="1" showErrorMessage="1" error="Debe rellenar la duración de la fase de proyecto en años" sqref="F20">
      <formula1>F18&lt;&gt;""</formula1>
    </dataValidation>
    <dataValidation type="custom" operator="greaterThanOrEqual" showInputMessage="1" showErrorMessage="1" error="Debe rellenar la duración de la fase de explotación en años." sqref="F56">
      <formula1>F54&lt;&gt;""</formula1>
    </dataValidation>
    <dataValidation type="custom" operator="greaterThanOrEqual" showInputMessage="1" showErrorMessage="1" error="Debe rellenar la duración de la fase de explotación en años." sqref="F62:G66 F68:G72">
      <formula1>$F$54&lt;&gt;""</formula1>
    </dataValidation>
    <dataValidation type="custom" showInputMessage="1" showErrorMessage="1" error="Debe rellenar la duración de la fase de construcción en años" sqref="F26:G30">
      <formula1>$F$18&lt;&gt;""</formula1>
    </dataValidation>
    <dataValidation type="custom" showInputMessage="1" showErrorMessage="1" error="Debe rellenar la duración de la fase de construcción en años." sqref="F32:G36">
      <formula1>$F$18&lt;&gt;""</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7"/>
  <sheetViews>
    <sheetView showGridLines="0" topLeftCell="A12" zoomScale="70" zoomScaleNormal="70" workbookViewId="0">
      <selection activeCell="F38" sqref="F38"/>
    </sheetView>
  </sheetViews>
  <sheetFormatPr baseColWidth="10" defaultColWidth="11.42578125" defaultRowHeight="0" customHeight="1" zeroHeight="1" x14ac:dyDescent="0.25"/>
  <cols>
    <col min="1" max="1" width="11.42578125" style="11" customWidth="1"/>
    <col min="2" max="2" width="4" style="11" customWidth="1"/>
    <col min="3" max="3" width="5.42578125" style="11" customWidth="1"/>
    <col min="4" max="4" width="9.5703125" style="11" customWidth="1"/>
    <col min="5" max="5" width="12.140625" style="11" customWidth="1"/>
    <col min="6" max="6" width="51.140625" style="11" customWidth="1"/>
    <col min="7" max="10" width="25.5703125" style="11" customWidth="1"/>
    <col min="11" max="58" width="10.5703125" style="11" customWidth="1"/>
    <col min="59" max="16384" width="11.42578125" style="11"/>
  </cols>
  <sheetData>
    <row r="1" spans="3:11" customFormat="1" ht="15" hidden="1" x14ac:dyDescent="0.25"/>
    <row r="2" spans="3:11" customFormat="1" ht="15" hidden="1" x14ac:dyDescent="0.25"/>
    <row r="3" spans="3:11" customFormat="1" ht="15" hidden="1" x14ac:dyDescent="0.25"/>
    <row r="4" spans="3:11" customFormat="1" ht="15" hidden="1" x14ac:dyDescent="0.25"/>
    <row r="5" spans="3:11" customFormat="1" ht="15" hidden="1" x14ac:dyDescent="0.25"/>
    <row r="6" spans="3:11" customFormat="1" ht="15" hidden="1" x14ac:dyDescent="0.25"/>
    <row r="7" spans="3:11" customFormat="1" ht="15" hidden="1" x14ac:dyDescent="0.25"/>
    <row r="8" spans="3:11" customFormat="1" ht="15" hidden="1" x14ac:dyDescent="0.25"/>
    <row r="9" spans="3:11" customFormat="1" ht="15" hidden="1" x14ac:dyDescent="0.25"/>
    <row r="10" spans="3:11" customFormat="1" ht="21" hidden="1" x14ac:dyDescent="0.25">
      <c r="C10" s="329" t="s">
        <v>35</v>
      </c>
      <c r="D10" s="329"/>
      <c r="E10" s="329"/>
      <c r="F10" s="329"/>
      <c r="G10" s="329"/>
      <c r="H10" s="329"/>
      <c r="I10" s="329"/>
      <c r="J10" s="329"/>
      <c r="K10" s="329"/>
    </row>
    <row r="11" spans="3:11" customFormat="1" ht="15" hidden="1" x14ac:dyDescent="0.25"/>
    <row r="12" spans="3:11" customFormat="1" ht="15" x14ac:dyDescent="0.25"/>
    <row r="13" spans="3:11" customFormat="1" ht="15" x14ac:dyDescent="0.25"/>
    <row r="14" spans="3:11" customFormat="1" ht="15" x14ac:dyDescent="0.25"/>
    <row r="15" spans="3:11" customFormat="1" ht="15" x14ac:dyDescent="0.25"/>
    <row r="16" spans="3:11" customFormat="1" ht="15" x14ac:dyDescent="0.25"/>
    <row r="17" spans="1:10" customFormat="1" ht="15" x14ac:dyDescent="0.25"/>
    <row r="18" spans="1:10" customFormat="1" ht="15" x14ac:dyDescent="0.25"/>
    <row r="19" spans="1:10" customFormat="1" ht="15" x14ac:dyDescent="0.25"/>
    <row r="20" spans="1:10" customFormat="1" ht="15" x14ac:dyDescent="0.25"/>
    <row r="21" spans="1:10" customFormat="1" ht="21" x14ac:dyDescent="0.25">
      <c r="C21" s="329" t="s">
        <v>36</v>
      </c>
      <c r="D21" s="329"/>
      <c r="E21" s="329"/>
      <c r="F21" s="329"/>
      <c r="G21" s="329"/>
      <c r="H21" s="329"/>
      <c r="I21" s="329"/>
      <c r="J21" s="329"/>
    </row>
    <row r="22" spans="1:10" customFormat="1" ht="15" x14ac:dyDescent="0.25"/>
    <row r="23" spans="1:10" customFormat="1" ht="197.45" customHeight="1" x14ac:dyDescent="0.25">
      <c r="C23" s="327" t="s">
        <v>37</v>
      </c>
      <c r="D23" s="327"/>
      <c r="E23" s="327"/>
      <c r="F23" s="327"/>
      <c r="G23" s="327"/>
      <c r="H23" s="327"/>
      <c r="I23" s="327"/>
      <c r="J23" s="327"/>
    </row>
    <row r="24" spans="1:10" customFormat="1" ht="15" x14ac:dyDescent="0.25"/>
    <row r="25" spans="1:10" customFormat="1" ht="15" x14ac:dyDescent="0.25"/>
    <row r="26" spans="1:10" customFormat="1" ht="15" x14ac:dyDescent="0.25"/>
    <row r="27" spans="1:10" customFormat="1" ht="15.75" x14ac:dyDescent="0.25">
      <c r="A27" s="11"/>
      <c r="B27" s="11"/>
      <c r="C27" s="328" t="s">
        <v>38</v>
      </c>
      <c r="D27" s="328"/>
      <c r="E27" s="328"/>
      <c r="F27" s="89" t="s">
        <v>39</v>
      </c>
      <c r="G27" s="92" t="s">
        <v>19</v>
      </c>
      <c r="H27" s="93" t="s">
        <v>20</v>
      </c>
      <c r="I27" s="92" t="s">
        <v>21</v>
      </c>
      <c r="J27" s="93" t="s">
        <v>22</v>
      </c>
    </row>
    <row r="28" spans="1:10" customFormat="1" ht="15" x14ac:dyDescent="0.25">
      <c r="A28" s="11"/>
      <c r="B28" s="11"/>
      <c r="C28" s="328"/>
      <c r="D28" s="328"/>
      <c r="E28" s="328"/>
      <c r="F28" s="75" t="s">
        <v>40</v>
      </c>
      <c r="G28" s="39"/>
      <c r="H28" s="39"/>
      <c r="I28" s="39"/>
      <c r="J28" s="39"/>
    </row>
    <row r="29" spans="1:10" customFormat="1" ht="15" customHeight="1" x14ac:dyDescent="0.25">
      <c r="A29" s="11"/>
      <c r="B29" s="11"/>
      <c r="C29" s="326" t="s">
        <v>41</v>
      </c>
      <c r="D29" s="326"/>
      <c r="E29" s="326"/>
      <c r="F29" s="75" t="s">
        <v>42</v>
      </c>
      <c r="G29" s="86">
        <f>G30+G31+G32+G33</f>
        <v>0</v>
      </c>
      <c r="H29" s="86">
        <f t="shared" ref="H29:J29" si="0">H30+H31+H32+H33</f>
        <v>0</v>
      </c>
      <c r="I29" s="86">
        <f t="shared" si="0"/>
        <v>0</v>
      </c>
      <c r="J29" s="86">
        <f t="shared" si="0"/>
        <v>0</v>
      </c>
    </row>
    <row r="30" spans="1:10" customFormat="1" ht="15" customHeight="1" x14ac:dyDescent="0.25">
      <c r="A30" s="11"/>
      <c r="B30" s="11"/>
      <c r="C30" s="326"/>
      <c r="D30" s="326"/>
      <c r="E30" s="326"/>
      <c r="F30" s="71" t="s">
        <v>43</v>
      </c>
      <c r="G30" s="40"/>
      <c r="H30" s="40"/>
      <c r="I30" s="40"/>
      <c r="J30" s="40"/>
    </row>
    <row r="31" spans="1:10" customFormat="1" ht="15" customHeight="1" x14ac:dyDescent="0.25">
      <c r="A31" s="11"/>
      <c r="B31" s="11"/>
      <c r="C31" s="326"/>
      <c r="D31" s="326"/>
      <c r="E31" s="326"/>
      <c r="F31" s="71" t="s">
        <v>44</v>
      </c>
      <c r="G31" s="40"/>
      <c r="H31" s="40"/>
      <c r="I31" s="40"/>
      <c r="J31" s="40"/>
    </row>
    <row r="32" spans="1:10" customFormat="1" ht="27.6" customHeight="1" x14ac:dyDescent="0.25">
      <c r="A32" s="11"/>
      <c r="B32" s="11"/>
      <c r="C32" s="326"/>
      <c r="D32" s="326"/>
      <c r="E32" s="326"/>
      <c r="F32" s="76" t="s">
        <v>45</v>
      </c>
      <c r="G32" s="69"/>
      <c r="H32" s="69"/>
      <c r="I32" s="69"/>
      <c r="J32" s="69"/>
    </row>
    <row r="33" spans="1:58" customFormat="1" ht="14.45" customHeight="1" x14ac:dyDescent="0.25">
      <c r="A33" s="11"/>
      <c r="B33" s="11"/>
      <c r="C33" s="326"/>
      <c r="D33" s="326"/>
      <c r="E33" s="326"/>
      <c r="F33" s="71" t="s">
        <v>46</v>
      </c>
      <c r="G33" s="70"/>
      <c r="H33" s="70"/>
      <c r="I33" s="70"/>
      <c r="J33" s="70"/>
    </row>
    <row r="34" spans="1:58" customFormat="1" ht="27.6" customHeight="1" x14ac:dyDescent="0.25">
      <c r="A34" s="11"/>
      <c r="B34" s="11"/>
      <c r="C34" s="326"/>
      <c r="D34" s="326"/>
      <c r="E34" s="326"/>
      <c r="F34" s="77" t="s">
        <v>47</v>
      </c>
      <c r="G34" s="72">
        <f>G35+G42</f>
        <v>0</v>
      </c>
      <c r="H34" s="72">
        <f>H35+H42</f>
        <v>0</v>
      </c>
      <c r="I34" s="72">
        <f>I35+I42</f>
        <v>0</v>
      </c>
      <c r="J34" s="72">
        <f>J35+J42</f>
        <v>0</v>
      </c>
    </row>
    <row r="35" spans="1:58" customFormat="1" ht="14.45" customHeight="1" x14ac:dyDescent="0.25">
      <c r="A35" s="11"/>
      <c r="B35" s="11"/>
      <c r="C35" s="326"/>
      <c r="D35" s="326"/>
      <c r="E35" s="326"/>
      <c r="F35" s="71" t="s">
        <v>48</v>
      </c>
      <c r="G35" s="64">
        <f>SUM(G36:G41)</f>
        <v>0</v>
      </c>
      <c r="H35" s="64">
        <f>SUM(H36:H41)</f>
        <v>0</v>
      </c>
      <c r="I35" s="64">
        <f>SUM(I36:I41)</f>
        <v>0</v>
      </c>
      <c r="J35" s="64">
        <f>SUM(J36:J41)</f>
        <v>0</v>
      </c>
    </row>
    <row r="36" spans="1:58" customFormat="1" ht="27.95" customHeight="1" x14ac:dyDescent="0.25">
      <c r="A36" s="11"/>
      <c r="B36" s="11"/>
      <c r="C36" s="326"/>
      <c r="D36" s="326"/>
      <c r="E36" s="326"/>
      <c r="F36" s="91" t="s">
        <v>49</v>
      </c>
      <c r="G36" s="70"/>
      <c r="H36" s="70"/>
      <c r="I36" s="70"/>
      <c r="J36" s="70"/>
      <c r="K36" t="s">
        <v>50</v>
      </c>
      <c r="L36" s="90"/>
      <c r="M36" s="90"/>
    </row>
    <row r="37" spans="1:58" customFormat="1" ht="15" customHeight="1" x14ac:dyDescent="0.25">
      <c r="A37" s="11"/>
      <c r="B37" s="11"/>
      <c r="C37" s="326"/>
      <c r="D37" s="326"/>
      <c r="E37" s="326"/>
      <c r="F37" s="78" t="s">
        <v>51</v>
      </c>
      <c r="G37" s="69"/>
      <c r="H37" s="69"/>
      <c r="I37" s="69"/>
      <c r="J37" s="69"/>
    </row>
    <row r="38" spans="1:58" customFormat="1" ht="15" customHeight="1" x14ac:dyDescent="0.25">
      <c r="A38" s="11"/>
      <c r="B38" s="11"/>
      <c r="C38" s="326"/>
      <c r="D38" s="326"/>
      <c r="E38" s="326"/>
      <c r="F38" s="78" t="s">
        <v>52</v>
      </c>
      <c r="G38" s="69"/>
      <c r="H38" s="69"/>
      <c r="I38" s="69"/>
      <c r="J38" s="69"/>
    </row>
    <row r="39" spans="1:58" customFormat="1" ht="15" customHeight="1" x14ac:dyDescent="0.25">
      <c r="A39" s="11"/>
      <c r="B39" s="11"/>
      <c r="C39" s="326"/>
      <c r="D39" s="326"/>
      <c r="E39" s="326"/>
      <c r="F39" s="78" t="s">
        <v>53</v>
      </c>
      <c r="G39" s="69"/>
      <c r="H39" s="69"/>
      <c r="I39" s="69"/>
      <c r="J39" s="69"/>
    </row>
    <row r="40" spans="1:58" customFormat="1" ht="15" customHeight="1" x14ac:dyDescent="0.25">
      <c r="A40" s="11"/>
      <c r="B40" s="11"/>
      <c r="C40" s="326"/>
      <c r="D40" s="326"/>
      <c r="E40" s="326"/>
      <c r="F40" s="78" t="s">
        <v>54</v>
      </c>
      <c r="G40" s="69"/>
      <c r="H40" s="69"/>
      <c r="I40" s="69"/>
      <c r="J40" s="69"/>
    </row>
    <row r="41" spans="1:58" customFormat="1" ht="15" customHeight="1" x14ac:dyDescent="0.25">
      <c r="A41" s="11"/>
      <c r="B41" s="11"/>
      <c r="C41" s="326"/>
      <c r="D41" s="326"/>
      <c r="E41" s="326"/>
      <c r="F41" s="78" t="s">
        <v>55</v>
      </c>
      <c r="G41" s="69"/>
      <c r="H41" s="69"/>
      <c r="I41" s="69"/>
      <c r="J41" s="69"/>
    </row>
    <row r="42" spans="1:58" customFormat="1" ht="15" customHeight="1" x14ac:dyDescent="0.25">
      <c r="A42" s="11"/>
      <c r="B42" s="11"/>
      <c r="C42" s="326"/>
      <c r="D42" s="326"/>
      <c r="E42" s="326"/>
      <c r="F42" s="71" t="s">
        <v>56</v>
      </c>
      <c r="G42" s="86">
        <f>SUM(G43:G45)</f>
        <v>0</v>
      </c>
      <c r="H42" s="86">
        <f>SUM(H43:H45)</f>
        <v>0</v>
      </c>
      <c r="I42" s="86">
        <f>SUM(I43:I45)</f>
        <v>0</v>
      </c>
      <c r="J42" s="86">
        <f>SUM(J43:J45)</f>
        <v>0</v>
      </c>
    </row>
    <row r="43" spans="1:58" customFormat="1" ht="15" customHeight="1" x14ac:dyDescent="0.25">
      <c r="A43" s="11"/>
      <c r="B43" s="11"/>
      <c r="C43" s="326"/>
      <c r="D43" s="326"/>
      <c r="E43" s="326"/>
      <c r="F43" s="78" t="s">
        <v>57</v>
      </c>
      <c r="G43" s="69"/>
      <c r="H43" s="69"/>
      <c r="I43" s="69"/>
      <c r="J43" s="69"/>
    </row>
    <row r="44" spans="1:58" customFormat="1" ht="15" customHeight="1" x14ac:dyDescent="0.25">
      <c r="A44" s="11"/>
      <c r="B44" s="11"/>
      <c r="C44" s="326"/>
      <c r="D44" s="326"/>
      <c r="E44" s="326"/>
      <c r="F44" s="78" t="s">
        <v>58</v>
      </c>
      <c r="G44" s="69"/>
      <c r="H44" s="69"/>
      <c r="I44" s="69"/>
      <c r="J44" s="69"/>
    </row>
    <row r="45" spans="1:58" ht="15" x14ac:dyDescent="0.25">
      <c r="C45" s="326"/>
      <c r="D45" s="326"/>
      <c r="E45" s="326"/>
      <c r="F45" s="71" t="s">
        <v>59</v>
      </c>
      <c r="G45" s="80"/>
      <c r="H45" s="80"/>
      <c r="I45" s="80"/>
      <c r="J45" s="80"/>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row>
    <row r="46" spans="1:58" ht="15" x14ac:dyDescent="0.25">
      <c r="C46" s="326"/>
      <c r="D46" s="326"/>
      <c r="E46" s="326"/>
      <c r="F46" s="79" t="s">
        <v>60</v>
      </c>
      <c r="G46" s="80"/>
      <c r="H46" s="80"/>
      <c r="I46" s="80"/>
      <c r="J46" s="80"/>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row>
    <row r="47" spans="1:58" ht="15" customHeight="1" x14ac:dyDescent="0.25"/>
  </sheetData>
  <sheetProtection insertRows="0"/>
  <mergeCells count="5">
    <mergeCell ref="C29:E46"/>
    <mergeCell ref="C23:J23"/>
    <mergeCell ref="C27:E28"/>
    <mergeCell ref="C10:K10"/>
    <mergeCell ref="C21:J21"/>
  </mergeCells>
  <phoneticPr fontId="22" type="noConversion"/>
  <pageMargins left="0.7" right="0.7" top="0.75" bottom="0.75" header="0.3" footer="0.3"/>
  <pageSetup paperSize="9"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P42"/>
  <sheetViews>
    <sheetView showGridLines="0" showZeros="0" zoomScale="55" zoomScaleNormal="55" workbookViewId="0">
      <selection activeCell="I20" sqref="I20"/>
    </sheetView>
  </sheetViews>
  <sheetFormatPr baseColWidth="10" defaultColWidth="0" defaultRowHeight="15" x14ac:dyDescent="0.25"/>
  <cols>
    <col min="1" max="4" width="11.42578125" customWidth="1"/>
    <col min="5" max="5" width="51" style="94" bestFit="1" customWidth="1"/>
    <col min="6" max="6" width="20.5703125" customWidth="1"/>
    <col min="7" max="11" width="25.5703125" customWidth="1"/>
    <col min="12" max="16" width="11.42578125" customWidth="1"/>
    <col min="17" max="16384" width="11.42578125" hidden="1"/>
  </cols>
  <sheetData>
    <row r="11" spans="2:11" ht="26.1" customHeight="1" x14ac:dyDescent="0.25">
      <c r="B11" s="276" t="s">
        <v>222</v>
      </c>
      <c r="C11" s="276"/>
      <c r="D11" s="276"/>
      <c r="E11" s="276"/>
      <c r="F11" s="276"/>
      <c r="G11" s="276"/>
      <c r="H11" s="276"/>
      <c r="I11" s="276"/>
      <c r="J11" s="276"/>
      <c r="K11" s="276"/>
    </row>
    <row r="13" spans="2:11" ht="75" customHeight="1" x14ac:dyDescent="0.25">
      <c r="B13" s="330" t="s">
        <v>227</v>
      </c>
      <c r="C13" s="330"/>
      <c r="D13" s="330"/>
      <c r="E13" s="330"/>
      <c r="F13" s="330"/>
      <c r="G13" s="330"/>
      <c r="H13" s="330"/>
      <c r="I13" s="330"/>
      <c r="J13" s="330"/>
      <c r="K13" s="330"/>
    </row>
    <row r="14" spans="2:11" ht="75" customHeight="1" x14ac:dyDescent="0.25">
      <c r="B14" s="330"/>
      <c r="C14" s="330"/>
      <c r="D14" s="330"/>
      <c r="E14" s="330"/>
      <c r="F14" s="330"/>
      <c r="G14" s="330"/>
      <c r="H14" s="330"/>
      <c r="I14" s="330"/>
      <c r="J14" s="330"/>
      <c r="K14" s="330"/>
    </row>
    <row r="15" spans="2:11" ht="75" customHeight="1" x14ac:dyDescent="0.25">
      <c r="B15" s="330"/>
      <c r="C15" s="330"/>
      <c r="D15" s="330"/>
      <c r="E15" s="330"/>
      <c r="F15" s="330"/>
      <c r="G15" s="330"/>
      <c r="H15" s="330"/>
      <c r="I15" s="330"/>
      <c r="J15" s="330"/>
      <c r="K15" s="330"/>
    </row>
    <row r="16" spans="2:11" x14ac:dyDescent="0.25">
      <c r="E16"/>
    </row>
    <row r="17" spans="1:10" ht="30.95" customHeight="1" x14ac:dyDescent="0.25">
      <c r="B17" s="341" t="s">
        <v>221</v>
      </c>
      <c r="C17" s="342"/>
      <c r="D17" s="342"/>
      <c r="E17" s="342"/>
      <c r="F17" s="236" t="str">
        <f>IF('Personal y empleo'!F18="","",'Personal y empleo'!F18)</f>
        <v/>
      </c>
      <c r="G17" s="238" t="s">
        <v>216</v>
      </c>
    </row>
    <row r="19" spans="1:10" s="109" customFormat="1" ht="18.600000000000001" customHeight="1" x14ac:dyDescent="0.3">
      <c r="A19" s="107"/>
      <c r="E19" s="94"/>
      <c r="F19"/>
      <c r="G19" s="31" t="s">
        <v>20</v>
      </c>
      <c r="H19" s="108" t="s">
        <v>21</v>
      </c>
      <c r="I19" s="31" t="s">
        <v>22</v>
      </c>
      <c r="J19" s="31" t="s">
        <v>29</v>
      </c>
    </row>
    <row r="20" spans="1:10" s="109" customFormat="1" ht="25.5" customHeight="1" x14ac:dyDescent="0.3">
      <c r="A20" s="107"/>
      <c r="B20" s="346" t="s">
        <v>38</v>
      </c>
      <c r="C20" s="347"/>
      <c r="D20" s="348"/>
      <c r="E20" s="344" t="s">
        <v>40</v>
      </c>
      <c r="F20" s="345"/>
      <c r="G20" s="222"/>
      <c r="H20" s="222"/>
      <c r="I20" s="222"/>
      <c r="J20" s="231">
        <f t="shared" ref="J20:J40" si="0">SUM(G20:I20)</f>
        <v>0</v>
      </c>
    </row>
    <row r="21" spans="1:10" s="109" customFormat="1" ht="18.75" x14ac:dyDescent="0.3">
      <c r="A21" s="107"/>
      <c r="B21" s="343" t="s">
        <v>41</v>
      </c>
      <c r="C21" s="343"/>
      <c r="D21" s="343"/>
      <c r="E21" s="344" t="s">
        <v>42</v>
      </c>
      <c r="F21" s="345"/>
      <c r="G21" s="223">
        <f t="shared" ref="G21:I21" si="1">G22+G23+G24+G25</f>
        <v>0</v>
      </c>
      <c r="H21" s="223">
        <f t="shared" si="1"/>
        <v>0</v>
      </c>
      <c r="I21" s="223">
        <f t="shared" si="1"/>
        <v>0</v>
      </c>
      <c r="J21" s="231">
        <f t="shared" si="0"/>
        <v>0</v>
      </c>
    </row>
    <row r="22" spans="1:10" s="111" customFormat="1" ht="18.75" x14ac:dyDescent="0.3">
      <c r="A22" s="110"/>
      <c r="B22" s="343"/>
      <c r="C22" s="343"/>
      <c r="D22" s="343"/>
      <c r="E22" s="333" t="s">
        <v>43</v>
      </c>
      <c r="F22" s="334"/>
      <c r="G22" s="224"/>
      <c r="H22" s="224"/>
      <c r="I22" s="224"/>
      <c r="J22" s="231">
        <f t="shared" si="0"/>
        <v>0</v>
      </c>
    </row>
    <row r="23" spans="1:10" s="111" customFormat="1" ht="18.75" x14ac:dyDescent="0.3">
      <c r="A23" s="110"/>
      <c r="B23" s="343"/>
      <c r="C23" s="343"/>
      <c r="D23" s="343"/>
      <c r="E23" s="333" t="s">
        <v>44</v>
      </c>
      <c r="F23" s="334"/>
      <c r="G23" s="224"/>
      <c r="H23" s="224"/>
      <c r="I23" s="224"/>
      <c r="J23" s="231">
        <f t="shared" si="0"/>
        <v>0</v>
      </c>
    </row>
    <row r="24" spans="1:10" s="111" customFormat="1" ht="18.75" x14ac:dyDescent="0.3">
      <c r="A24" s="110"/>
      <c r="B24" s="343"/>
      <c r="C24" s="343"/>
      <c r="D24" s="343"/>
      <c r="E24" s="333" t="s">
        <v>45</v>
      </c>
      <c r="F24" s="334"/>
      <c r="G24" s="224"/>
      <c r="H24" s="224"/>
      <c r="I24" s="224"/>
      <c r="J24" s="231">
        <f t="shared" si="0"/>
        <v>0</v>
      </c>
    </row>
    <row r="25" spans="1:10" s="111" customFormat="1" ht="18.75" x14ac:dyDescent="0.3">
      <c r="A25" s="110"/>
      <c r="B25" s="343"/>
      <c r="C25" s="343"/>
      <c r="D25" s="343"/>
      <c r="E25" s="333" t="s">
        <v>46</v>
      </c>
      <c r="F25" s="334"/>
      <c r="G25" s="224"/>
      <c r="H25" s="224"/>
      <c r="I25" s="224"/>
      <c r="J25" s="231">
        <f t="shared" si="0"/>
        <v>0</v>
      </c>
    </row>
    <row r="26" spans="1:10" s="257" customFormat="1" ht="43.5" customHeight="1" x14ac:dyDescent="0.25">
      <c r="A26" s="256"/>
      <c r="B26" s="343"/>
      <c r="C26" s="343"/>
      <c r="D26" s="343"/>
      <c r="E26" s="337" t="s">
        <v>63</v>
      </c>
      <c r="F26" s="338"/>
      <c r="G26" s="225">
        <f t="shared" ref="G26:I26" si="2">G27+G34+G40</f>
        <v>0</v>
      </c>
      <c r="H26" s="225">
        <f t="shared" si="2"/>
        <v>0</v>
      </c>
      <c r="I26" s="225">
        <f t="shared" si="2"/>
        <v>0</v>
      </c>
      <c r="J26" s="231">
        <f t="shared" si="0"/>
        <v>0</v>
      </c>
    </row>
    <row r="27" spans="1:10" s="111" customFormat="1" ht="18.75" x14ac:dyDescent="0.3">
      <c r="A27" s="110"/>
      <c r="B27" s="343"/>
      <c r="C27" s="343"/>
      <c r="D27" s="343"/>
      <c r="E27" s="339" t="s">
        <v>48</v>
      </c>
      <c r="F27" s="340"/>
      <c r="G27" s="225">
        <f>SUM(G28:G33)</f>
        <v>0</v>
      </c>
      <c r="H27" s="225">
        <f>SUM(H28:H33)</f>
        <v>0</v>
      </c>
      <c r="I27" s="225">
        <f>SUM(I28:I33)</f>
        <v>0</v>
      </c>
      <c r="J27" s="231">
        <f t="shared" si="0"/>
        <v>0</v>
      </c>
    </row>
    <row r="28" spans="1:10" s="111" customFormat="1" ht="18.600000000000001" customHeight="1" x14ac:dyDescent="0.3">
      <c r="A28" s="110"/>
      <c r="B28" s="343"/>
      <c r="C28" s="343"/>
      <c r="D28" s="343"/>
      <c r="E28" s="335"/>
      <c r="F28" s="336"/>
      <c r="G28" s="224"/>
      <c r="H28" s="224"/>
      <c r="I28" s="224"/>
      <c r="J28" s="231">
        <f t="shared" si="0"/>
        <v>0</v>
      </c>
    </row>
    <row r="29" spans="1:10" s="111" customFormat="1" ht="18.75" x14ac:dyDescent="0.3">
      <c r="A29" s="110"/>
      <c r="B29" s="343"/>
      <c r="C29" s="343"/>
      <c r="D29" s="343"/>
      <c r="E29" s="335"/>
      <c r="F29" s="336"/>
      <c r="G29" s="224"/>
      <c r="H29" s="224"/>
      <c r="I29" s="224"/>
      <c r="J29" s="231">
        <f t="shared" si="0"/>
        <v>0</v>
      </c>
    </row>
    <row r="30" spans="1:10" s="111" customFormat="1" ht="18.75" x14ac:dyDescent="0.3">
      <c r="A30" s="110"/>
      <c r="B30" s="343"/>
      <c r="C30" s="343"/>
      <c r="D30" s="343"/>
      <c r="E30" s="335"/>
      <c r="F30" s="336"/>
      <c r="G30" s="224"/>
      <c r="H30" s="224"/>
      <c r="I30" s="224"/>
      <c r="J30" s="231">
        <f t="shared" si="0"/>
        <v>0</v>
      </c>
    </row>
    <row r="31" spans="1:10" s="111" customFormat="1" ht="18.75" x14ac:dyDescent="0.3">
      <c r="A31" s="110"/>
      <c r="B31" s="343"/>
      <c r="C31" s="343"/>
      <c r="D31" s="343"/>
      <c r="E31" s="335"/>
      <c r="F31" s="336"/>
      <c r="G31" s="224"/>
      <c r="H31" s="224"/>
      <c r="I31" s="224"/>
      <c r="J31" s="231">
        <f t="shared" si="0"/>
        <v>0</v>
      </c>
    </row>
    <row r="32" spans="1:10" s="111" customFormat="1" ht="18.75" x14ac:dyDescent="0.3">
      <c r="A32" s="110"/>
      <c r="B32" s="343"/>
      <c r="C32" s="343"/>
      <c r="D32" s="343"/>
      <c r="E32" s="335"/>
      <c r="F32" s="336"/>
      <c r="G32" s="224"/>
      <c r="H32" s="224"/>
      <c r="I32" s="224"/>
      <c r="J32" s="231">
        <f t="shared" si="0"/>
        <v>0</v>
      </c>
    </row>
    <row r="33" spans="1:10" s="111" customFormat="1" ht="18.75" x14ac:dyDescent="0.3">
      <c r="A33" s="110"/>
      <c r="B33" s="343"/>
      <c r="C33" s="343"/>
      <c r="D33" s="343"/>
      <c r="E33" s="335"/>
      <c r="F33" s="336"/>
      <c r="G33" s="224"/>
      <c r="H33" s="224"/>
      <c r="I33" s="224"/>
      <c r="J33" s="231">
        <f t="shared" si="0"/>
        <v>0</v>
      </c>
    </row>
    <row r="34" spans="1:10" s="111" customFormat="1" ht="18.75" x14ac:dyDescent="0.3">
      <c r="A34" s="110"/>
      <c r="B34" s="343"/>
      <c r="C34" s="343"/>
      <c r="D34" s="343"/>
      <c r="E34" s="339" t="s">
        <v>56</v>
      </c>
      <c r="F34" s="340"/>
      <c r="G34" s="226">
        <f t="shared" ref="G34:I34" si="3">SUM(G35:G39)</f>
        <v>0</v>
      </c>
      <c r="H34" s="226">
        <f t="shared" si="3"/>
        <v>0</v>
      </c>
      <c r="I34" s="226">
        <f t="shared" si="3"/>
        <v>0</v>
      </c>
      <c r="J34" s="231">
        <f t="shared" si="0"/>
        <v>0</v>
      </c>
    </row>
    <row r="35" spans="1:10" s="111" customFormat="1" ht="18.75" x14ac:dyDescent="0.3">
      <c r="A35" s="110"/>
      <c r="B35" s="343"/>
      <c r="C35" s="343"/>
      <c r="D35" s="343"/>
      <c r="E35" s="335"/>
      <c r="F35" s="336"/>
      <c r="G35" s="224"/>
      <c r="H35" s="224"/>
      <c r="I35" s="224"/>
      <c r="J35" s="231">
        <f t="shared" si="0"/>
        <v>0</v>
      </c>
    </row>
    <row r="36" spans="1:10" s="111" customFormat="1" ht="18.75" x14ac:dyDescent="0.3">
      <c r="A36" s="110"/>
      <c r="B36" s="343"/>
      <c r="C36" s="343"/>
      <c r="D36" s="343"/>
      <c r="E36" s="335"/>
      <c r="F36" s="336"/>
      <c r="G36" s="224"/>
      <c r="H36" s="224"/>
      <c r="I36" s="224"/>
      <c r="J36" s="231">
        <f t="shared" si="0"/>
        <v>0</v>
      </c>
    </row>
    <row r="37" spans="1:10" s="111" customFormat="1" ht="18.75" x14ac:dyDescent="0.3">
      <c r="A37" s="110"/>
      <c r="B37" s="343"/>
      <c r="C37" s="343"/>
      <c r="D37" s="343"/>
      <c r="E37" s="335"/>
      <c r="F37" s="336"/>
      <c r="G37" s="224"/>
      <c r="H37" s="224"/>
      <c r="I37" s="224"/>
      <c r="J37" s="231">
        <f t="shared" si="0"/>
        <v>0</v>
      </c>
    </row>
    <row r="38" spans="1:10" s="111" customFormat="1" ht="18.75" x14ac:dyDescent="0.3">
      <c r="A38" s="110"/>
      <c r="B38" s="343"/>
      <c r="C38" s="343"/>
      <c r="D38" s="343"/>
      <c r="E38" s="335"/>
      <c r="F38" s="336"/>
      <c r="G38" s="224"/>
      <c r="H38" s="224"/>
      <c r="I38" s="224"/>
      <c r="J38" s="231">
        <f t="shared" si="0"/>
        <v>0</v>
      </c>
    </row>
    <row r="39" spans="1:10" s="111" customFormat="1" ht="18.75" x14ac:dyDescent="0.3">
      <c r="A39" s="110"/>
      <c r="B39" s="343"/>
      <c r="C39" s="343"/>
      <c r="D39" s="343"/>
      <c r="E39" s="335"/>
      <c r="F39" s="336"/>
      <c r="G39" s="224"/>
      <c r="H39" s="224"/>
      <c r="I39" s="224"/>
      <c r="J39" s="231">
        <f t="shared" si="0"/>
        <v>0</v>
      </c>
    </row>
    <row r="40" spans="1:10" s="111" customFormat="1" ht="18.75" x14ac:dyDescent="0.3">
      <c r="A40" s="110"/>
      <c r="B40" s="343"/>
      <c r="C40" s="343"/>
      <c r="D40" s="343"/>
      <c r="E40" s="331" t="s">
        <v>192</v>
      </c>
      <c r="F40" s="332"/>
      <c r="G40" s="224"/>
      <c r="H40" s="224"/>
      <c r="I40" s="224"/>
      <c r="J40" s="231">
        <f t="shared" si="0"/>
        <v>0</v>
      </c>
    </row>
    <row r="42" spans="1:10" x14ac:dyDescent="0.25">
      <c r="E42" s="228"/>
    </row>
  </sheetData>
  <sheetProtection algorithmName="SHA-512" hashValue="OphR4pFV9UxjdAvenrnvrT3WEkiJnNsFeJk+ByQeXGhdMyi5PTTy1jEmoDyejL+A8B91Z6DDskEfVwJbukqUqg==" saltValue="HMxWTAAPgKySTAK7ywfnrg==" spinCount="100000" sheet="1" objects="1" scenarios="1"/>
  <mergeCells count="26">
    <mergeCell ref="E38:F38"/>
    <mergeCell ref="E33:F33"/>
    <mergeCell ref="E34:F34"/>
    <mergeCell ref="E35:F35"/>
    <mergeCell ref="E39:F39"/>
    <mergeCell ref="E21:F21"/>
    <mergeCell ref="E22:F22"/>
    <mergeCell ref="B20:D20"/>
    <mergeCell ref="E36:F36"/>
    <mergeCell ref="E37:F37"/>
    <mergeCell ref="B13:K15"/>
    <mergeCell ref="B11:K11"/>
    <mergeCell ref="E40:F40"/>
    <mergeCell ref="E23:F23"/>
    <mergeCell ref="E29:F29"/>
    <mergeCell ref="E30:F30"/>
    <mergeCell ref="E31:F31"/>
    <mergeCell ref="E32:F32"/>
    <mergeCell ref="E25:F25"/>
    <mergeCell ref="E26:F26"/>
    <mergeCell ref="E27:F27"/>
    <mergeCell ref="E28:F28"/>
    <mergeCell ref="B17:E17"/>
    <mergeCell ref="E24:F24"/>
    <mergeCell ref="B21:D40"/>
    <mergeCell ref="E20:F20"/>
  </mergeCells>
  <phoneticPr fontId="22" type="noConversion"/>
  <dataValidations count="2">
    <dataValidation operator="greaterThan" allowBlank="1" showInputMessage="1" showErrorMessage="1" sqref="J20:J40"/>
    <dataValidation type="decimal" operator="greaterThan" allowBlank="1" showInputMessage="1" showErrorMessage="1" sqref="G20:I40">
      <formula1>0</formula1>
    </dataValidation>
  </dataValidations>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8"/>
  <sheetViews>
    <sheetView showGridLines="0" showZeros="0" zoomScale="55" zoomScaleNormal="55" workbookViewId="0">
      <selection activeCell="F26" sqref="F26"/>
    </sheetView>
  </sheetViews>
  <sheetFormatPr baseColWidth="10" defaultColWidth="0" defaultRowHeight="15" zeroHeight="1" x14ac:dyDescent="0.25"/>
  <cols>
    <col min="1" max="2" width="11.42578125" customWidth="1"/>
    <col min="3" max="3" width="17.85546875" customWidth="1"/>
    <col min="4" max="4" width="22.42578125" customWidth="1"/>
    <col min="5" max="5" width="16.42578125" bestFit="1" customWidth="1"/>
    <col min="6" max="25" width="20.5703125" customWidth="1"/>
    <col min="26" max="26" width="20.5703125" style="2" customWidth="1"/>
    <col min="27" max="29" width="11.42578125" customWidth="1"/>
    <col min="30" max="30" width="11.42578125" hidden="1" customWidth="1"/>
    <col min="31" max="32" width="0" hidden="1" customWidth="1"/>
    <col min="33" max="16384" width="11.42578125" hidden="1"/>
  </cols>
  <sheetData>
    <row r="1" spans="2:26" x14ac:dyDescent="0.25"/>
    <row r="2" spans="2:26" x14ac:dyDescent="0.25"/>
    <row r="3" spans="2:26" x14ac:dyDescent="0.25"/>
    <row r="4" spans="2:26" x14ac:dyDescent="0.25"/>
    <row r="5" spans="2:26" x14ac:dyDescent="0.25"/>
    <row r="6" spans="2:26" x14ac:dyDescent="0.25"/>
    <row r="7" spans="2:26" x14ac:dyDescent="0.25"/>
    <row r="8" spans="2:26" x14ac:dyDescent="0.25"/>
    <row r="9" spans="2:26" x14ac:dyDescent="0.25"/>
    <row r="10" spans="2:26" x14ac:dyDescent="0.25"/>
    <row r="11" spans="2:26" ht="26.1" customHeight="1" x14ac:dyDescent="0.25">
      <c r="B11" s="276" t="s">
        <v>61</v>
      </c>
      <c r="C11" s="276"/>
      <c r="D11" s="276"/>
      <c r="E11" s="276"/>
      <c r="F11" s="276"/>
      <c r="G11" s="276"/>
      <c r="H11" s="276"/>
      <c r="I11" s="276"/>
      <c r="J11" s="276"/>
      <c r="K11" s="276"/>
      <c r="L11" s="276"/>
      <c r="M11" s="276"/>
    </row>
    <row r="12" spans="2:26" x14ac:dyDescent="0.25"/>
    <row r="13" spans="2:26" ht="198" customHeight="1" x14ac:dyDescent="0.25">
      <c r="B13" s="349" t="s">
        <v>228</v>
      </c>
      <c r="C13" s="350"/>
      <c r="D13" s="350"/>
      <c r="E13" s="350"/>
      <c r="F13" s="350"/>
      <c r="G13" s="350"/>
      <c r="H13" s="350"/>
      <c r="I13" s="350"/>
      <c r="J13" s="350"/>
      <c r="K13" s="350"/>
      <c r="L13" s="350"/>
      <c r="M13" s="351"/>
      <c r="R13" t="s">
        <v>195</v>
      </c>
      <c r="T13" t="s">
        <v>196</v>
      </c>
    </row>
    <row r="14" spans="2:26" x14ac:dyDescent="0.25"/>
    <row r="15" spans="2:26" x14ac:dyDescent="0.25"/>
    <row r="16" spans="2:26" s="99" customFormat="1" ht="18.75" x14ac:dyDescent="0.25">
      <c r="B16" s="341" t="s">
        <v>34</v>
      </c>
      <c r="C16" s="342"/>
      <c r="D16" s="342"/>
      <c r="E16" s="236" t="str">
        <f>IF('Personal y empleo'!F54="","",'Personal y empleo'!F54)</f>
        <v/>
      </c>
      <c r="F16" s="237" t="s">
        <v>216</v>
      </c>
      <c r="Z16" s="163"/>
    </row>
    <row r="17" spans="2:31" s="99" customFormat="1" ht="16.5" thickBot="1" x14ac:dyDescent="0.3">
      <c r="Z17" s="163"/>
    </row>
    <row r="18" spans="2:31" s="99" customFormat="1" ht="16.5" thickBot="1" x14ac:dyDescent="0.3">
      <c r="F18" s="112">
        <v>1</v>
      </c>
      <c r="G18" s="113">
        <v>2</v>
      </c>
      <c r="H18" s="113">
        <v>3</v>
      </c>
      <c r="I18" s="113">
        <v>4</v>
      </c>
      <c r="J18" s="113">
        <v>5</v>
      </c>
      <c r="K18" s="113">
        <v>6</v>
      </c>
      <c r="L18" s="113">
        <v>7</v>
      </c>
      <c r="M18" s="113">
        <v>8</v>
      </c>
      <c r="N18" s="113">
        <v>9</v>
      </c>
      <c r="O18" s="113">
        <v>10</v>
      </c>
      <c r="P18" s="113">
        <v>11</v>
      </c>
      <c r="Q18" s="113">
        <v>12</v>
      </c>
      <c r="R18" s="113">
        <v>13</v>
      </c>
      <c r="S18" s="113">
        <v>14</v>
      </c>
      <c r="T18" s="113">
        <v>15</v>
      </c>
      <c r="U18" s="113">
        <v>16</v>
      </c>
      <c r="V18" s="113">
        <v>17</v>
      </c>
      <c r="W18" s="113">
        <v>18</v>
      </c>
      <c r="X18" s="113">
        <v>19</v>
      </c>
      <c r="Y18" s="232">
        <v>20</v>
      </c>
      <c r="Z18" s="234" t="s">
        <v>29</v>
      </c>
    </row>
    <row r="19" spans="2:31" s="99" customFormat="1" ht="20.100000000000001" customHeight="1" x14ac:dyDescent="0.25">
      <c r="B19" s="358" t="s">
        <v>38</v>
      </c>
      <c r="C19" s="370"/>
      <c r="D19" s="371"/>
      <c r="E19" s="372"/>
      <c r="F19" s="194"/>
      <c r="G19" s="194"/>
      <c r="H19" s="194"/>
      <c r="I19" s="194"/>
      <c r="J19" s="194"/>
      <c r="K19" s="194"/>
      <c r="L19" s="194"/>
      <c r="M19" s="194"/>
      <c r="N19" s="194"/>
      <c r="O19" s="194"/>
      <c r="P19" s="194"/>
      <c r="Q19" s="194"/>
      <c r="R19" s="194"/>
      <c r="S19" s="194"/>
      <c r="T19" s="194"/>
      <c r="U19" s="194"/>
      <c r="V19" s="194"/>
      <c r="W19" s="194"/>
      <c r="X19" s="194"/>
      <c r="Y19" s="194"/>
      <c r="Z19" s="258">
        <f>SUM(F19:Y19)</f>
        <v>0</v>
      </c>
    </row>
    <row r="20" spans="2:31" s="99" customFormat="1" ht="20.100000000000001" customHeight="1" x14ac:dyDescent="0.25">
      <c r="B20" s="359"/>
      <c r="C20" s="364"/>
      <c r="D20" s="365"/>
      <c r="E20" s="366"/>
      <c r="F20" s="195"/>
      <c r="G20" s="195"/>
      <c r="H20" s="195"/>
      <c r="I20" s="195"/>
      <c r="J20" s="195"/>
      <c r="K20" s="195"/>
      <c r="L20" s="195"/>
      <c r="M20" s="195"/>
      <c r="N20" s="195"/>
      <c r="O20" s="195"/>
      <c r="P20" s="195"/>
      <c r="Q20" s="195"/>
      <c r="R20" s="195"/>
      <c r="S20" s="195"/>
      <c r="T20" s="195"/>
      <c r="U20" s="195"/>
      <c r="V20" s="195"/>
      <c r="W20" s="195"/>
      <c r="X20" s="195"/>
      <c r="Y20" s="195"/>
      <c r="Z20" s="258">
        <f t="shared" ref="Z20:Z41" si="0">SUM(F20:Y20)</f>
        <v>0</v>
      </c>
    </row>
    <row r="21" spans="2:31" s="99" customFormat="1" ht="20.100000000000001" customHeight="1" x14ac:dyDescent="0.25">
      <c r="B21" s="359"/>
      <c r="C21" s="364"/>
      <c r="D21" s="365"/>
      <c r="E21" s="366"/>
      <c r="F21" s="195"/>
      <c r="G21" s="195"/>
      <c r="H21" s="195"/>
      <c r="I21" s="195"/>
      <c r="J21" s="195"/>
      <c r="K21" s="195"/>
      <c r="L21" s="195"/>
      <c r="M21" s="195"/>
      <c r="N21" s="195"/>
      <c r="O21" s="195"/>
      <c r="P21" s="195"/>
      <c r="Q21" s="195"/>
      <c r="R21" s="195"/>
      <c r="S21" s="195"/>
      <c r="T21" s="195"/>
      <c r="U21" s="195"/>
      <c r="V21" s="195"/>
      <c r="W21" s="195"/>
      <c r="X21" s="195"/>
      <c r="Y21" s="195"/>
      <c r="Z21" s="258">
        <f t="shared" si="0"/>
        <v>0</v>
      </c>
    </row>
    <row r="22" spans="2:31" s="99" customFormat="1" ht="20.100000000000001" customHeight="1" x14ac:dyDescent="0.25">
      <c r="B22" s="359"/>
      <c r="C22" s="364"/>
      <c r="D22" s="365"/>
      <c r="E22" s="366"/>
      <c r="F22" s="195"/>
      <c r="G22" s="195"/>
      <c r="H22" s="195"/>
      <c r="I22" s="195"/>
      <c r="J22" s="195"/>
      <c r="K22" s="195"/>
      <c r="L22" s="195"/>
      <c r="M22" s="195"/>
      <c r="N22" s="195"/>
      <c r="O22" s="195"/>
      <c r="P22" s="195"/>
      <c r="Q22" s="195"/>
      <c r="R22" s="195"/>
      <c r="S22" s="195"/>
      <c r="T22" s="195"/>
      <c r="U22" s="195"/>
      <c r="V22" s="195"/>
      <c r="W22" s="195"/>
      <c r="X22" s="195"/>
      <c r="Y22" s="195"/>
      <c r="Z22" s="258">
        <f t="shared" si="0"/>
        <v>0</v>
      </c>
    </row>
    <row r="23" spans="2:31" s="99" customFormat="1" ht="20.100000000000001" customHeight="1" x14ac:dyDescent="0.25">
      <c r="B23" s="359"/>
      <c r="C23" s="364"/>
      <c r="D23" s="365"/>
      <c r="E23" s="366"/>
      <c r="F23" s="195"/>
      <c r="G23" s="195"/>
      <c r="H23" s="195"/>
      <c r="I23" s="195"/>
      <c r="J23" s="195"/>
      <c r="K23" s="195"/>
      <c r="L23" s="195"/>
      <c r="M23" s="195"/>
      <c r="N23" s="195"/>
      <c r="O23" s="195"/>
      <c r="P23" s="195"/>
      <c r="Q23" s="195"/>
      <c r="R23" s="195"/>
      <c r="S23" s="195"/>
      <c r="T23" s="195"/>
      <c r="U23" s="195"/>
      <c r="V23" s="195"/>
      <c r="W23" s="195"/>
      <c r="X23" s="195"/>
      <c r="Y23" s="195"/>
      <c r="Z23" s="258">
        <f t="shared" si="0"/>
        <v>0</v>
      </c>
    </row>
    <row r="24" spans="2:31" s="99" customFormat="1" ht="20.100000000000001" customHeight="1" thickBot="1" x14ac:dyDescent="0.3">
      <c r="B24" s="360"/>
      <c r="C24" s="367"/>
      <c r="D24" s="368"/>
      <c r="E24" s="369"/>
      <c r="F24" s="195"/>
      <c r="G24" s="195"/>
      <c r="H24" s="195"/>
      <c r="I24" s="195"/>
      <c r="J24" s="195"/>
      <c r="K24" s="195"/>
      <c r="L24" s="195"/>
      <c r="M24" s="195"/>
      <c r="N24" s="195"/>
      <c r="O24" s="195"/>
      <c r="P24" s="195"/>
      <c r="Q24" s="195"/>
      <c r="R24" s="195"/>
      <c r="S24" s="195"/>
      <c r="T24" s="195"/>
      <c r="U24" s="195"/>
      <c r="V24" s="195"/>
      <c r="W24" s="195"/>
      <c r="X24" s="195"/>
      <c r="Y24" s="195"/>
      <c r="Z24" s="258">
        <f t="shared" si="0"/>
        <v>0</v>
      </c>
    </row>
    <row r="25" spans="2:31" s="163" customFormat="1" ht="35.1" customHeight="1" x14ac:dyDescent="0.25">
      <c r="B25" s="361" t="s">
        <v>41</v>
      </c>
      <c r="C25" s="352" t="s">
        <v>42</v>
      </c>
      <c r="D25" s="352"/>
      <c r="E25" s="352"/>
      <c r="F25" s="162">
        <f>SUM(F26:F29)</f>
        <v>0</v>
      </c>
      <c r="G25" s="162">
        <f t="shared" ref="G25:Y25" si="1">SUM(G26:G29)</f>
        <v>0</v>
      </c>
      <c r="H25" s="162">
        <f t="shared" si="1"/>
        <v>0</v>
      </c>
      <c r="I25" s="162">
        <f t="shared" si="1"/>
        <v>0</v>
      </c>
      <c r="J25" s="162">
        <f t="shared" si="1"/>
        <v>0</v>
      </c>
      <c r="K25" s="162">
        <f t="shared" si="1"/>
        <v>0</v>
      </c>
      <c r="L25" s="162">
        <f t="shared" si="1"/>
        <v>0</v>
      </c>
      <c r="M25" s="162">
        <f t="shared" si="1"/>
        <v>0</v>
      </c>
      <c r="N25" s="162">
        <f t="shared" si="1"/>
        <v>0</v>
      </c>
      <c r="O25" s="162">
        <f t="shared" si="1"/>
        <v>0</v>
      </c>
      <c r="P25" s="162">
        <f t="shared" si="1"/>
        <v>0</v>
      </c>
      <c r="Q25" s="162">
        <f t="shared" si="1"/>
        <v>0</v>
      </c>
      <c r="R25" s="162">
        <f t="shared" si="1"/>
        <v>0</v>
      </c>
      <c r="S25" s="162">
        <f t="shared" si="1"/>
        <v>0</v>
      </c>
      <c r="T25" s="162">
        <f t="shared" si="1"/>
        <v>0</v>
      </c>
      <c r="U25" s="162">
        <f t="shared" si="1"/>
        <v>0</v>
      </c>
      <c r="V25" s="162">
        <f t="shared" si="1"/>
        <v>0</v>
      </c>
      <c r="W25" s="162">
        <f t="shared" si="1"/>
        <v>0</v>
      </c>
      <c r="X25" s="162">
        <f t="shared" si="1"/>
        <v>0</v>
      </c>
      <c r="Y25" s="162">
        <f t="shared" si="1"/>
        <v>0</v>
      </c>
      <c r="Z25" s="258">
        <f t="shared" si="0"/>
        <v>0</v>
      </c>
    </row>
    <row r="26" spans="2:31" s="163" customFormat="1" ht="35.1" customHeight="1" x14ac:dyDescent="0.25">
      <c r="B26" s="362"/>
      <c r="C26" s="355" t="s">
        <v>43</v>
      </c>
      <c r="D26" s="355"/>
      <c r="E26" s="355"/>
      <c r="F26" s="164"/>
      <c r="G26" s="164"/>
      <c r="H26" s="164"/>
      <c r="I26" s="164"/>
      <c r="J26" s="164"/>
      <c r="K26" s="164"/>
      <c r="L26" s="164"/>
      <c r="M26" s="164"/>
      <c r="N26" s="164"/>
      <c r="O26" s="164"/>
      <c r="P26" s="164"/>
      <c r="Q26" s="164"/>
      <c r="R26" s="165"/>
      <c r="S26" s="165"/>
      <c r="T26" s="165"/>
      <c r="U26" s="165"/>
      <c r="V26" s="165"/>
      <c r="W26" s="165"/>
      <c r="X26" s="165"/>
      <c r="Y26" s="233"/>
      <c r="Z26" s="258">
        <f t="shared" si="0"/>
        <v>0</v>
      </c>
      <c r="AA26" s="166"/>
      <c r="AB26" s="166"/>
      <c r="AC26" s="166"/>
      <c r="AD26" s="166"/>
      <c r="AE26" s="166"/>
    </row>
    <row r="27" spans="2:31" s="163" customFormat="1" ht="35.1" customHeight="1" x14ac:dyDescent="0.25">
      <c r="B27" s="362"/>
      <c r="C27" s="355" t="s">
        <v>44</v>
      </c>
      <c r="D27" s="355"/>
      <c r="E27" s="355"/>
      <c r="F27" s="164"/>
      <c r="G27" s="164"/>
      <c r="H27" s="164"/>
      <c r="I27" s="164"/>
      <c r="J27" s="164"/>
      <c r="K27" s="164"/>
      <c r="L27" s="164"/>
      <c r="M27" s="164"/>
      <c r="N27" s="164"/>
      <c r="O27" s="164"/>
      <c r="P27" s="164"/>
      <c r="Q27" s="164"/>
      <c r="R27" s="164"/>
      <c r="S27" s="164"/>
      <c r="T27" s="164"/>
      <c r="U27" s="164"/>
      <c r="V27" s="164"/>
      <c r="W27" s="164"/>
      <c r="X27" s="164"/>
      <c r="Y27" s="164"/>
      <c r="Z27" s="258">
        <f t="shared" si="0"/>
        <v>0</v>
      </c>
      <c r="AA27" s="166"/>
      <c r="AB27" s="166"/>
      <c r="AC27" s="166"/>
      <c r="AD27" s="166"/>
      <c r="AE27" s="166"/>
    </row>
    <row r="28" spans="2:31" s="163" customFormat="1" ht="35.1" customHeight="1" x14ac:dyDescent="0.25">
      <c r="B28" s="362"/>
      <c r="C28" s="355" t="s">
        <v>62</v>
      </c>
      <c r="D28" s="355"/>
      <c r="E28" s="355"/>
      <c r="F28" s="164"/>
      <c r="G28" s="164"/>
      <c r="H28" s="164"/>
      <c r="I28" s="164"/>
      <c r="J28" s="164"/>
      <c r="K28" s="164"/>
      <c r="L28" s="164"/>
      <c r="M28" s="164"/>
      <c r="N28" s="164"/>
      <c r="O28" s="164"/>
      <c r="P28" s="164"/>
      <c r="Q28" s="164"/>
      <c r="R28" s="164"/>
      <c r="S28" s="164"/>
      <c r="T28" s="164"/>
      <c r="U28" s="164"/>
      <c r="V28" s="164"/>
      <c r="W28" s="164"/>
      <c r="X28" s="164"/>
      <c r="Y28" s="164"/>
      <c r="Z28" s="258">
        <f t="shared" si="0"/>
        <v>0</v>
      </c>
      <c r="AA28" s="166"/>
      <c r="AB28" s="166"/>
      <c r="AC28" s="166"/>
      <c r="AD28" s="166"/>
      <c r="AE28" s="166"/>
    </row>
    <row r="29" spans="2:31" s="163" customFormat="1" ht="35.1" customHeight="1" x14ac:dyDescent="0.25">
      <c r="B29" s="362"/>
      <c r="C29" s="355" t="s">
        <v>46</v>
      </c>
      <c r="D29" s="355"/>
      <c r="E29" s="355"/>
      <c r="F29" s="164"/>
      <c r="G29" s="164"/>
      <c r="H29" s="164"/>
      <c r="I29" s="164"/>
      <c r="J29" s="164"/>
      <c r="K29" s="164"/>
      <c r="L29" s="164"/>
      <c r="M29" s="164"/>
      <c r="N29" s="164"/>
      <c r="O29" s="164"/>
      <c r="P29" s="164"/>
      <c r="Q29" s="164"/>
      <c r="R29" s="164"/>
      <c r="S29" s="164"/>
      <c r="T29" s="164"/>
      <c r="U29" s="164"/>
      <c r="V29" s="164"/>
      <c r="W29" s="164"/>
      <c r="X29" s="164"/>
      <c r="Y29" s="164"/>
      <c r="Z29" s="258">
        <f t="shared" si="0"/>
        <v>0</v>
      </c>
      <c r="AA29" s="166"/>
      <c r="AB29" s="166"/>
      <c r="AC29" s="166"/>
      <c r="AD29" s="166"/>
      <c r="AE29" s="166"/>
    </row>
    <row r="30" spans="2:31" s="163" customFormat="1" ht="35.1" customHeight="1" x14ac:dyDescent="0.25">
      <c r="B30" s="362"/>
      <c r="C30" s="354" t="s">
        <v>202</v>
      </c>
      <c r="D30" s="354"/>
      <c r="E30" s="354"/>
      <c r="F30" s="167">
        <f>F31+F38+F41</f>
        <v>0</v>
      </c>
      <c r="G30" s="167">
        <f t="shared" ref="G30:Y30" si="2">G31+G38+G41</f>
        <v>0</v>
      </c>
      <c r="H30" s="167">
        <f t="shared" si="2"/>
        <v>0</v>
      </c>
      <c r="I30" s="167">
        <f t="shared" si="2"/>
        <v>0</v>
      </c>
      <c r="J30" s="167">
        <f t="shared" si="2"/>
        <v>0</v>
      </c>
      <c r="K30" s="167">
        <f t="shared" si="2"/>
        <v>0</v>
      </c>
      <c r="L30" s="167">
        <f t="shared" si="2"/>
        <v>0</v>
      </c>
      <c r="M30" s="167">
        <f t="shared" si="2"/>
        <v>0</v>
      </c>
      <c r="N30" s="167">
        <f t="shared" si="2"/>
        <v>0</v>
      </c>
      <c r="O30" s="167">
        <f t="shared" si="2"/>
        <v>0</v>
      </c>
      <c r="P30" s="167">
        <f t="shared" si="2"/>
        <v>0</v>
      </c>
      <c r="Q30" s="167">
        <f t="shared" si="2"/>
        <v>0</v>
      </c>
      <c r="R30" s="167">
        <f t="shared" si="2"/>
        <v>0</v>
      </c>
      <c r="S30" s="167">
        <f t="shared" si="2"/>
        <v>0</v>
      </c>
      <c r="T30" s="167">
        <f t="shared" si="2"/>
        <v>0</v>
      </c>
      <c r="U30" s="167">
        <f t="shared" si="2"/>
        <v>0</v>
      </c>
      <c r="V30" s="167">
        <f t="shared" si="2"/>
        <v>0</v>
      </c>
      <c r="W30" s="167">
        <f t="shared" si="2"/>
        <v>0</v>
      </c>
      <c r="X30" s="167">
        <f t="shared" si="2"/>
        <v>0</v>
      </c>
      <c r="Y30" s="167">
        <f t="shared" si="2"/>
        <v>0</v>
      </c>
      <c r="Z30" s="258">
        <f t="shared" si="0"/>
        <v>0</v>
      </c>
      <c r="AA30" s="166"/>
      <c r="AB30" s="166"/>
      <c r="AC30" s="166"/>
      <c r="AD30" s="166"/>
      <c r="AE30" s="166"/>
    </row>
    <row r="31" spans="2:31" s="163" customFormat="1" ht="35.1" customHeight="1" x14ac:dyDescent="0.25">
      <c r="B31" s="362"/>
      <c r="C31" s="354" t="s">
        <v>48</v>
      </c>
      <c r="D31" s="354"/>
      <c r="E31" s="354"/>
      <c r="F31" s="167">
        <f t="shared" ref="F31:Y31" si="3">SUM(F32:F37)</f>
        <v>0</v>
      </c>
      <c r="G31" s="167">
        <f t="shared" si="3"/>
        <v>0</v>
      </c>
      <c r="H31" s="167">
        <f t="shared" si="3"/>
        <v>0</v>
      </c>
      <c r="I31" s="167">
        <f t="shared" si="3"/>
        <v>0</v>
      </c>
      <c r="J31" s="167">
        <f t="shared" si="3"/>
        <v>0</v>
      </c>
      <c r="K31" s="167">
        <f t="shared" si="3"/>
        <v>0</v>
      </c>
      <c r="L31" s="167">
        <f t="shared" si="3"/>
        <v>0</v>
      </c>
      <c r="M31" s="167">
        <f t="shared" si="3"/>
        <v>0</v>
      </c>
      <c r="N31" s="167">
        <f t="shared" si="3"/>
        <v>0</v>
      </c>
      <c r="O31" s="167">
        <f t="shared" si="3"/>
        <v>0</v>
      </c>
      <c r="P31" s="167">
        <f t="shared" si="3"/>
        <v>0</v>
      </c>
      <c r="Q31" s="167">
        <f t="shared" si="3"/>
        <v>0</v>
      </c>
      <c r="R31" s="167">
        <f t="shared" si="3"/>
        <v>0</v>
      </c>
      <c r="S31" s="167">
        <f t="shared" si="3"/>
        <v>0</v>
      </c>
      <c r="T31" s="167">
        <f t="shared" si="3"/>
        <v>0</v>
      </c>
      <c r="U31" s="167">
        <f t="shared" si="3"/>
        <v>0</v>
      </c>
      <c r="V31" s="167">
        <f t="shared" si="3"/>
        <v>0</v>
      </c>
      <c r="W31" s="167">
        <f t="shared" si="3"/>
        <v>0</v>
      </c>
      <c r="X31" s="167">
        <f t="shared" si="3"/>
        <v>0</v>
      </c>
      <c r="Y31" s="167">
        <f t="shared" si="3"/>
        <v>0</v>
      </c>
      <c r="Z31" s="258">
        <f t="shared" si="0"/>
        <v>0</v>
      </c>
      <c r="AA31" s="166"/>
      <c r="AB31" s="166"/>
      <c r="AC31" s="166"/>
      <c r="AD31" s="166"/>
      <c r="AE31" s="166"/>
    </row>
    <row r="32" spans="2:31" s="163" customFormat="1" ht="35.1" customHeight="1" x14ac:dyDescent="0.25">
      <c r="B32" s="362"/>
      <c r="C32" s="357"/>
      <c r="D32" s="357"/>
      <c r="E32" s="357"/>
      <c r="F32" s="197"/>
      <c r="G32" s="197"/>
      <c r="H32" s="197"/>
      <c r="I32" s="197"/>
      <c r="J32" s="197"/>
      <c r="K32" s="197"/>
      <c r="L32" s="197"/>
      <c r="M32" s="197"/>
      <c r="N32" s="197"/>
      <c r="O32" s="197"/>
      <c r="P32" s="197"/>
      <c r="Q32" s="197"/>
      <c r="R32" s="197"/>
      <c r="S32" s="197"/>
      <c r="T32" s="197"/>
      <c r="U32" s="197"/>
      <c r="V32" s="197"/>
      <c r="W32" s="197"/>
      <c r="X32" s="197"/>
      <c r="Y32" s="197"/>
      <c r="Z32" s="258">
        <f t="shared" si="0"/>
        <v>0</v>
      </c>
      <c r="AA32" s="166"/>
      <c r="AB32" s="166"/>
      <c r="AC32" s="166"/>
      <c r="AD32" s="166"/>
      <c r="AE32" s="166"/>
    </row>
    <row r="33" spans="2:31" s="163" customFormat="1" ht="35.1" customHeight="1" x14ac:dyDescent="0.25">
      <c r="B33" s="362"/>
      <c r="C33" s="357"/>
      <c r="D33" s="357"/>
      <c r="E33" s="357"/>
      <c r="F33" s="164"/>
      <c r="G33" s="164"/>
      <c r="H33" s="164"/>
      <c r="I33" s="164"/>
      <c r="J33" s="164"/>
      <c r="K33" s="164"/>
      <c r="L33" s="164"/>
      <c r="M33" s="164"/>
      <c r="N33" s="164"/>
      <c r="O33" s="164"/>
      <c r="P33" s="164"/>
      <c r="Q33" s="164"/>
      <c r="R33" s="164"/>
      <c r="S33" s="164"/>
      <c r="T33" s="164"/>
      <c r="U33" s="164"/>
      <c r="V33" s="164"/>
      <c r="W33" s="164"/>
      <c r="X33" s="164"/>
      <c r="Y33" s="164"/>
      <c r="Z33" s="258">
        <f t="shared" si="0"/>
        <v>0</v>
      </c>
      <c r="AA33" s="166"/>
      <c r="AB33" s="166"/>
      <c r="AC33" s="166"/>
      <c r="AD33" s="166"/>
      <c r="AE33" s="166"/>
    </row>
    <row r="34" spans="2:31" s="163" customFormat="1" ht="35.1" customHeight="1" x14ac:dyDescent="0.25">
      <c r="B34" s="362"/>
      <c r="C34" s="357"/>
      <c r="D34" s="357"/>
      <c r="E34" s="357"/>
      <c r="F34" s="197"/>
      <c r="G34" s="197"/>
      <c r="H34" s="197"/>
      <c r="I34" s="197"/>
      <c r="J34" s="197"/>
      <c r="K34" s="197"/>
      <c r="L34" s="197"/>
      <c r="M34" s="197"/>
      <c r="N34" s="197"/>
      <c r="O34" s="197"/>
      <c r="P34" s="197"/>
      <c r="Q34" s="197"/>
      <c r="R34" s="197"/>
      <c r="S34" s="197"/>
      <c r="T34" s="197"/>
      <c r="U34" s="197"/>
      <c r="V34" s="197"/>
      <c r="W34" s="197"/>
      <c r="X34" s="197"/>
      <c r="Y34" s="197"/>
      <c r="Z34" s="258">
        <f t="shared" si="0"/>
        <v>0</v>
      </c>
      <c r="AA34" s="166"/>
      <c r="AB34" s="166"/>
      <c r="AC34" s="166"/>
      <c r="AD34" s="166"/>
      <c r="AE34" s="166"/>
    </row>
    <row r="35" spans="2:31" s="163" customFormat="1" ht="35.1" customHeight="1" x14ac:dyDescent="0.25">
      <c r="B35" s="362"/>
      <c r="C35" s="357"/>
      <c r="D35" s="357"/>
      <c r="E35" s="357"/>
      <c r="F35" s="164"/>
      <c r="G35" s="164"/>
      <c r="H35" s="164"/>
      <c r="I35" s="164"/>
      <c r="J35" s="164"/>
      <c r="K35" s="164"/>
      <c r="L35" s="164"/>
      <c r="M35" s="164"/>
      <c r="N35" s="164"/>
      <c r="O35" s="164"/>
      <c r="P35" s="164"/>
      <c r="Q35" s="164"/>
      <c r="R35" s="164"/>
      <c r="S35" s="164"/>
      <c r="T35" s="164"/>
      <c r="U35" s="164"/>
      <c r="V35" s="164"/>
      <c r="W35" s="164"/>
      <c r="X35" s="164"/>
      <c r="Y35" s="164"/>
      <c r="Z35" s="258">
        <f t="shared" si="0"/>
        <v>0</v>
      </c>
      <c r="AA35" s="166"/>
      <c r="AB35" s="166"/>
      <c r="AC35" s="166"/>
      <c r="AD35" s="166"/>
      <c r="AE35" s="166"/>
    </row>
    <row r="36" spans="2:31" s="163" customFormat="1" ht="35.1" customHeight="1" x14ac:dyDescent="0.25">
      <c r="B36" s="362"/>
      <c r="C36" s="357"/>
      <c r="D36" s="357"/>
      <c r="E36" s="357"/>
      <c r="F36" s="197"/>
      <c r="G36" s="197"/>
      <c r="H36" s="197"/>
      <c r="I36" s="197"/>
      <c r="J36" s="197"/>
      <c r="K36" s="197"/>
      <c r="L36" s="197"/>
      <c r="M36" s="197"/>
      <c r="N36" s="197"/>
      <c r="O36" s="197"/>
      <c r="P36" s="197"/>
      <c r="Q36" s="197"/>
      <c r="R36" s="197"/>
      <c r="S36" s="197"/>
      <c r="T36" s="197"/>
      <c r="U36" s="197"/>
      <c r="V36" s="197"/>
      <c r="W36" s="197"/>
      <c r="X36" s="197"/>
      <c r="Y36" s="197"/>
      <c r="Z36" s="258">
        <f t="shared" si="0"/>
        <v>0</v>
      </c>
      <c r="AA36" s="166"/>
      <c r="AB36" s="166"/>
      <c r="AC36" s="166"/>
      <c r="AD36" s="166"/>
      <c r="AE36" s="166"/>
    </row>
    <row r="37" spans="2:31" s="163" customFormat="1" ht="35.1" customHeight="1" x14ac:dyDescent="0.25">
      <c r="B37" s="362"/>
      <c r="C37" s="357"/>
      <c r="D37" s="357"/>
      <c r="E37" s="357"/>
      <c r="F37" s="164"/>
      <c r="G37" s="164"/>
      <c r="H37" s="164"/>
      <c r="I37" s="164"/>
      <c r="J37" s="164"/>
      <c r="K37" s="164"/>
      <c r="L37" s="164"/>
      <c r="M37" s="164"/>
      <c r="N37" s="164"/>
      <c r="O37" s="164"/>
      <c r="P37" s="164"/>
      <c r="Q37" s="164"/>
      <c r="R37" s="164"/>
      <c r="S37" s="164"/>
      <c r="T37" s="164"/>
      <c r="U37" s="164"/>
      <c r="V37" s="164"/>
      <c r="W37" s="164"/>
      <c r="X37" s="164"/>
      <c r="Y37" s="164"/>
      <c r="Z37" s="258">
        <f t="shared" si="0"/>
        <v>0</v>
      </c>
      <c r="AA37" s="166"/>
      <c r="AB37" s="166"/>
      <c r="AC37" s="166"/>
      <c r="AD37" s="166"/>
      <c r="AE37" s="166"/>
    </row>
    <row r="38" spans="2:31" s="163" customFormat="1" ht="35.1" customHeight="1" x14ac:dyDescent="0.25">
      <c r="B38" s="362"/>
      <c r="C38" s="354" t="s">
        <v>56</v>
      </c>
      <c r="D38" s="354"/>
      <c r="E38" s="354"/>
      <c r="F38" s="235">
        <f>SUM(F39:F40)</f>
        <v>0</v>
      </c>
      <c r="G38" s="235">
        <f t="shared" ref="G38:Y38" si="4">SUM(G39:G40)</f>
        <v>0</v>
      </c>
      <c r="H38" s="235">
        <f t="shared" si="4"/>
        <v>0</v>
      </c>
      <c r="I38" s="235">
        <f t="shared" si="4"/>
        <v>0</v>
      </c>
      <c r="J38" s="235">
        <f t="shared" si="4"/>
        <v>0</v>
      </c>
      <c r="K38" s="235">
        <f t="shared" si="4"/>
        <v>0</v>
      </c>
      <c r="L38" s="235">
        <f t="shared" si="4"/>
        <v>0</v>
      </c>
      <c r="M38" s="235">
        <f t="shared" si="4"/>
        <v>0</v>
      </c>
      <c r="N38" s="235">
        <f t="shared" si="4"/>
        <v>0</v>
      </c>
      <c r="O38" s="235">
        <f t="shared" si="4"/>
        <v>0</v>
      </c>
      <c r="P38" s="235">
        <f t="shared" si="4"/>
        <v>0</v>
      </c>
      <c r="Q38" s="235">
        <f t="shared" si="4"/>
        <v>0</v>
      </c>
      <c r="R38" s="235">
        <f t="shared" si="4"/>
        <v>0</v>
      </c>
      <c r="S38" s="235">
        <f t="shared" si="4"/>
        <v>0</v>
      </c>
      <c r="T38" s="235">
        <f t="shared" si="4"/>
        <v>0</v>
      </c>
      <c r="U38" s="235">
        <f t="shared" si="4"/>
        <v>0</v>
      </c>
      <c r="V38" s="235">
        <f t="shared" si="4"/>
        <v>0</v>
      </c>
      <c r="W38" s="235">
        <f t="shared" si="4"/>
        <v>0</v>
      </c>
      <c r="X38" s="235">
        <f t="shared" si="4"/>
        <v>0</v>
      </c>
      <c r="Y38" s="235">
        <f t="shared" si="4"/>
        <v>0</v>
      </c>
      <c r="Z38" s="258">
        <f t="shared" si="0"/>
        <v>0</v>
      </c>
      <c r="AA38" s="166"/>
      <c r="AB38" s="166"/>
      <c r="AC38" s="166"/>
      <c r="AD38" s="166"/>
      <c r="AE38" s="166"/>
    </row>
    <row r="39" spans="2:31" s="163" customFormat="1" ht="35.1" customHeight="1" x14ac:dyDescent="0.25">
      <c r="B39" s="362"/>
      <c r="C39" s="356"/>
      <c r="D39" s="356"/>
      <c r="E39" s="356"/>
      <c r="F39" s="164"/>
      <c r="G39" s="164"/>
      <c r="H39" s="164"/>
      <c r="I39" s="164"/>
      <c r="J39" s="164"/>
      <c r="K39" s="164"/>
      <c r="L39" s="164"/>
      <c r="M39" s="164"/>
      <c r="N39" s="164"/>
      <c r="O39" s="164"/>
      <c r="P39" s="164"/>
      <c r="Q39" s="164"/>
      <c r="R39" s="164"/>
      <c r="S39" s="164"/>
      <c r="T39" s="164"/>
      <c r="U39" s="164"/>
      <c r="V39" s="164"/>
      <c r="W39" s="164"/>
      <c r="X39" s="164"/>
      <c r="Y39" s="164"/>
      <c r="Z39" s="258">
        <f t="shared" si="0"/>
        <v>0</v>
      </c>
      <c r="AA39" s="166"/>
      <c r="AB39" s="166"/>
      <c r="AC39" s="166"/>
      <c r="AD39" s="166"/>
      <c r="AE39" s="166"/>
    </row>
    <row r="40" spans="2:31" s="163" customFormat="1" ht="35.1" customHeight="1" x14ac:dyDescent="0.25">
      <c r="B40" s="362"/>
      <c r="C40" s="357"/>
      <c r="D40" s="357"/>
      <c r="E40" s="357"/>
      <c r="F40" s="164"/>
      <c r="G40" s="164"/>
      <c r="H40" s="164"/>
      <c r="I40" s="164"/>
      <c r="J40" s="164"/>
      <c r="K40" s="164"/>
      <c r="L40" s="164"/>
      <c r="M40" s="164"/>
      <c r="N40" s="164"/>
      <c r="O40" s="164"/>
      <c r="P40" s="164"/>
      <c r="Q40" s="164"/>
      <c r="R40" s="164"/>
      <c r="S40" s="164"/>
      <c r="T40" s="164"/>
      <c r="U40" s="164"/>
      <c r="V40" s="164"/>
      <c r="W40" s="164"/>
      <c r="X40" s="164"/>
      <c r="Y40" s="164"/>
      <c r="Z40" s="258">
        <f t="shared" si="0"/>
        <v>0</v>
      </c>
      <c r="AA40" s="166"/>
      <c r="AB40" s="166"/>
      <c r="AC40" s="166"/>
      <c r="AD40" s="166"/>
      <c r="AE40" s="166"/>
    </row>
    <row r="41" spans="2:31" s="163" customFormat="1" ht="35.1" customHeight="1" thickBot="1" x14ac:dyDescent="0.3">
      <c r="B41" s="363"/>
      <c r="C41" s="353" t="s">
        <v>59</v>
      </c>
      <c r="D41" s="353"/>
      <c r="E41" s="353"/>
      <c r="F41" s="196"/>
      <c r="G41" s="196"/>
      <c r="H41" s="196"/>
      <c r="I41" s="196"/>
      <c r="J41" s="196"/>
      <c r="K41" s="196"/>
      <c r="L41" s="196"/>
      <c r="M41" s="196"/>
      <c r="N41" s="196"/>
      <c r="O41" s="196"/>
      <c r="P41" s="196"/>
      <c r="Q41" s="196"/>
      <c r="R41" s="196"/>
      <c r="S41" s="196"/>
      <c r="T41" s="196"/>
      <c r="U41" s="196"/>
      <c r="V41" s="196"/>
      <c r="W41" s="196"/>
      <c r="X41" s="196"/>
      <c r="Y41" s="196"/>
      <c r="Z41" s="259">
        <f t="shared" si="0"/>
        <v>0</v>
      </c>
      <c r="AA41" s="166"/>
      <c r="AB41" s="166"/>
      <c r="AC41" s="166"/>
      <c r="AD41" s="166"/>
      <c r="AE41" s="166"/>
    </row>
    <row r="42" spans="2:31" ht="21.95" customHeight="1" x14ac:dyDescent="0.25">
      <c r="B42" s="11"/>
      <c r="C42" s="11"/>
      <c r="D42" s="11"/>
      <c r="E42" s="11"/>
      <c r="F42" s="11"/>
      <c r="G42" s="11"/>
      <c r="AA42" s="11"/>
      <c r="AB42" s="11"/>
      <c r="AC42" s="11"/>
      <c r="AD42" s="11"/>
      <c r="AE42" s="11"/>
    </row>
    <row r="43" spans="2:31" x14ac:dyDescent="0.25">
      <c r="B43" s="11"/>
      <c r="C43" s="11"/>
      <c r="D43" s="11"/>
      <c r="E43" s="11"/>
      <c r="F43" s="11"/>
      <c r="G43" s="11"/>
    </row>
    <row r="44" spans="2:31" x14ac:dyDescent="0.25"/>
    <row r="45" spans="2:31" x14ac:dyDescent="0.25">
      <c r="C45" s="95"/>
      <c r="D45" s="96"/>
      <c r="E45" s="96"/>
    </row>
    <row r="46" spans="2:31" x14ac:dyDescent="0.25"/>
    <row r="48" spans="2:31" hidden="1" x14ac:dyDescent="0.25">
      <c r="D48" t="s">
        <v>196</v>
      </c>
    </row>
  </sheetData>
  <sheetProtection algorithmName="SHA-512" hashValue="l2kI7gwExmj+VV9sjMu28U16dtPeG4r7rwaWLDKSRn0zAY4cit5D6jH2WtyPtLy5cUIp9YWoNbwTA1FMtePdGw==" saltValue="0qaMR7lzf6FohnQjjFIQ9g==" spinCount="100000" sheet="1" objects="1" scenarios="1"/>
  <mergeCells count="28">
    <mergeCell ref="B19:B24"/>
    <mergeCell ref="B25:B41"/>
    <mergeCell ref="B16:D16"/>
    <mergeCell ref="C40:E40"/>
    <mergeCell ref="C22:E22"/>
    <mergeCell ref="C23:E23"/>
    <mergeCell ref="C24:E24"/>
    <mergeCell ref="C34:E34"/>
    <mergeCell ref="C35:E35"/>
    <mergeCell ref="C19:E19"/>
    <mergeCell ref="C20:E20"/>
    <mergeCell ref="C21:E21"/>
    <mergeCell ref="B13:M13"/>
    <mergeCell ref="B11:M11"/>
    <mergeCell ref="C25:E25"/>
    <mergeCell ref="C41:E41"/>
    <mergeCell ref="C30:E30"/>
    <mergeCell ref="C26:E26"/>
    <mergeCell ref="C38:E38"/>
    <mergeCell ref="C39:E39"/>
    <mergeCell ref="C36:E36"/>
    <mergeCell ref="C37:E37"/>
    <mergeCell ref="C27:E27"/>
    <mergeCell ref="C28:E28"/>
    <mergeCell ref="C29:E29"/>
    <mergeCell ref="C31:E31"/>
    <mergeCell ref="C32:E32"/>
    <mergeCell ref="C33:E33"/>
  </mergeCells>
  <dataValidations count="1">
    <dataValidation type="decimal" operator="greaterThan" allowBlank="1" showInputMessage="1" showErrorMessage="1" sqref="F19:Y41">
      <formula1>0</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AG49"/>
  <sheetViews>
    <sheetView showGridLines="0" tabSelected="1" topLeftCell="A16" zoomScale="85" zoomScaleNormal="85" workbookViewId="0">
      <selection activeCell="E46" sqref="E46:F46"/>
    </sheetView>
  </sheetViews>
  <sheetFormatPr baseColWidth="10" defaultColWidth="0" defaultRowHeight="15" x14ac:dyDescent="0.25"/>
  <cols>
    <col min="1" max="2" width="11.42578125" customWidth="1"/>
    <col min="3" max="3" width="32.140625" customWidth="1"/>
    <col min="4" max="26" width="15.5703125" customWidth="1"/>
    <col min="27" max="30" width="11.42578125" customWidth="1"/>
    <col min="31" max="33" width="0" hidden="1" customWidth="1"/>
    <col min="34" max="16384" width="11.42578125" hidden="1"/>
  </cols>
  <sheetData>
    <row r="11" spans="1:32" ht="26.1" customHeight="1" x14ac:dyDescent="0.25">
      <c r="B11" s="276" t="s">
        <v>35</v>
      </c>
      <c r="C11" s="276"/>
      <c r="D11" s="276"/>
      <c r="E11" s="276"/>
      <c r="F11" s="276"/>
      <c r="G11" s="276"/>
      <c r="H11" s="276"/>
      <c r="I11" s="276"/>
      <c r="J11" s="276"/>
      <c r="K11" s="276"/>
      <c r="L11" s="276"/>
      <c r="M11" s="276"/>
      <c r="N11" s="276"/>
    </row>
    <row r="13" spans="1:32" ht="218.1" customHeight="1" x14ac:dyDescent="0.25">
      <c r="B13" s="395" t="s">
        <v>229</v>
      </c>
      <c r="C13" s="395"/>
      <c r="D13" s="395"/>
      <c r="E13" s="395"/>
      <c r="F13" s="395"/>
      <c r="G13" s="395"/>
      <c r="H13" s="395"/>
      <c r="I13" s="395"/>
      <c r="J13" s="395"/>
      <c r="K13" s="395"/>
      <c r="L13" s="395"/>
      <c r="M13" s="395"/>
      <c r="N13" s="395"/>
    </row>
    <row r="14" spans="1:32" ht="15.75" thickBot="1" x14ac:dyDescent="0.3"/>
    <row r="15" spans="1:32" ht="26.25" customHeight="1" thickBot="1" x14ac:dyDescent="0.4">
      <c r="D15" s="396" t="s">
        <v>223</v>
      </c>
      <c r="E15" s="397"/>
      <c r="F15" s="398"/>
      <c r="G15" s="375" t="s">
        <v>64</v>
      </c>
      <c r="H15" s="376"/>
      <c r="I15" s="376"/>
      <c r="J15" s="376"/>
      <c r="K15" s="376"/>
      <c r="L15" s="376"/>
      <c r="M15" s="376"/>
      <c r="N15" s="376"/>
      <c r="O15" s="376"/>
      <c r="P15" s="376"/>
      <c r="Q15" s="376"/>
      <c r="R15" s="376"/>
      <c r="S15" s="376"/>
      <c r="T15" s="376"/>
      <c r="U15" s="376"/>
      <c r="V15" s="376"/>
      <c r="W15" s="376"/>
      <c r="X15" s="376"/>
      <c r="Y15" s="376"/>
      <c r="Z15" s="377"/>
    </row>
    <row r="16" spans="1:32" ht="71.45" customHeight="1" x14ac:dyDescent="0.25">
      <c r="A16" s="11"/>
      <c r="B16" s="406" t="s">
        <v>38</v>
      </c>
      <c r="C16" s="81" t="s">
        <v>39</v>
      </c>
      <c r="D16" s="88">
        <v>-2</v>
      </c>
      <c r="E16" s="88">
        <v>-1</v>
      </c>
      <c r="F16" s="148">
        <v>0</v>
      </c>
      <c r="G16" s="152">
        <v>1</v>
      </c>
      <c r="H16" s="153">
        <v>2</v>
      </c>
      <c r="I16" s="153">
        <v>3</v>
      </c>
      <c r="J16" s="153">
        <v>4</v>
      </c>
      <c r="K16" s="153">
        <v>5</v>
      </c>
      <c r="L16" s="153">
        <v>6</v>
      </c>
      <c r="M16" s="153">
        <v>7</v>
      </c>
      <c r="N16" s="153">
        <v>8</v>
      </c>
      <c r="O16" s="153">
        <v>9</v>
      </c>
      <c r="P16" s="153">
        <v>10</v>
      </c>
      <c r="Q16" s="153">
        <v>11</v>
      </c>
      <c r="R16" s="153">
        <v>12</v>
      </c>
      <c r="S16" s="153">
        <v>13</v>
      </c>
      <c r="T16" s="153">
        <v>14</v>
      </c>
      <c r="U16" s="153">
        <v>15</v>
      </c>
      <c r="V16" s="153">
        <v>16</v>
      </c>
      <c r="W16" s="153">
        <v>17</v>
      </c>
      <c r="X16" s="153">
        <v>18</v>
      </c>
      <c r="Y16" s="153">
        <v>19</v>
      </c>
      <c r="Z16" s="154">
        <v>20</v>
      </c>
      <c r="AA16" s="151"/>
      <c r="AB16" s="11"/>
      <c r="AC16" s="11"/>
      <c r="AD16" s="11"/>
      <c r="AE16" s="11"/>
      <c r="AF16" s="11"/>
    </row>
    <row r="17" spans="1:32" x14ac:dyDescent="0.25">
      <c r="A17" s="11"/>
      <c r="B17" s="407"/>
      <c r="C17" s="198" t="str">
        <f>IF(ISBLANK('Fase explotación (Plan Negocio)'!C19),"",'Fase explotación (Plan Negocio)'!C19)</f>
        <v/>
      </c>
      <c r="D17" s="147"/>
      <c r="E17" s="147"/>
      <c r="F17" s="149"/>
      <c r="G17" s="199">
        <f>'Fase explotación (Plan Negocio)'!F19</f>
        <v>0</v>
      </c>
      <c r="H17" s="134">
        <f>'Fase explotación (Plan Negocio)'!G19</f>
        <v>0</v>
      </c>
      <c r="I17" s="134">
        <f>'Fase explotación (Plan Negocio)'!H19</f>
        <v>0</v>
      </c>
      <c r="J17" s="134">
        <f>'Fase explotación (Plan Negocio)'!I19</f>
        <v>0</v>
      </c>
      <c r="K17" s="134">
        <f>'Fase explotación (Plan Negocio)'!J19</f>
        <v>0</v>
      </c>
      <c r="L17" s="134">
        <f>'Fase explotación (Plan Negocio)'!K19</f>
        <v>0</v>
      </c>
      <c r="M17" s="134">
        <f>'Fase explotación (Plan Negocio)'!L19</f>
        <v>0</v>
      </c>
      <c r="N17" s="134">
        <f>'Fase explotación (Plan Negocio)'!M19</f>
        <v>0</v>
      </c>
      <c r="O17" s="134">
        <f>'Fase explotación (Plan Negocio)'!N19</f>
        <v>0</v>
      </c>
      <c r="P17" s="134">
        <f>'Fase explotación (Plan Negocio)'!O19</f>
        <v>0</v>
      </c>
      <c r="Q17" s="134">
        <f>'Fase explotación (Plan Negocio)'!P19</f>
        <v>0</v>
      </c>
      <c r="R17" s="134">
        <f>'Fase explotación (Plan Negocio)'!Q19</f>
        <v>0</v>
      </c>
      <c r="S17" s="134">
        <f>'Fase explotación (Plan Negocio)'!R19</f>
        <v>0</v>
      </c>
      <c r="T17" s="134">
        <f>'Fase explotación (Plan Negocio)'!S19</f>
        <v>0</v>
      </c>
      <c r="U17" s="134">
        <f>'Fase explotación (Plan Negocio)'!T19</f>
        <v>0</v>
      </c>
      <c r="V17" s="134">
        <f>'Fase explotación (Plan Negocio)'!U19</f>
        <v>0</v>
      </c>
      <c r="W17" s="134">
        <f>'Fase explotación (Plan Negocio)'!V19</f>
        <v>0</v>
      </c>
      <c r="X17" s="134">
        <f>'Fase explotación (Plan Negocio)'!W19</f>
        <v>0</v>
      </c>
      <c r="Y17" s="134">
        <f>'Fase explotación (Plan Negocio)'!X19</f>
        <v>0</v>
      </c>
      <c r="Z17" s="135">
        <f>'Fase explotación (Plan Negocio)'!Y19</f>
        <v>0</v>
      </c>
      <c r="AA17" s="151"/>
      <c r="AB17" s="11"/>
      <c r="AC17" s="11"/>
      <c r="AD17" s="11"/>
      <c r="AE17" s="11"/>
      <c r="AF17" s="11"/>
    </row>
    <row r="18" spans="1:32" x14ac:dyDescent="0.25">
      <c r="A18" s="11"/>
      <c r="B18" s="407"/>
      <c r="C18" s="198" t="str">
        <f>IF(ISBLANK('Fase explotación (Plan Negocio)'!C20),"",'Fase explotación (Plan Negocio)'!C20)</f>
        <v/>
      </c>
      <c r="D18" s="147"/>
      <c r="E18" s="147"/>
      <c r="F18" s="149"/>
      <c r="G18" s="199">
        <f>'Fase explotación (Plan Negocio)'!F20</f>
        <v>0</v>
      </c>
      <c r="H18" s="134">
        <f>'Fase explotación (Plan Negocio)'!G20</f>
        <v>0</v>
      </c>
      <c r="I18" s="134">
        <f>'Fase explotación (Plan Negocio)'!H20</f>
        <v>0</v>
      </c>
      <c r="J18" s="134">
        <f>'Fase explotación (Plan Negocio)'!I20</f>
        <v>0</v>
      </c>
      <c r="K18" s="134">
        <f>'Fase explotación (Plan Negocio)'!J20</f>
        <v>0</v>
      </c>
      <c r="L18" s="134">
        <f>'Fase explotación (Plan Negocio)'!K20</f>
        <v>0</v>
      </c>
      <c r="M18" s="134">
        <f>'Fase explotación (Plan Negocio)'!L20</f>
        <v>0</v>
      </c>
      <c r="N18" s="134">
        <f>'Fase explotación (Plan Negocio)'!M20</f>
        <v>0</v>
      </c>
      <c r="O18" s="134">
        <f>'Fase explotación (Plan Negocio)'!N20</f>
        <v>0</v>
      </c>
      <c r="P18" s="134">
        <f>'Fase explotación (Plan Negocio)'!O20</f>
        <v>0</v>
      </c>
      <c r="Q18" s="134">
        <f>'Fase explotación (Plan Negocio)'!P20</f>
        <v>0</v>
      </c>
      <c r="R18" s="134">
        <f>'Fase explotación (Plan Negocio)'!Q20</f>
        <v>0</v>
      </c>
      <c r="S18" s="134">
        <f>'Fase explotación (Plan Negocio)'!R20</f>
        <v>0</v>
      </c>
      <c r="T18" s="134">
        <f>'Fase explotación (Plan Negocio)'!S20</f>
        <v>0</v>
      </c>
      <c r="U18" s="134">
        <f>'Fase explotación (Plan Negocio)'!T20</f>
        <v>0</v>
      </c>
      <c r="V18" s="134">
        <f>'Fase explotación (Plan Negocio)'!U20</f>
        <v>0</v>
      </c>
      <c r="W18" s="134">
        <f>'Fase explotación (Plan Negocio)'!V20</f>
        <v>0</v>
      </c>
      <c r="X18" s="134">
        <f>'Fase explotación (Plan Negocio)'!W20</f>
        <v>0</v>
      </c>
      <c r="Y18" s="134">
        <f>'Fase explotación (Plan Negocio)'!X20</f>
        <v>0</v>
      </c>
      <c r="Z18" s="135">
        <f>'Fase explotación (Plan Negocio)'!Y20</f>
        <v>0</v>
      </c>
      <c r="AA18" s="151"/>
      <c r="AB18" s="11"/>
      <c r="AC18" s="11"/>
      <c r="AD18" s="11"/>
      <c r="AE18" s="11"/>
      <c r="AF18" s="11"/>
    </row>
    <row r="19" spans="1:32" x14ac:dyDescent="0.25">
      <c r="A19" s="11"/>
      <c r="B19" s="407"/>
      <c r="C19" s="198" t="str">
        <f>IF(ISBLANK('Fase explotación (Plan Negocio)'!C21),"",'Fase explotación (Plan Negocio)'!C21)</f>
        <v/>
      </c>
      <c r="D19" s="147"/>
      <c r="E19" s="147"/>
      <c r="F19" s="149"/>
      <c r="G19" s="199">
        <f>'Fase explotación (Plan Negocio)'!F21</f>
        <v>0</v>
      </c>
      <c r="H19" s="134">
        <f>'Fase explotación (Plan Negocio)'!G21</f>
        <v>0</v>
      </c>
      <c r="I19" s="134">
        <f>'Fase explotación (Plan Negocio)'!H21</f>
        <v>0</v>
      </c>
      <c r="J19" s="134">
        <f>'Fase explotación (Plan Negocio)'!I21</f>
        <v>0</v>
      </c>
      <c r="K19" s="134">
        <f>'Fase explotación (Plan Negocio)'!J21</f>
        <v>0</v>
      </c>
      <c r="L19" s="134">
        <f>'Fase explotación (Plan Negocio)'!K21</f>
        <v>0</v>
      </c>
      <c r="M19" s="134">
        <f>'Fase explotación (Plan Negocio)'!L21</f>
        <v>0</v>
      </c>
      <c r="N19" s="134">
        <f>'Fase explotación (Plan Negocio)'!M21</f>
        <v>0</v>
      </c>
      <c r="O19" s="134">
        <f>'Fase explotación (Plan Negocio)'!N21</f>
        <v>0</v>
      </c>
      <c r="P19" s="134">
        <f>'Fase explotación (Plan Negocio)'!O21</f>
        <v>0</v>
      </c>
      <c r="Q19" s="134">
        <f>'Fase explotación (Plan Negocio)'!P21</f>
        <v>0</v>
      </c>
      <c r="R19" s="134">
        <f>'Fase explotación (Plan Negocio)'!Q21</f>
        <v>0</v>
      </c>
      <c r="S19" s="134">
        <f>'Fase explotación (Plan Negocio)'!R21</f>
        <v>0</v>
      </c>
      <c r="T19" s="134">
        <f>'Fase explotación (Plan Negocio)'!S21</f>
        <v>0</v>
      </c>
      <c r="U19" s="134">
        <f>'Fase explotación (Plan Negocio)'!T21</f>
        <v>0</v>
      </c>
      <c r="V19" s="134">
        <f>'Fase explotación (Plan Negocio)'!U21</f>
        <v>0</v>
      </c>
      <c r="W19" s="134">
        <f>'Fase explotación (Plan Negocio)'!V21</f>
        <v>0</v>
      </c>
      <c r="X19" s="134">
        <f>'Fase explotación (Plan Negocio)'!W21</f>
        <v>0</v>
      </c>
      <c r="Y19" s="134">
        <f>'Fase explotación (Plan Negocio)'!X21</f>
        <v>0</v>
      </c>
      <c r="Z19" s="135">
        <f>'Fase explotación (Plan Negocio)'!Y21</f>
        <v>0</v>
      </c>
      <c r="AA19" s="151"/>
      <c r="AB19" s="11"/>
      <c r="AC19" s="11"/>
      <c r="AD19" s="11"/>
      <c r="AE19" s="11"/>
      <c r="AF19" s="11"/>
    </row>
    <row r="20" spans="1:32" x14ac:dyDescent="0.25">
      <c r="A20" s="11"/>
      <c r="B20" s="407"/>
      <c r="C20" s="198" t="str">
        <f>IF(ISBLANK('Fase explotación (Plan Negocio)'!C22),"",'Fase explotación (Plan Negocio)'!C22)</f>
        <v/>
      </c>
      <c r="D20" s="147"/>
      <c r="E20" s="147"/>
      <c r="F20" s="149"/>
      <c r="G20" s="199">
        <f>'Fase explotación (Plan Negocio)'!F22</f>
        <v>0</v>
      </c>
      <c r="H20" s="134">
        <f>'Fase explotación (Plan Negocio)'!G22</f>
        <v>0</v>
      </c>
      <c r="I20" s="134">
        <f>'Fase explotación (Plan Negocio)'!H22</f>
        <v>0</v>
      </c>
      <c r="J20" s="134">
        <f>'Fase explotación (Plan Negocio)'!I22</f>
        <v>0</v>
      </c>
      <c r="K20" s="134">
        <f>'Fase explotación (Plan Negocio)'!J22</f>
        <v>0</v>
      </c>
      <c r="L20" s="134">
        <f>'Fase explotación (Plan Negocio)'!K22</f>
        <v>0</v>
      </c>
      <c r="M20" s="134">
        <f>'Fase explotación (Plan Negocio)'!L22</f>
        <v>0</v>
      </c>
      <c r="N20" s="134">
        <f>'Fase explotación (Plan Negocio)'!M22</f>
        <v>0</v>
      </c>
      <c r="O20" s="134">
        <f>'Fase explotación (Plan Negocio)'!N22</f>
        <v>0</v>
      </c>
      <c r="P20" s="134">
        <f>'Fase explotación (Plan Negocio)'!O22</f>
        <v>0</v>
      </c>
      <c r="Q20" s="134">
        <f>'Fase explotación (Plan Negocio)'!P22</f>
        <v>0</v>
      </c>
      <c r="R20" s="134">
        <f>'Fase explotación (Plan Negocio)'!Q22</f>
        <v>0</v>
      </c>
      <c r="S20" s="134">
        <f>'Fase explotación (Plan Negocio)'!R22</f>
        <v>0</v>
      </c>
      <c r="T20" s="134">
        <f>'Fase explotación (Plan Negocio)'!S22</f>
        <v>0</v>
      </c>
      <c r="U20" s="134">
        <f>'Fase explotación (Plan Negocio)'!T22</f>
        <v>0</v>
      </c>
      <c r="V20" s="134">
        <f>'Fase explotación (Plan Negocio)'!U22</f>
        <v>0</v>
      </c>
      <c r="W20" s="134">
        <f>'Fase explotación (Plan Negocio)'!V22</f>
        <v>0</v>
      </c>
      <c r="X20" s="134">
        <f>'Fase explotación (Plan Negocio)'!W22</f>
        <v>0</v>
      </c>
      <c r="Y20" s="134">
        <f>'Fase explotación (Plan Negocio)'!X22</f>
        <v>0</v>
      </c>
      <c r="Z20" s="135">
        <f>'Fase explotación (Plan Negocio)'!Y22</f>
        <v>0</v>
      </c>
      <c r="AA20" s="151"/>
      <c r="AB20" s="11"/>
      <c r="AC20" s="11"/>
      <c r="AD20" s="11"/>
      <c r="AE20" s="11"/>
      <c r="AF20" s="11"/>
    </row>
    <row r="21" spans="1:32" x14ac:dyDescent="0.25">
      <c r="A21" s="11"/>
      <c r="B21" s="407"/>
      <c r="C21" s="198" t="str">
        <f>IF(ISBLANK('Fase explotación (Plan Negocio)'!C23),"",'Fase explotación (Plan Negocio)'!C23)</f>
        <v/>
      </c>
      <c r="D21" s="147"/>
      <c r="E21" s="147"/>
      <c r="F21" s="149"/>
      <c r="G21" s="199">
        <f>'Fase explotación (Plan Negocio)'!F23</f>
        <v>0</v>
      </c>
      <c r="H21" s="134">
        <f>'Fase explotación (Plan Negocio)'!G23</f>
        <v>0</v>
      </c>
      <c r="I21" s="134">
        <f>'Fase explotación (Plan Negocio)'!H23</f>
        <v>0</v>
      </c>
      <c r="J21" s="134">
        <f>'Fase explotación (Plan Negocio)'!I23</f>
        <v>0</v>
      </c>
      <c r="K21" s="134">
        <f>'Fase explotación (Plan Negocio)'!J23</f>
        <v>0</v>
      </c>
      <c r="L21" s="134">
        <f>'Fase explotación (Plan Negocio)'!K23</f>
        <v>0</v>
      </c>
      <c r="M21" s="134">
        <f>'Fase explotación (Plan Negocio)'!L23</f>
        <v>0</v>
      </c>
      <c r="N21" s="134">
        <f>'Fase explotación (Plan Negocio)'!M23</f>
        <v>0</v>
      </c>
      <c r="O21" s="134">
        <f>'Fase explotación (Plan Negocio)'!N23</f>
        <v>0</v>
      </c>
      <c r="P21" s="134">
        <f>'Fase explotación (Plan Negocio)'!O23</f>
        <v>0</v>
      </c>
      <c r="Q21" s="134">
        <f>'Fase explotación (Plan Negocio)'!P23</f>
        <v>0</v>
      </c>
      <c r="R21" s="134">
        <f>'Fase explotación (Plan Negocio)'!Q23</f>
        <v>0</v>
      </c>
      <c r="S21" s="134">
        <f>'Fase explotación (Plan Negocio)'!R23</f>
        <v>0</v>
      </c>
      <c r="T21" s="134">
        <f>'Fase explotación (Plan Negocio)'!S23</f>
        <v>0</v>
      </c>
      <c r="U21" s="134">
        <f>'Fase explotación (Plan Negocio)'!T23</f>
        <v>0</v>
      </c>
      <c r="V21" s="134">
        <f>'Fase explotación (Plan Negocio)'!U23</f>
        <v>0</v>
      </c>
      <c r="W21" s="134">
        <f>'Fase explotación (Plan Negocio)'!V23</f>
        <v>0</v>
      </c>
      <c r="X21" s="134">
        <f>'Fase explotación (Plan Negocio)'!W23</f>
        <v>0</v>
      </c>
      <c r="Y21" s="134">
        <f>'Fase explotación (Plan Negocio)'!X23</f>
        <v>0</v>
      </c>
      <c r="Z21" s="135">
        <f>'Fase explotación (Plan Negocio)'!Y23</f>
        <v>0</v>
      </c>
      <c r="AA21" s="151"/>
      <c r="AB21" s="11"/>
      <c r="AC21" s="11"/>
      <c r="AD21" s="11"/>
      <c r="AE21" s="11"/>
      <c r="AF21" s="11"/>
    </row>
    <row r="22" spans="1:32" x14ac:dyDescent="0.25">
      <c r="A22" s="11"/>
      <c r="B22" s="407"/>
      <c r="C22" s="198" t="str">
        <f>IF(ISBLANK('Fase explotación (Plan Negocio)'!C24),"",'Fase explotación (Plan Negocio)'!C24)</f>
        <v/>
      </c>
      <c r="D22" s="147"/>
      <c r="E22" s="147"/>
      <c r="F22" s="149"/>
      <c r="G22" s="199">
        <f>'Fase explotación (Plan Negocio)'!F24</f>
        <v>0</v>
      </c>
      <c r="H22" s="134">
        <f>'Fase explotación (Plan Negocio)'!G24</f>
        <v>0</v>
      </c>
      <c r="I22" s="134">
        <f>'Fase explotación (Plan Negocio)'!H24</f>
        <v>0</v>
      </c>
      <c r="J22" s="134">
        <f>'Fase explotación (Plan Negocio)'!I24</f>
        <v>0</v>
      </c>
      <c r="K22" s="134">
        <f>'Fase explotación (Plan Negocio)'!J24</f>
        <v>0</v>
      </c>
      <c r="L22" s="134">
        <f>'Fase explotación (Plan Negocio)'!K24</f>
        <v>0</v>
      </c>
      <c r="M22" s="134">
        <f>'Fase explotación (Plan Negocio)'!L24</f>
        <v>0</v>
      </c>
      <c r="N22" s="134">
        <f>'Fase explotación (Plan Negocio)'!M24</f>
        <v>0</v>
      </c>
      <c r="O22" s="134">
        <f>'Fase explotación (Plan Negocio)'!N24</f>
        <v>0</v>
      </c>
      <c r="P22" s="134">
        <f>'Fase explotación (Plan Negocio)'!O24</f>
        <v>0</v>
      </c>
      <c r="Q22" s="134">
        <f>'Fase explotación (Plan Negocio)'!P24</f>
        <v>0</v>
      </c>
      <c r="R22" s="134">
        <f>'Fase explotación (Plan Negocio)'!Q24</f>
        <v>0</v>
      </c>
      <c r="S22" s="134">
        <f>'Fase explotación (Plan Negocio)'!R24</f>
        <v>0</v>
      </c>
      <c r="T22" s="134">
        <f>'Fase explotación (Plan Negocio)'!S24</f>
        <v>0</v>
      </c>
      <c r="U22" s="134">
        <f>'Fase explotación (Plan Negocio)'!T24</f>
        <v>0</v>
      </c>
      <c r="V22" s="134">
        <f>'Fase explotación (Plan Negocio)'!U24</f>
        <v>0</v>
      </c>
      <c r="W22" s="134">
        <f>'Fase explotación (Plan Negocio)'!V24</f>
        <v>0</v>
      </c>
      <c r="X22" s="134">
        <f>'Fase explotación (Plan Negocio)'!W24</f>
        <v>0</v>
      </c>
      <c r="Y22" s="134">
        <f>'Fase explotación (Plan Negocio)'!X24</f>
        <v>0</v>
      </c>
      <c r="Z22" s="135">
        <f>'Fase explotación (Plan Negocio)'!Y24</f>
        <v>0</v>
      </c>
      <c r="AA22" s="151"/>
      <c r="AB22" s="11"/>
      <c r="AC22" s="11"/>
      <c r="AD22" s="11"/>
      <c r="AE22" s="11"/>
      <c r="AF22" s="11"/>
    </row>
    <row r="23" spans="1:32" ht="33" customHeight="1" thickBot="1" x14ac:dyDescent="0.3">
      <c r="A23" s="11"/>
      <c r="B23" s="407"/>
      <c r="C23" s="87" t="s">
        <v>40</v>
      </c>
      <c r="D23" s="141">
        <f>'Fase construcción(Plan Negocio)'!G20</f>
        <v>0</v>
      </c>
      <c r="E23" s="141">
        <f>'Fase construcción(Plan Negocio)'!H20</f>
        <v>0</v>
      </c>
      <c r="F23" s="150">
        <f>'Fase construcción(Plan Negocio)'!I20</f>
        <v>0</v>
      </c>
      <c r="G23" s="155"/>
      <c r="H23" s="156"/>
      <c r="I23" s="156"/>
      <c r="J23" s="156"/>
      <c r="K23" s="156"/>
      <c r="L23" s="156"/>
      <c r="M23" s="156"/>
      <c r="N23" s="156"/>
      <c r="O23" s="156"/>
      <c r="P23" s="156"/>
      <c r="Q23" s="156"/>
      <c r="R23" s="156"/>
      <c r="S23" s="156"/>
      <c r="T23" s="156"/>
      <c r="U23" s="156"/>
      <c r="V23" s="156"/>
      <c r="W23" s="156"/>
      <c r="X23" s="156"/>
      <c r="Y23" s="156"/>
      <c r="Z23" s="157"/>
      <c r="AA23" s="151"/>
      <c r="AB23" s="11"/>
      <c r="AC23" s="11"/>
      <c r="AD23" s="11"/>
      <c r="AE23" s="11"/>
      <c r="AF23" s="11"/>
    </row>
    <row r="24" spans="1:32" s="133" customFormat="1" ht="15" customHeight="1" x14ac:dyDescent="0.25">
      <c r="A24" s="132"/>
      <c r="B24" s="408" t="s">
        <v>41</v>
      </c>
      <c r="C24" s="73" t="s">
        <v>42</v>
      </c>
      <c r="D24" s="142">
        <f>D25+D26+D27+D28</f>
        <v>0</v>
      </c>
      <c r="E24" s="142">
        <f>E25+E26+E27+E28</f>
        <v>0</v>
      </c>
      <c r="F24" s="161">
        <f>F25+F26+F27+F28</f>
        <v>0</v>
      </c>
      <c r="G24" s="158">
        <f t="shared" ref="G24:Z24" si="0">G25+G26+G27+G28</f>
        <v>0</v>
      </c>
      <c r="H24" s="142">
        <f t="shared" si="0"/>
        <v>0</v>
      </c>
      <c r="I24" s="142">
        <f t="shared" si="0"/>
        <v>0</v>
      </c>
      <c r="J24" s="142">
        <f t="shared" si="0"/>
        <v>0</v>
      </c>
      <c r="K24" s="142">
        <f t="shared" si="0"/>
        <v>0</v>
      </c>
      <c r="L24" s="142">
        <f t="shared" si="0"/>
        <v>0</v>
      </c>
      <c r="M24" s="142">
        <f t="shared" si="0"/>
        <v>0</v>
      </c>
      <c r="N24" s="142">
        <f t="shared" si="0"/>
        <v>0</v>
      </c>
      <c r="O24" s="142">
        <f t="shared" si="0"/>
        <v>0</v>
      </c>
      <c r="P24" s="142">
        <f t="shared" si="0"/>
        <v>0</v>
      </c>
      <c r="Q24" s="142">
        <f t="shared" si="0"/>
        <v>0</v>
      </c>
      <c r="R24" s="142">
        <f t="shared" si="0"/>
        <v>0</v>
      </c>
      <c r="S24" s="142">
        <f t="shared" si="0"/>
        <v>0</v>
      </c>
      <c r="T24" s="142">
        <f t="shared" si="0"/>
        <v>0</v>
      </c>
      <c r="U24" s="142">
        <f t="shared" si="0"/>
        <v>0</v>
      </c>
      <c r="V24" s="142">
        <f t="shared" si="0"/>
        <v>0</v>
      </c>
      <c r="W24" s="142">
        <f t="shared" si="0"/>
        <v>0</v>
      </c>
      <c r="X24" s="142">
        <f t="shared" si="0"/>
        <v>0</v>
      </c>
      <c r="Y24" s="142">
        <f t="shared" si="0"/>
        <v>0</v>
      </c>
      <c r="Z24" s="161">
        <f t="shared" si="0"/>
        <v>0</v>
      </c>
      <c r="AA24" s="132"/>
      <c r="AB24" s="132"/>
      <c r="AC24" s="132"/>
      <c r="AD24" s="132"/>
      <c r="AE24" s="132"/>
      <c r="AF24" s="132"/>
    </row>
    <row r="25" spans="1:32" ht="30" x14ac:dyDescent="0.25">
      <c r="A25" s="11"/>
      <c r="B25" s="409"/>
      <c r="C25" s="83" t="s">
        <v>43</v>
      </c>
      <c r="D25" s="134">
        <f>'Fase construcción(Plan Negocio)'!G22</f>
        <v>0</v>
      </c>
      <c r="E25" s="134">
        <f>'Fase construcción(Plan Negocio)'!H22</f>
        <v>0</v>
      </c>
      <c r="F25" s="135">
        <f>'Fase construcción(Plan Negocio)'!I22</f>
        <v>0</v>
      </c>
      <c r="G25" s="159">
        <f>'Fase explotación (Plan Negocio)'!F26</f>
        <v>0</v>
      </c>
      <c r="H25" s="134">
        <f>'Fase explotación (Plan Negocio)'!G26</f>
        <v>0</v>
      </c>
      <c r="I25" s="134">
        <f>'Fase explotación (Plan Negocio)'!H26</f>
        <v>0</v>
      </c>
      <c r="J25" s="134">
        <f>'Fase explotación (Plan Negocio)'!I26</f>
        <v>0</v>
      </c>
      <c r="K25" s="134">
        <f>'Fase explotación (Plan Negocio)'!J26</f>
        <v>0</v>
      </c>
      <c r="L25" s="134">
        <f>'Fase explotación (Plan Negocio)'!K26</f>
        <v>0</v>
      </c>
      <c r="M25" s="134">
        <f>'Fase explotación (Plan Negocio)'!L26</f>
        <v>0</v>
      </c>
      <c r="N25" s="134">
        <f>'Fase explotación (Plan Negocio)'!M26</f>
        <v>0</v>
      </c>
      <c r="O25" s="134">
        <f>'Fase explotación (Plan Negocio)'!N26</f>
        <v>0</v>
      </c>
      <c r="P25" s="134">
        <f>'Fase explotación (Plan Negocio)'!O26</f>
        <v>0</v>
      </c>
      <c r="Q25" s="134">
        <f>'Fase explotación (Plan Negocio)'!P26</f>
        <v>0</v>
      </c>
      <c r="R25" s="134">
        <f>'Fase explotación (Plan Negocio)'!Q26</f>
        <v>0</v>
      </c>
      <c r="S25" s="134">
        <f>'Fase explotación (Plan Negocio)'!R26</f>
        <v>0</v>
      </c>
      <c r="T25" s="134">
        <f>'Fase explotación (Plan Negocio)'!S26</f>
        <v>0</v>
      </c>
      <c r="U25" s="134">
        <f>'Fase explotación (Plan Negocio)'!T26</f>
        <v>0</v>
      </c>
      <c r="V25" s="134">
        <f>'Fase explotación (Plan Negocio)'!U26</f>
        <v>0</v>
      </c>
      <c r="W25" s="134">
        <f>'Fase explotación (Plan Negocio)'!V26</f>
        <v>0</v>
      </c>
      <c r="X25" s="134">
        <f>'Fase explotación (Plan Negocio)'!W26</f>
        <v>0</v>
      </c>
      <c r="Y25" s="134">
        <f>'Fase explotación (Plan Negocio)'!X26</f>
        <v>0</v>
      </c>
      <c r="Z25" s="135">
        <f>'Fase explotación (Plan Negocio)'!Y26</f>
        <v>0</v>
      </c>
      <c r="AA25" s="11"/>
      <c r="AB25" s="11"/>
      <c r="AC25" s="11"/>
      <c r="AD25" s="11"/>
      <c r="AE25" s="11"/>
      <c r="AF25" s="11"/>
    </row>
    <row r="26" spans="1:32" ht="15" customHeight="1" x14ac:dyDescent="0.25">
      <c r="A26" s="11"/>
      <c r="B26" s="409"/>
      <c r="C26" s="83" t="s">
        <v>44</v>
      </c>
      <c r="D26" s="134">
        <f>'Fase construcción(Plan Negocio)'!G23</f>
        <v>0</v>
      </c>
      <c r="E26" s="134">
        <f>'Fase construcción(Plan Negocio)'!H23</f>
        <v>0</v>
      </c>
      <c r="F26" s="135">
        <f>'Fase construcción(Plan Negocio)'!I23</f>
        <v>0</v>
      </c>
      <c r="G26" s="159">
        <f>'Fase explotación (Plan Negocio)'!F27</f>
        <v>0</v>
      </c>
      <c r="H26" s="134">
        <f>'Fase explotación (Plan Negocio)'!G27</f>
        <v>0</v>
      </c>
      <c r="I26" s="134">
        <f>'Fase explotación (Plan Negocio)'!H27</f>
        <v>0</v>
      </c>
      <c r="J26" s="134">
        <f>'Fase explotación (Plan Negocio)'!I27</f>
        <v>0</v>
      </c>
      <c r="K26" s="134">
        <f>'Fase explotación (Plan Negocio)'!J27</f>
        <v>0</v>
      </c>
      <c r="L26" s="134">
        <f>'Fase explotación (Plan Negocio)'!K27</f>
        <v>0</v>
      </c>
      <c r="M26" s="134">
        <f>'Fase explotación (Plan Negocio)'!L27</f>
        <v>0</v>
      </c>
      <c r="N26" s="134">
        <f>'Fase explotación (Plan Negocio)'!M27</f>
        <v>0</v>
      </c>
      <c r="O26" s="134">
        <f>'Fase explotación (Plan Negocio)'!N27</f>
        <v>0</v>
      </c>
      <c r="P26" s="134">
        <f>'Fase explotación (Plan Negocio)'!O27</f>
        <v>0</v>
      </c>
      <c r="Q26" s="134">
        <f>'Fase explotación (Plan Negocio)'!P27</f>
        <v>0</v>
      </c>
      <c r="R26" s="134">
        <f>'Fase explotación (Plan Negocio)'!Q27</f>
        <v>0</v>
      </c>
      <c r="S26" s="134">
        <f>'Fase explotación (Plan Negocio)'!R27</f>
        <v>0</v>
      </c>
      <c r="T26" s="134">
        <f>'Fase explotación (Plan Negocio)'!S27</f>
        <v>0</v>
      </c>
      <c r="U26" s="134">
        <f>'Fase explotación (Plan Negocio)'!T27</f>
        <v>0</v>
      </c>
      <c r="V26" s="134">
        <f>'Fase explotación (Plan Negocio)'!U27</f>
        <v>0</v>
      </c>
      <c r="W26" s="134">
        <f>'Fase explotación (Plan Negocio)'!V27</f>
        <v>0</v>
      </c>
      <c r="X26" s="134">
        <f>'Fase explotación (Plan Negocio)'!W27</f>
        <v>0</v>
      </c>
      <c r="Y26" s="134">
        <f>'Fase explotación (Plan Negocio)'!X27</f>
        <v>0</v>
      </c>
      <c r="Z26" s="135">
        <f>'Fase explotación (Plan Negocio)'!Y27</f>
        <v>0</v>
      </c>
      <c r="AA26" s="11"/>
      <c r="AB26" s="11"/>
      <c r="AC26" s="11"/>
      <c r="AD26" s="11"/>
      <c r="AE26" s="11"/>
      <c r="AF26" s="11"/>
    </row>
    <row r="27" spans="1:32" ht="30" x14ac:dyDescent="0.25">
      <c r="A27" s="11"/>
      <c r="B27" s="409"/>
      <c r="C27" s="83" t="s">
        <v>62</v>
      </c>
      <c r="D27" s="134">
        <f>'Fase construcción(Plan Negocio)'!G24</f>
        <v>0</v>
      </c>
      <c r="E27" s="134">
        <f>'Fase construcción(Plan Negocio)'!H24</f>
        <v>0</v>
      </c>
      <c r="F27" s="135">
        <f>'Fase construcción(Plan Negocio)'!I24</f>
        <v>0</v>
      </c>
      <c r="G27" s="159">
        <f>'Fase explotación (Plan Negocio)'!F28</f>
        <v>0</v>
      </c>
      <c r="H27" s="134">
        <f>'Fase explotación (Plan Negocio)'!G28</f>
        <v>0</v>
      </c>
      <c r="I27" s="134">
        <f>'Fase explotación (Plan Negocio)'!H28</f>
        <v>0</v>
      </c>
      <c r="J27" s="134">
        <f>'Fase explotación (Plan Negocio)'!I28</f>
        <v>0</v>
      </c>
      <c r="K27" s="134">
        <f>'Fase explotación (Plan Negocio)'!J28</f>
        <v>0</v>
      </c>
      <c r="L27" s="134">
        <f>'Fase explotación (Plan Negocio)'!K28</f>
        <v>0</v>
      </c>
      <c r="M27" s="134">
        <f>'Fase explotación (Plan Negocio)'!L28</f>
        <v>0</v>
      </c>
      <c r="N27" s="134">
        <f>'Fase explotación (Plan Negocio)'!M28</f>
        <v>0</v>
      </c>
      <c r="O27" s="134">
        <f>'Fase explotación (Plan Negocio)'!N28</f>
        <v>0</v>
      </c>
      <c r="P27" s="134">
        <f>'Fase explotación (Plan Negocio)'!O28</f>
        <v>0</v>
      </c>
      <c r="Q27" s="134">
        <f>'Fase explotación (Plan Negocio)'!P28</f>
        <v>0</v>
      </c>
      <c r="R27" s="134">
        <f>'Fase explotación (Plan Negocio)'!Q28</f>
        <v>0</v>
      </c>
      <c r="S27" s="134">
        <f>'Fase explotación (Plan Negocio)'!R28</f>
        <v>0</v>
      </c>
      <c r="T27" s="134">
        <f>'Fase explotación (Plan Negocio)'!S28</f>
        <v>0</v>
      </c>
      <c r="U27" s="134">
        <f>'Fase explotación (Plan Negocio)'!T28</f>
        <v>0</v>
      </c>
      <c r="V27" s="134">
        <f>'Fase explotación (Plan Negocio)'!U28</f>
        <v>0</v>
      </c>
      <c r="W27" s="134">
        <f>'Fase explotación (Plan Negocio)'!V28</f>
        <v>0</v>
      </c>
      <c r="X27" s="134">
        <f>'Fase explotación (Plan Negocio)'!W28</f>
        <v>0</v>
      </c>
      <c r="Y27" s="134">
        <f>'Fase explotación (Plan Negocio)'!X28</f>
        <v>0</v>
      </c>
      <c r="Z27" s="135">
        <f>'Fase explotación (Plan Negocio)'!Y28</f>
        <v>0</v>
      </c>
      <c r="AA27" s="11"/>
      <c r="AB27" s="11"/>
      <c r="AC27" s="11"/>
      <c r="AD27" s="11"/>
      <c r="AE27" s="11"/>
      <c r="AF27" s="11"/>
    </row>
    <row r="28" spans="1:32" ht="14.45" customHeight="1" x14ac:dyDescent="0.25">
      <c r="A28" s="11"/>
      <c r="B28" s="409"/>
      <c r="C28" s="83" t="s">
        <v>46</v>
      </c>
      <c r="D28" s="134">
        <f>'Fase construcción(Plan Negocio)'!G25</f>
        <v>0</v>
      </c>
      <c r="E28" s="134">
        <f>'Fase construcción(Plan Negocio)'!H25</f>
        <v>0</v>
      </c>
      <c r="F28" s="135">
        <f>'Fase construcción(Plan Negocio)'!I25</f>
        <v>0</v>
      </c>
      <c r="G28" s="159">
        <f>'Fase explotación (Plan Negocio)'!F29</f>
        <v>0</v>
      </c>
      <c r="H28" s="134">
        <f>'Fase explotación (Plan Negocio)'!G29</f>
        <v>0</v>
      </c>
      <c r="I28" s="134">
        <f>'Fase explotación (Plan Negocio)'!H29</f>
        <v>0</v>
      </c>
      <c r="J28" s="134">
        <f>'Fase explotación (Plan Negocio)'!I29</f>
        <v>0</v>
      </c>
      <c r="K28" s="134">
        <f>'Fase explotación (Plan Negocio)'!J29</f>
        <v>0</v>
      </c>
      <c r="L28" s="134">
        <f>'Fase explotación (Plan Negocio)'!K29</f>
        <v>0</v>
      </c>
      <c r="M28" s="134">
        <f>'Fase explotación (Plan Negocio)'!L29</f>
        <v>0</v>
      </c>
      <c r="N28" s="134">
        <f>'Fase explotación (Plan Negocio)'!M29</f>
        <v>0</v>
      </c>
      <c r="O28" s="134">
        <f>'Fase explotación (Plan Negocio)'!N29</f>
        <v>0</v>
      </c>
      <c r="P28" s="134">
        <f>'Fase explotación (Plan Negocio)'!O29</f>
        <v>0</v>
      </c>
      <c r="Q28" s="134">
        <f>'Fase explotación (Plan Negocio)'!P29</f>
        <v>0</v>
      </c>
      <c r="R28" s="134">
        <f>'Fase explotación (Plan Negocio)'!Q29</f>
        <v>0</v>
      </c>
      <c r="S28" s="134">
        <f>'Fase explotación (Plan Negocio)'!R29</f>
        <v>0</v>
      </c>
      <c r="T28" s="134">
        <f>'Fase explotación (Plan Negocio)'!S29</f>
        <v>0</v>
      </c>
      <c r="U28" s="134">
        <f>'Fase explotación (Plan Negocio)'!T29</f>
        <v>0</v>
      </c>
      <c r="V28" s="134">
        <f>'Fase explotación (Plan Negocio)'!U29</f>
        <v>0</v>
      </c>
      <c r="W28" s="134">
        <f>'Fase explotación (Plan Negocio)'!V29</f>
        <v>0</v>
      </c>
      <c r="X28" s="134">
        <f>'Fase explotación (Plan Negocio)'!W29</f>
        <v>0</v>
      </c>
      <c r="Y28" s="134">
        <f>'Fase explotación (Plan Negocio)'!X29</f>
        <v>0</v>
      </c>
      <c r="Z28" s="135">
        <f>'Fase explotación (Plan Negocio)'!Y29</f>
        <v>0</v>
      </c>
      <c r="AA28" s="11"/>
      <c r="AB28" s="11"/>
      <c r="AC28" s="11"/>
      <c r="AD28" s="11"/>
      <c r="AE28" s="11"/>
      <c r="AF28" s="11"/>
    </row>
    <row r="29" spans="1:32" ht="27.6" customHeight="1" x14ac:dyDescent="0.25">
      <c r="A29" s="11"/>
      <c r="B29" s="409"/>
      <c r="C29" s="74" t="s">
        <v>47</v>
      </c>
      <c r="D29" s="134">
        <f>SUM(D30:D32)</f>
        <v>0</v>
      </c>
      <c r="E29" s="134">
        <f>SUM(E30:E32)</f>
        <v>0</v>
      </c>
      <c r="F29" s="135">
        <f>SUM(F30:F32)</f>
        <v>0</v>
      </c>
      <c r="G29" s="159">
        <f t="shared" ref="G29:Z29" si="1">SUM(G30:G32)</f>
        <v>0</v>
      </c>
      <c r="H29" s="134">
        <f t="shared" si="1"/>
        <v>0</v>
      </c>
      <c r="I29" s="134">
        <f t="shared" si="1"/>
        <v>0</v>
      </c>
      <c r="J29" s="134">
        <f t="shared" si="1"/>
        <v>0</v>
      </c>
      <c r="K29" s="134">
        <f t="shared" si="1"/>
        <v>0</v>
      </c>
      <c r="L29" s="134">
        <f t="shared" si="1"/>
        <v>0</v>
      </c>
      <c r="M29" s="134">
        <f t="shared" si="1"/>
        <v>0</v>
      </c>
      <c r="N29" s="134">
        <f t="shared" si="1"/>
        <v>0</v>
      </c>
      <c r="O29" s="134">
        <f t="shared" si="1"/>
        <v>0</v>
      </c>
      <c r="P29" s="134">
        <f t="shared" si="1"/>
        <v>0</v>
      </c>
      <c r="Q29" s="134">
        <f t="shared" si="1"/>
        <v>0</v>
      </c>
      <c r="R29" s="134">
        <f t="shared" si="1"/>
        <v>0</v>
      </c>
      <c r="S29" s="134">
        <f t="shared" si="1"/>
        <v>0</v>
      </c>
      <c r="T29" s="134">
        <f t="shared" si="1"/>
        <v>0</v>
      </c>
      <c r="U29" s="134">
        <f t="shared" si="1"/>
        <v>0</v>
      </c>
      <c r="V29" s="134">
        <f t="shared" si="1"/>
        <v>0</v>
      </c>
      <c r="W29" s="134">
        <f t="shared" si="1"/>
        <v>0</v>
      </c>
      <c r="X29" s="134">
        <f t="shared" si="1"/>
        <v>0</v>
      </c>
      <c r="Y29" s="134">
        <f t="shared" si="1"/>
        <v>0</v>
      </c>
      <c r="Z29" s="135">
        <f t="shared" si="1"/>
        <v>0</v>
      </c>
      <c r="AA29" s="11"/>
      <c r="AB29" s="11"/>
      <c r="AC29" s="11"/>
      <c r="AD29" s="11"/>
      <c r="AE29" s="11"/>
      <c r="AF29" s="11"/>
    </row>
    <row r="30" spans="1:32" s="15" customFormat="1" ht="18.95" customHeight="1" x14ac:dyDescent="0.25">
      <c r="A30" s="20"/>
      <c r="B30" s="409"/>
      <c r="C30" s="83" t="s">
        <v>65</v>
      </c>
      <c r="D30" s="200">
        <f>'Fase construcción(Plan Negocio)'!G27</f>
        <v>0</v>
      </c>
      <c r="E30" s="200">
        <f>'Fase construcción(Plan Negocio)'!H27</f>
        <v>0</v>
      </c>
      <c r="F30" s="201">
        <f>'Fase construcción(Plan Negocio)'!I27</f>
        <v>0</v>
      </c>
      <c r="G30" s="159">
        <f>'Fase explotación (Plan Negocio)'!F31</f>
        <v>0</v>
      </c>
      <c r="H30" s="159">
        <f>'Fase explotación (Plan Negocio)'!G31</f>
        <v>0</v>
      </c>
      <c r="I30" s="159">
        <f>'Fase explotación (Plan Negocio)'!H31</f>
        <v>0</v>
      </c>
      <c r="J30" s="159">
        <f>'Fase explotación (Plan Negocio)'!I31</f>
        <v>0</v>
      </c>
      <c r="K30" s="159">
        <f>'Fase explotación (Plan Negocio)'!J31</f>
        <v>0</v>
      </c>
      <c r="L30" s="159">
        <f>'Fase explotación (Plan Negocio)'!K31</f>
        <v>0</v>
      </c>
      <c r="M30" s="159">
        <f>'Fase explotación (Plan Negocio)'!L31</f>
        <v>0</v>
      </c>
      <c r="N30" s="159">
        <f>'Fase explotación (Plan Negocio)'!M31</f>
        <v>0</v>
      </c>
      <c r="O30" s="159">
        <f>'Fase explotación (Plan Negocio)'!N31</f>
        <v>0</v>
      </c>
      <c r="P30" s="159">
        <f>'Fase explotación (Plan Negocio)'!O31</f>
        <v>0</v>
      </c>
      <c r="Q30" s="159">
        <f>'Fase explotación (Plan Negocio)'!P31</f>
        <v>0</v>
      </c>
      <c r="R30" s="159">
        <f>'Fase explotación (Plan Negocio)'!Q31</f>
        <v>0</v>
      </c>
      <c r="S30" s="159">
        <f>'Fase explotación (Plan Negocio)'!R31</f>
        <v>0</v>
      </c>
      <c r="T30" s="159">
        <f>'Fase explotación (Plan Negocio)'!S31</f>
        <v>0</v>
      </c>
      <c r="U30" s="159">
        <f>'Fase explotación (Plan Negocio)'!T31</f>
        <v>0</v>
      </c>
      <c r="V30" s="159">
        <f>'Fase explotación (Plan Negocio)'!U31</f>
        <v>0</v>
      </c>
      <c r="W30" s="159">
        <f>'Fase explotación (Plan Negocio)'!V31</f>
        <v>0</v>
      </c>
      <c r="X30" s="159">
        <f>'Fase explotación (Plan Negocio)'!W31</f>
        <v>0</v>
      </c>
      <c r="Y30" s="159">
        <f>'Fase explotación (Plan Negocio)'!X31</f>
        <v>0</v>
      </c>
      <c r="Z30" s="168">
        <f>'Fase explotación (Plan Negocio)'!Y31</f>
        <v>0</v>
      </c>
      <c r="AA30" s="20"/>
      <c r="AB30" s="20"/>
      <c r="AC30" s="20"/>
      <c r="AD30" s="20"/>
      <c r="AE30" s="20"/>
      <c r="AF30" s="20"/>
    </row>
    <row r="31" spans="1:32" x14ac:dyDescent="0.25">
      <c r="A31" s="11"/>
      <c r="B31" s="409"/>
      <c r="C31" s="84" t="s">
        <v>66</v>
      </c>
      <c r="D31" s="134">
        <f>'Fase construcción(Plan Negocio)'!G34</f>
        <v>0</v>
      </c>
      <c r="E31" s="134">
        <f>'Fase construcción(Plan Negocio)'!H34</f>
        <v>0</v>
      </c>
      <c r="F31" s="135">
        <f>'Fase construcción(Plan Negocio)'!I34</f>
        <v>0</v>
      </c>
      <c r="G31" s="159">
        <f>'Fase explotación (Plan Negocio)'!F38</f>
        <v>0</v>
      </c>
      <c r="H31" s="159">
        <f>'Fase explotación (Plan Negocio)'!G38</f>
        <v>0</v>
      </c>
      <c r="I31" s="159">
        <f>'Fase explotación (Plan Negocio)'!H38</f>
        <v>0</v>
      </c>
      <c r="J31" s="159">
        <f>'Fase explotación (Plan Negocio)'!I38</f>
        <v>0</v>
      </c>
      <c r="K31" s="159">
        <f>'Fase explotación (Plan Negocio)'!J38</f>
        <v>0</v>
      </c>
      <c r="L31" s="159">
        <f>'Fase explotación (Plan Negocio)'!K38</f>
        <v>0</v>
      </c>
      <c r="M31" s="159">
        <f>'Fase explotación (Plan Negocio)'!L38</f>
        <v>0</v>
      </c>
      <c r="N31" s="159">
        <f>'Fase explotación (Plan Negocio)'!M38</f>
        <v>0</v>
      </c>
      <c r="O31" s="159">
        <f>'Fase explotación (Plan Negocio)'!N38</f>
        <v>0</v>
      </c>
      <c r="P31" s="159">
        <f>'Fase explotación (Plan Negocio)'!O38</f>
        <v>0</v>
      </c>
      <c r="Q31" s="159">
        <f>'Fase explotación (Plan Negocio)'!P38</f>
        <v>0</v>
      </c>
      <c r="R31" s="159">
        <f>'Fase explotación (Plan Negocio)'!Q38</f>
        <v>0</v>
      </c>
      <c r="S31" s="159">
        <f>'Fase explotación (Plan Negocio)'!R38</f>
        <v>0</v>
      </c>
      <c r="T31" s="159">
        <f>'Fase explotación (Plan Negocio)'!S38</f>
        <v>0</v>
      </c>
      <c r="U31" s="159">
        <f>'Fase explotación (Plan Negocio)'!T38</f>
        <v>0</v>
      </c>
      <c r="V31" s="159">
        <f>'Fase explotación (Plan Negocio)'!U38</f>
        <v>0</v>
      </c>
      <c r="W31" s="159">
        <f>'Fase explotación (Plan Negocio)'!V38</f>
        <v>0</v>
      </c>
      <c r="X31" s="159">
        <f>'Fase explotación (Plan Negocio)'!W38</f>
        <v>0</v>
      </c>
      <c r="Y31" s="159">
        <f>'Fase explotación (Plan Negocio)'!X38</f>
        <v>0</v>
      </c>
      <c r="Z31" s="168">
        <f>'Fase explotación (Plan Negocio)'!Y38</f>
        <v>0</v>
      </c>
      <c r="AA31" s="11"/>
      <c r="AB31" s="11"/>
      <c r="AC31" s="11"/>
      <c r="AD31" s="11"/>
      <c r="AE31" s="11"/>
      <c r="AF31" s="11"/>
    </row>
    <row r="32" spans="1:32" x14ac:dyDescent="0.25">
      <c r="A32" s="11"/>
      <c r="B32" s="409"/>
      <c r="C32" s="82" t="s">
        <v>67</v>
      </c>
      <c r="D32" s="134">
        <f>'Fase construcción(Plan Negocio)'!G40</f>
        <v>0</v>
      </c>
      <c r="E32" s="134">
        <f>'Fase construcción(Plan Negocio)'!H40</f>
        <v>0</v>
      </c>
      <c r="F32" s="135">
        <f>'Fase construcción(Plan Negocio)'!I40</f>
        <v>0</v>
      </c>
      <c r="G32" s="159">
        <f>'Fase explotación (Plan Negocio)'!F41</f>
        <v>0</v>
      </c>
      <c r="H32" s="159">
        <f>'Fase explotación (Plan Negocio)'!G41</f>
        <v>0</v>
      </c>
      <c r="I32" s="159">
        <f>'Fase explotación (Plan Negocio)'!H41</f>
        <v>0</v>
      </c>
      <c r="J32" s="159">
        <f>'Fase explotación (Plan Negocio)'!I41</f>
        <v>0</v>
      </c>
      <c r="K32" s="159">
        <f>'Fase explotación (Plan Negocio)'!J41</f>
        <v>0</v>
      </c>
      <c r="L32" s="159">
        <f>'Fase explotación (Plan Negocio)'!K41</f>
        <v>0</v>
      </c>
      <c r="M32" s="159">
        <f>'Fase explotación (Plan Negocio)'!L41</f>
        <v>0</v>
      </c>
      <c r="N32" s="159">
        <f>'Fase explotación (Plan Negocio)'!M41</f>
        <v>0</v>
      </c>
      <c r="O32" s="159">
        <f>'Fase explotación (Plan Negocio)'!N41</f>
        <v>0</v>
      </c>
      <c r="P32" s="159">
        <f>'Fase explotación (Plan Negocio)'!O41</f>
        <v>0</v>
      </c>
      <c r="Q32" s="159">
        <f>'Fase explotación (Plan Negocio)'!P41</f>
        <v>0</v>
      </c>
      <c r="R32" s="159">
        <f>'Fase explotación (Plan Negocio)'!Q41</f>
        <v>0</v>
      </c>
      <c r="S32" s="159">
        <f>'Fase explotación (Plan Negocio)'!R41</f>
        <v>0</v>
      </c>
      <c r="T32" s="159">
        <f>'Fase explotación (Plan Negocio)'!S41</f>
        <v>0</v>
      </c>
      <c r="U32" s="159">
        <f>'Fase explotación (Plan Negocio)'!T41</f>
        <v>0</v>
      </c>
      <c r="V32" s="159">
        <f>'Fase explotación (Plan Negocio)'!U41</f>
        <v>0</v>
      </c>
      <c r="W32" s="159">
        <f>'Fase explotación (Plan Negocio)'!V41</f>
        <v>0</v>
      </c>
      <c r="X32" s="159">
        <f>'Fase explotación (Plan Negocio)'!W41</f>
        <v>0</v>
      </c>
      <c r="Y32" s="159">
        <f>'Fase explotación (Plan Negocio)'!X41</f>
        <v>0</v>
      </c>
      <c r="Z32" s="168">
        <f>'Fase explotación (Plan Negocio)'!Y41</f>
        <v>0</v>
      </c>
      <c r="AA32" s="11"/>
      <c r="AB32" s="11"/>
      <c r="AC32" s="11"/>
      <c r="AD32" s="11"/>
      <c r="AE32" s="11"/>
      <c r="AF32" s="11"/>
    </row>
    <row r="33" spans="1:32" ht="15.75" thickBot="1" x14ac:dyDescent="0.3">
      <c r="A33" s="11"/>
      <c r="B33" s="410"/>
      <c r="C33" s="125" t="s">
        <v>193</v>
      </c>
      <c r="D33" s="136">
        <f>D24+D29</f>
        <v>0</v>
      </c>
      <c r="E33" s="136">
        <f>E24+E29</f>
        <v>0</v>
      </c>
      <c r="F33" s="137">
        <f>F24+F29</f>
        <v>0</v>
      </c>
      <c r="G33" s="160">
        <f t="shared" ref="G33:Z33" si="2">G24+G29</f>
        <v>0</v>
      </c>
      <c r="H33" s="136">
        <f t="shared" si="2"/>
        <v>0</v>
      </c>
      <c r="I33" s="136">
        <f t="shared" si="2"/>
        <v>0</v>
      </c>
      <c r="J33" s="136">
        <f t="shared" si="2"/>
        <v>0</v>
      </c>
      <c r="K33" s="136">
        <f t="shared" si="2"/>
        <v>0</v>
      </c>
      <c r="L33" s="136">
        <f t="shared" si="2"/>
        <v>0</v>
      </c>
      <c r="M33" s="136">
        <f t="shared" si="2"/>
        <v>0</v>
      </c>
      <c r="N33" s="136">
        <f t="shared" si="2"/>
        <v>0</v>
      </c>
      <c r="O33" s="136">
        <f t="shared" si="2"/>
        <v>0</v>
      </c>
      <c r="P33" s="136">
        <f t="shared" si="2"/>
        <v>0</v>
      </c>
      <c r="Q33" s="136">
        <f t="shared" si="2"/>
        <v>0</v>
      </c>
      <c r="R33" s="136">
        <f t="shared" si="2"/>
        <v>0</v>
      </c>
      <c r="S33" s="136">
        <f t="shared" si="2"/>
        <v>0</v>
      </c>
      <c r="T33" s="136">
        <f t="shared" si="2"/>
        <v>0</v>
      </c>
      <c r="U33" s="136">
        <f t="shared" si="2"/>
        <v>0</v>
      </c>
      <c r="V33" s="136">
        <f t="shared" si="2"/>
        <v>0</v>
      </c>
      <c r="W33" s="136">
        <f t="shared" si="2"/>
        <v>0</v>
      </c>
      <c r="X33" s="136">
        <f t="shared" si="2"/>
        <v>0</v>
      </c>
      <c r="Y33" s="136">
        <f t="shared" si="2"/>
        <v>0</v>
      </c>
      <c r="Z33" s="137">
        <f t="shared" si="2"/>
        <v>0</v>
      </c>
      <c r="AA33" s="11"/>
      <c r="AB33" s="11"/>
      <c r="AC33" s="11"/>
      <c r="AD33" s="11"/>
      <c r="AE33" s="11"/>
      <c r="AF33" s="11"/>
    </row>
    <row r="34" spans="1:32" x14ac:dyDescent="0.25">
      <c r="A34" s="11"/>
      <c r="B34" s="11"/>
      <c r="C34" s="169" t="s">
        <v>68</v>
      </c>
      <c r="D34" s="145">
        <f>SUM(D17:D23)-(D33)</f>
        <v>0</v>
      </c>
      <c r="E34" s="145">
        <f>SUM(E17:E23)-(E33)</f>
        <v>0</v>
      </c>
      <c r="F34" s="145">
        <f>SUM(F17:F23)-(F33)</f>
        <v>0</v>
      </c>
      <c r="G34" s="145">
        <f t="shared" ref="G34:Z34" si="3">SUM(G17:G23)-(G33)</f>
        <v>0</v>
      </c>
      <c r="H34" s="145">
        <f t="shared" si="3"/>
        <v>0</v>
      </c>
      <c r="I34" s="145">
        <f t="shared" si="3"/>
        <v>0</v>
      </c>
      <c r="J34" s="145">
        <f t="shared" si="3"/>
        <v>0</v>
      </c>
      <c r="K34" s="145">
        <f t="shared" si="3"/>
        <v>0</v>
      </c>
      <c r="L34" s="145">
        <f t="shared" si="3"/>
        <v>0</v>
      </c>
      <c r="M34" s="145">
        <f t="shared" si="3"/>
        <v>0</v>
      </c>
      <c r="N34" s="145">
        <f t="shared" si="3"/>
        <v>0</v>
      </c>
      <c r="O34" s="145">
        <f t="shared" si="3"/>
        <v>0</v>
      </c>
      <c r="P34" s="145">
        <f t="shared" si="3"/>
        <v>0</v>
      </c>
      <c r="Q34" s="145">
        <f t="shared" si="3"/>
        <v>0</v>
      </c>
      <c r="R34" s="145">
        <f t="shared" si="3"/>
        <v>0</v>
      </c>
      <c r="S34" s="145">
        <f t="shared" si="3"/>
        <v>0</v>
      </c>
      <c r="T34" s="145">
        <f t="shared" si="3"/>
        <v>0</v>
      </c>
      <c r="U34" s="145">
        <f t="shared" si="3"/>
        <v>0</v>
      </c>
      <c r="V34" s="145">
        <f t="shared" si="3"/>
        <v>0</v>
      </c>
      <c r="W34" s="145">
        <f t="shared" si="3"/>
        <v>0</v>
      </c>
      <c r="X34" s="145">
        <f t="shared" si="3"/>
        <v>0</v>
      </c>
      <c r="Y34" s="145">
        <f t="shared" si="3"/>
        <v>0</v>
      </c>
      <c r="Z34" s="146">
        <f t="shared" si="3"/>
        <v>0</v>
      </c>
      <c r="AA34" s="11"/>
      <c r="AB34" s="11"/>
      <c r="AC34" s="11"/>
      <c r="AD34" s="11"/>
      <c r="AE34" s="11"/>
      <c r="AF34" s="11"/>
    </row>
    <row r="35" spans="1:32" x14ac:dyDescent="0.25">
      <c r="A35" s="11"/>
      <c r="B35" s="11"/>
      <c r="C35" s="170" t="s">
        <v>69</v>
      </c>
      <c r="D35" s="143"/>
      <c r="E35" s="143"/>
      <c r="F35" s="143"/>
      <c r="G35" s="143"/>
      <c r="H35" s="143"/>
      <c r="I35" s="143"/>
      <c r="J35" s="143"/>
      <c r="K35" s="143"/>
      <c r="L35" s="143"/>
      <c r="M35" s="143"/>
      <c r="N35" s="143"/>
      <c r="O35" s="143"/>
      <c r="P35" s="143"/>
      <c r="Q35" s="143"/>
      <c r="R35" s="143"/>
      <c r="S35" s="143"/>
      <c r="T35" s="143"/>
      <c r="U35" s="143"/>
      <c r="V35" s="143"/>
      <c r="W35" s="143"/>
      <c r="X35" s="143"/>
      <c r="Y35" s="143"/>
      <c r="Z35" s="144"/>
      <c r="AA35" s="11"/>
      <c r="AB35" s="11"/>
      <c r="AC35" s="11"/>
      <c r="AD35" s="11"/>
      <c r="AE35" s="11"/>
      <c r="AF35" s="11"/>
    </row>
    <row r="36" spans="1:32" x14ac:dyDescent="0.25">
      <c r="A36" s="11"/>
      <c r="B36" s="11"/>
      <c r="C36" s="171" t="s">
        <v>70</v>
      </c>
      <c r="D36" s="138">
        <f>D34-D35</f>
        <v>0</v>
      </c>
      <c r="E36" s="138">
        <f>E34-E35</f>
        <v>0</v>
      </c>
      <c r="F36" s="138">
        <f>F34-F35</f>
        <v>0</v>
      </c>
      <c r="G36" s="138">
        <f t="shared" ref="G36:Z36" si="4">G34-G35</f>
        <v>0</v>
      </c>
      <c r="H36" s="138">
        <f t="shared" si="4"/>
        <v>0</v>
      </c>
      <c r="I36" s="138">
        <f t="shared" si="4"/>
        <v>0</v>
      </c>
      <c r="J36" s="138">
        <f t="shared" si="4"/>
        <v>0</v>
      </c>
      <c r="K36" s="138">
        <f t="shared" si="4"/>
        <v>0</v>
      </c>
      <c r="L36" s="138">
        <f t="shared" si="4"/>
        <v>0</v>
      </c>
      <c r="M36" s="138">
        <f t="shared" si="4"/>
        <v>0</v>
      </c>
      <c r="N36" s="138">
        <f t="shared" si="4"/>
        <v>0</v>
      </c>
      <c r="O36" s="138">
        <f t="shared" si="4"/>
        <v>0</v>
      </c>
      <c r="P36" s="138">
        <f t="shared" si="4"/>
        <v>0</v>
      </c>
      <c r="Q36" s="138">
        <f t="shared" si="4"/>
        <v>0</v>
      </c>
      <c r="R36" s="138">
        <f t="shared" si="4"/>
        <v>0</v>
      </c>
      <c r="S36" s="138">
        <f t="shared" si="4"/>
        <v>0</v>
      </c>
      <c r="T36" s="138">
        <f t="shared" si="4"/>
        <v>0</v>
      </c>
      <c r="U36" s="138">
        <f t="shared" si="4"/>
        <v>0</v>
      </c>
      <c r="V36" s="138">
        <f t="shared" si="4"/>
        <v>0</v>
      </c>
      <c r="W36" s="138">
        <f t="shared" si="4"/>
        <v>0</v>
      </c>
      <c r="X36" s="138">
        <f t="shared" si="4"/>
        <v>0</v>
      </c>
      <c r="Y36" s="138">
        <f t="shared" si="4"/>
        <v>0</v>
      </c>
      <c r="Z36" s="139">
        <f t="shared" si="4"/>
        <v>0</v>
      </c>
      <c r="AA36" s="11"/>
      <c r="AB36" s="11"/>
      <c r="AC36" s="11"/>
      <c r="AD36" s="11"/>
      <c r="AE36" s="11"/>
      <c r="AF36" s="11"/>
    </row>
    <row r="37" spans="1:32" ht="15.75" thickBot="1" x14ac:dyDescent="0.3">
      <c r="A37" s="11"/>
      <c r="B37" s="11"/>
      <c r="C37" s="172" t="s">
        <v>71</v>
      </c>
      <c r="D37" s="140">
        <f>D36</f>
        <v>0</v>
      </c>
      <c r="E37" s="140">
        <f>E36+D37</f>
        <v>0</v>
      </c>
      <c r="F37" s="140">
        <f>F36+E37</f>
        <v>0</v>
      </c>
      <c r="G37" s="140" t="str">
        <f>IF(G34&lt;&gt;0,G36+F37,"")</f>
        <v/>
      </c>
      <c r="H37" s="140" t="str">
        <f t="shared" ref="H37:O37" si="5">IF(H34&lt;&gt;0,H36+G37,"")</f>
        <v/>
      </c>
      <c r="I37" s="140" t="str">
        <f t="shared" si="5"/>
        <v/>
      </c>
      <c r="J37" s="140" t="str">
        <f t="shared" si="5"/>
        <v/>
      </c>
      <c r="K37" s="140" t="str">
        <f t="shared" si="5"/>
        <v/>
      </c>
      <c r="L37" s="140" t="str">
        <f t="shared" si="5"/>
        <v/>
      </c>
      <c r="M37" s="140" t="str">
        <f t="shared" si="5"/>
        <v/>
      </c>
      <c r="N37" s="140" t="str">
        <f t="shared" si="5"/>
        <v/>
      </c>
      <c r="O37" s="140" t="str">
        <f t="shared" si="5"/>
        <v/>
      </c>
      <c r="P37" s="140" t="str">
        <f t="shared" ref="P37:Z37" si="6">IF(P34&lt;&gt;0,P36+O37,"")</f>
        <v/>
      </c>
      <c r="Q37" s="140" t="str">
        <f t="shared" si="6"/>
        <v/>
      </c>
      <c r="R37" s="140" t="str">
        <f t="shared" si="6"/>
        <v/>
      </c>
      <c r="S37" s="140" t="str">
        <f t="shared" si="6"/>
        <v/>
      </c>
      <c r="T37" s="140" t="str">
        <f t="shared" si="6"/>
        <v/>
      </c>
      <c r="U37" s="140" t="str">
        <f t="shared" si="6"/>
        <v/>
      </c>
      <c r="V37" s="140" t="str">
        <f t="shared" si="6"/>
        <v/>
      </c>
      <c r="W37" s="140" t="str">
        <f t="shared" si="6"/>
        <v/>
      </c>
      <c r="X37" s="140" t="str">
        <f t="shared" si="6"/>
        <v/>
      </c>
      <c r="Y37" s="140" t="str">
        <f t="shared" si="6"/>
        <v/>
      </c>
      <c r="Z37" s="140" t="str">
        <f t="shared" si="6"/>
        <v/>
      </c>
      <c r="AA37" s="11"/>
      <c r="AB37" s="11"/>
      <c r="AC37" s="11"/>
      <c r="AD37" s="11"/>
      <c r="AE37" s="11"/>
      <c r="AF37" s="11"/>
    </row>
    <row r="38" spans="1:32" s="11" customFormat="1" x14ac:dyDescent="0.25"/>
    <row r="39" spans="1:32" s="11" customFormat="1" ht="15.75" thickBot="1" x14ac:dyDescent="0.3"/>
    <row r="40" spans="1:32" s="11" customFormat="1" ht="34.5" customHeight="1" thickBot="1" x14ac:dyDescent="0.3">
      <c r="D40" s="260"/>
      <c r="E40" s="382"/>
      <c r="F40" s="382"/>
      <c r="H40" s="383" t="s">
        <v>72</v>
      </c>
      <c r="I40" s="384"/>
      <c r="J40" s="384"/>
      <c r="K40" s="384"/>
      <c r="L40" s="385"/>
    </row>
    <row r="41" spans="1:32" s="11" customFormat="1" ht="15.75" x14ac:dyDescent="0.25">
      <c r="C41" s="261" t="s">
        <v>73</v>
      </c>
      <c r="E41" s="399">
        <v>7.0000000000000007E-2</v>
      </c>
      <c r="F41" s="400"/>
      <c r="H41" s="403" t="s">
        <v>75</v>
      </c>
      <c r="I41" s="404"/>
      <c r="J41" s="405"/>
      <c r="K41" s="386">
        <f>'Presupuesto Total'!E55</f>
        <v>0</v>
      </c>
      <c r="L41" s="387"/>
    </row>
    <row r="42" spans="1:32" s="11" customFormat="1" ht="15.75" customHeight="1" thickBot="1" x14ac:dyDescent="0.3">
      <c r="C42" s="262"/>
      <c r="E42" s="401"/>
      <c r="F42" s="402"/>
      <c r="H42" s="403" t="s">
        <v>200</v>
      </c>
      <c r="I42" s="404"/>
      <c r="J42" s="405"/>
      <c r="K42" s="386">
        <f>'Presupuesto Total'!G55</f>
        <v>0</v>
      </c>
      <c r="L42" s="387"/>
    </row>
    <row r="43" spans="1:32" s="11" customFormat="1" ht="15" customHeight="1" thickBot="1" x14ac:dyDescent="0.3">
      <c r="A43" s="19"/>
      <c r="B43" s="19"/>
      <c r="C43" s="263"/>
      <c r="H43" s="392" t="s">
        <v>74</v>
      </c>
      <c r="I43" s="393"/>
      <c r="J43" s="394"/>
      <c r="K43" s="386">
        <f>IF(D36&lt;&gt;0,NPV(E41,E23:F23)+D23,IF(E36&lt;&gt;0,NPV(E41,F23)+E23,NPV(E41,G23)+F23))</f>
        <v>0</v>
      </c>
      <c r="L43" s="387"/>
      <c r="N43" s="41"/>
    </row>
    <row r="44" spans="1:32" s="11" customFormat="1" ht="16.5" thickBot="1" x14ac:dyDescent="0.3">
      <c r="A44" s="19"/>
      <c r="B44" s="19"/>
      <c r="C44" s="261" t="s">
        <v>77</v>
      </c>
      <c r="E44" s="373" t="str">
        <f>IFERROR(IRR(D36:Z36),"")</f>
        <v/>
      </c>
      <c r="F44" s="374"/>
      <c r="H44" s="392" t="s">
        <v>76</v>
      </c>
      <c r="I44" s="393"/>
      <c r="J44" s="394"/>
      <c r="K44" s="390" t="str">
        <f>'Presupuesto Total'!F55</f>
        <v/>
      </c>
      <c r="L44" s="391"/>
      <c r="M44" s="179"/>
      <c r="U44" s="42"/>
    </row>
    <row r="45" spans="1:32" s="11" customFormat="1" ht="16.5" thickBot="1" x14ac:dyDescent="0.3">
      <c r="C45" s="263"/>
      <c r="E45" s="379"/>
      <c r="F45" s="379"/>
      <c r="H45" s="119" t="s">
        <v>78</v>
      </c>
      <c r="I45" s="120"/>
      <c r="J45" s="121"/>
      <c r="K45" s="388" t="str">
        <f>IFERROR(ROUND(K43/K41,3),"")</f>
        <v/>
      </c>
      <c r="L45" s="389"/>
      <c r="M45" s="179"/>
    </row>
    <row r="46" spans="1:32" s="11" customFormat="1" ht="16.5" customHeight="1" thickBot="1" x14ac:dyDescent="0.3">
      <c r="C46" s="261" t="s">
        <v>79</v>
      </c>
      <c r="E46" s="380">
        <f>IFERROR(IF(D36&lt;&gt;0,NPV(E41,E36:Z36)+D36,IF(E36&lt;&gt;0,NPV(E41,F36:Z36)+E36,NPV(E41,G36:Z36)+F36)),"")</f>
        <v>0</v>
      </c>
      <c r="F46" s="381"/>
      <c r="H46" s="19"/>
      <c r="M46" s="179"/>
    </row>
    <row r="47" spans="1:32" s="11" customFormat="1" ht="19.5" customHeight="1" thickBot="1" x14ac:dyDescent="0.3">
      <c r="C47" s="263"/>
      <c r="E47" s="378"/>
      <c r="F47" s="378"/>
      <c r="G47" s="19"/>
      <c r="H47" s="19"/>
    </row>
    <row r="48" spans="1:32" s="11" customFormat="1" ht="16.5" thickBot="1" x14ac:dyDescent="0.3">
      <c r="C48" s="261" t="s">
        <v>80</v>
      </c>
      <c r="E48" s="380">
        <f>IFERROR(IF(D33&lt;&gt;0,NPV(E41,E33:Z33)+D33,IF(E33&lt;&gt;0,NPV(E41,F33:Z33)+E33,NPV(E41,G33:Z33)+F33)),"")</f>
        <v>0</v>
      </c>
      <c r="F48" s="381"/>
    </row>
    <row r="49" s="11" customFormat="1" x14ac:dyDescent="0.25"/>
  </sheetData>
  <sheetProtection algorithmName="SHA-512" hashValue="gt2VsLB90tFAsX/2/LhgKN5tnBlDMSLr8pkn7HMNjV+sVd0aYfS/c7ZZcxNlKRjxEC7MSgAvys5V6QH5tMffgw==" saltValue="4rM5wUklsyvbFw8KZlTF2Q==" spinCount="100000" sheet="1" objects="1" scenarios="1"/>
  <mergeCells count="23">
    <mergeCell ref="B11:N11"/>
    <mergeCell ref="B13:N13"/>
    <mergeCell ref="D15:F15"/>
    <mergeCell ref="E41:F42"/>
    <mergeCell ref="H42:J42"/>
    <mergeCell ref="B16:B23"/>
    <mergeCell ref="B24:B33"/>
    <mergeCell ref="H41:J41"/>
    <mergeCell ref="K41:L41"/>
    <mergeCell ref="E44:F44"/>
    <mergeCell ref="G15:Z15"/>
    <mergeCell ref="E47:F47"/>
    <mergeCell ref="E45:F45"/>
    <mergeCell ref="E48:F48"/>
    <mergeCell ref="E46:F46"/>
    <mergeCell ref="E40:F40"/>
    <mergeCell ref="H40:L40"/>
    <mergeCell ref="K42:L42"/>
    <mergeCell ref="K45:L45"/>
    <mergeCell ref="K43:L43"/>
    <mergeCell ref="K44:L44"/>
    <mergeCell ref="H44:J44"/>
    <mergeCell ref="H43:J43"/>
  </mergeCells>
  <conditionalFormatting sqref="E44">
    <cfRule type="expression" dxfId="119" priority="1">
      <formula>$E$44=""</formula>
    </cfRule>
    <cfRule type="expression" dxfId="118" priority="2">
      <formula>$E$44&gt;9%</formula>
    </cfRule>
    <cfRule type="expression" dxfId="117" priority="3">
      <formula>AND($E$44&gt;7%,$E$44&lt;=9%)</formula>
    </cfRule>
  </conditionalFormatting>
  <conditionalFormatting sqref="K45">
    <cfRule type="expression" dxfId="116" priority="4">
      <formula>$K$44&gt;($K$45+2%)</formula>
    </cfRule>
    <cfRule type="expression" dxfId="115" priority="5">
      <formula>AND($K$44&gt;$K$45,$K$44&lt;=($K$45+2%))</formula>
    </cfRule>
  </conditionalFormatting>
  <pageMargins left="0.7" right="0.7" top="0.75" bottom="0.75" header="0.3" footer="0.3"/>
  <pageSetup paperSize="9"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6" operator="lessThan" id="{40D8C007-18F2-4E1A-ABD3-88FB35AA717C}">
            <xm:f>'Presupuesto Total'!#REF!</xm:f>
            <x14:dxf>
              <font>
                <color rgb="FF9C0006"/>
              </font>
              <fill>
                <patternFill>
                  <bgColor rgb="FFFFC7CE"/>
                </patternFill>
              </fill>
            </x14:dxf>
          </x14:cfRule>
          <xm:sqref>E48:F48</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BF152"/>
  <sheetViews>
    <sheetView showGridLines="0" showZeros="0" zoomScale="55" zoomScaleNormal="55" zoomScaleSheetLayoutView="70" zoomScalePageLayoutView="25" workbookViewId="0">
      <selection activeCell="E19" sqref="E19:L19"/>
    </sheetView>
  </sheetViews>
  <sheetFormatPr baseColWidth="10" defaultColWidth="0" defaultRowHeight="0" customHeight="1" zeroHeight="1" x14ac:dyDescent="0.25"/>
  <cols>
    <col min="1" max="2" width="11.42578125" style="23" customWidth="1"/>
    <col min="3" max="3" width="20.5703125" style="23" customWidth="1"/>
    <col min="4" max="6" width="20.7109375" style="23" customWidth="1"/>
    <col min="7" max="7" width="21" style="23" customWidth="1"/>
    <col min="8" max="8" width="24" style="23" customWidth="1"/>
    <col min="9" max="13" width="20.7109375" style="23" customWidth="1"/>
    <col min="14" max="16" width="19.7109375" style="23" customWidth="1"/>
    <col min="17" max="17" width="19.7109375" style="2" hidden="1" customWidth="1"/>
    <col min="18" max="18" width="20.42578125" style="2" hidden="1" customWidth="1"/>
    <col min="19" max="19" width="16.85546875" style="2" hidden="1" customWidth="1"/>
    <col min="20" max="20" width="18.140625" style="2" hidden="1" customWidth="1"/>
    <col min="21" max="28" width="20.7109375" style="2" hidden="1" customWidth="1"/>
    <col min="29" max="58" width="0" style="2" hidden="1" customWidth="1"/>
    <col min="59" max="16384" width="8.85546875" style="2" hidden="1"/>
  </cols>
  <sheetData>
    <row r="1" spans="1:35" ht="14.45" customHeight="1" x14ac:dyDescent="0.25"/>
    <row r="2" spans="1:35" ht="14.45" customHeight="1" x14ac:dyDescent="0.25"/>
    <row r="3" spans="1:35" ht="14.45" customHeight="1" x14ac:dyDescent="0.25"/>
    <row r="4" spans="1:35" ht="14.45" customHeight="1" x14ac:dyDescent="0.25"/>
    <row r="5" spans="1:35" ht="14.45" customHeight="1" x14ac:dyDescent="0.25"/>
    <row r="6" spans="1:35" ht="14.45" customHeight="1" x14ac:dyDescent="0.25"/>
    <row r="7" spans="1:35" ht="14.45" customHeight="1" x14ac:dyDescent="0.25"/>
    <row r="8" spans="1:35" ht="14.45" customHeight="1" x14ac:dyDescent="0.25"/>
    <row r="9" spans="1:35" ht="14.45" customHeight="1" x14ac:dyDescent="0.25">
      <c r="P9" s="43"/>
      <c r="Q9" s="5"/>
      <c r="R9" s="5"/>
      <c r="S9" s="5"/>
      <c r="T9" s="5"/>
      <c r="U9" s="5"/>
      <c r="V9" s="5"/>
    </row>
    <row r="10" spans="1:35" ht="14.45" customHeight="1" x14ac:dyDescent="0.25"/>
    <row r="11" spans="1:35" ht="30" customHeight="1" x14ac:dyDescent="0.25">
      <c r="B11" s="442" t="s">
        <v>81</v>
      </c>
      <c r="C11" s="442"/>
      <c r="D11" s="442"/>
      <c r="E11" s="442"/>
      <c r="F11" s="442"/>
      <c r="G11" s="442"/>
      <c r="H11" s="442"/>
      <c r="I11" s="442"/>
      <c r="J11" s="442"/>
      <c r="K11" s="442"/>
      <c r="L11" s="442"/>
    </row>
    <row r="12" spans="1:35" s="1" customFormat="1" ht="15" customHeight="1" x14ac:dyDescent="0.25">
      <c r="A12" s="23"/>
      <c r="B12" s="29"/>
      <c r="C12" s="30"/>
      <c r="D12" s="30"/>
      <c r="E12" s="30"/>
      <c r="F12" s="30"/>
      <c r="G12" s="30"/>
      <c r="H12" s="30"/>
      <c r="I12" s="30"/>
      <c r="J12" s="30"/>
      <c r="K12" s="30"/>
      <c r="L12" s="30"/>
      <c r="M12" s="23"/>
      <c r="N12" s="23"/>
      <c r="O12" s="23"/>
      <c r="P12" s="30"/>
      <c r="Q12" s="6"/>
      <c r="R12" s="6"/>
      <c r="S12" s="6"/>
      <c r="T12" s="6"/>
      <c r="U12" s="6"/>
      <c r="V12" s="6"/>
      <c r="W12" s="6"/>
      <c r="X12" s="6"/>
      <c r="Y12" s="6"/>
      <c r="Z12" s="6"/>
      <c r="AA12" s="2"/>
      <c r="AB12" s="2"/>
      <c r="AC12" s="2"/>
      <c r="AD12" s="2"/>
      <c r="AE12" s="2"/>
      <c r="AF12" s="2"/>
      <c r="AG12" s="2"/>
      <c r="AH12" s="2"/>
      <c r="AI12" s="2"/>
    </row>
    <row r="13" spans="1:35" s="1" customFormat="1" ht="165.6" customHeight="1" x14ac:dyDescent="0.25">
      <c r="A13" s="23"/>
      <c r="B13" s="443" t="s">
        <v>231</v>
      </c>
      <c r="C13" s="443"/>
      <c r="D13" s="443"/>
      <c r="E13" s="443"/>
      <c r="F13" s="443"/>
      <c r="G13" s="443"/>
      <c r="H13" s="443"/>
      <c r="I13" s="443"/>
      <c r="J13" s="443"/>
      <c r="K13" s="443"/>
      <c r="L13" s="443"/>
      <c r="M13" s="23"/>
      <c r="N13" s="23"/>
      <c r="O13" s="23"/>
      <c r="P13" s="30"/>
      <c r="Q13" s="6"/>
      <c r="R13" s="6"/>
      <c r="S13" s="6"/>
      <c r="T13" s="6"/>
      <c r="U13" s="6"/>
      <c r="V13" s="6"/>
      <c r="W13" s="6"/>
      <c r="X13" s="6"/>
      <c r="Y13" s="6"/>
      <c r="Z13" s="6"/>
      <c r="AA13" s="2"/>
      <c r="AB13" s="2"/>
      <c r="AC13" s="2"/>
      <c r="AD13" s="2"/>
      <c r="AE13" s="2"/>
      <c r="AF13" s="2"/>
      <c r="AG13" s="2"/>
      <c r="AH13" s="2"/>
      <c r="AI13" s="2"/>
    </row>
    <row r="14" spans="1:35" ht="15" x14ac:dyDescent="0.25">
      <c r="B14" s="24"/>
      <c r="C14" s="24"/>
      <c r="D14" s="24"/>
      <c r="E14" s="24"/>
    </row>
    <row r="15" spans="1:35" ht="35.1" customHeight="1" x14ac:dyDescent="0.25">
      <c r="B15" s="435" t="s">
        <v>82</v>
      </c>
      <c r="C15" s="436"/>
      <c r="D15" s="436"/>
      <c r="E15" s="444"/>
      <c r="F15" s="445"/>
      <c r="G15" s="445"/>
      <c r="H15" s="445"/>
      <c r="I15" s="445"/>
      <c r="J15" s="445"/>
      <c r="K15" s="445"/>
      <c r="L15" s="446"/>
    </row>
    <row r="16" spans="1:35" ht="18" customHeight="1" x14ac:dyDescent="0.25">
      <c r="C16" s="11"/>
      <c r="D16" s="11"/>
      <c r="E16" s="11"/>
    </row>
    <row r="17" spans="2:15" ht="35.1" customHeight="1" x14ac:dyDescent="0.25">
      <c r="B17" s="437" t="s">
        <v>83</v>
      </c>
      <c r="C17" s="437"/>
      <c r="D17" s="437"/>
      <c r="E17" s="447"/>
      <c r="F17" s="448"/>
      <c r="G17" s="448"/>
      <c r="H17" s="448"/>
      <c r="I17" s="448"/>
      <c r="J17" s="448"/>
      <c r="K17" s="448"/>
      <c r="L17" s="449"/>
    </row>
    <row r="18" spans="2:15" ht="18" customHeight="1" x14ac:dyDescent="0.25"/>
    <row r="19" spans="2:15" ht="35.1" customHeight="1" x14ac:dyDescent="0.25">
      <c r="B19" s="437" t="s">
        <v>176</v>
      </c>
      <c r="C19" s="437"/>
      <c r="D19" s="437"/>
      <c r="E19" s="450"/>
      <c r="F19" s="450"/>
      <c r="G19" s="450"/>
      <c r="H19" s="450"/>
      <c r="I19" s="450"/>
      <c r="J19" s="450"/>
      <c r="K19" s="450"/>
      <c r="L19" s="450"/>
    </row>
    <row r="20" spans="2:15" ht="18" customHeight="1" x14ac:dyDescent="0.25">
      <c r="C20" s="11"/>
      <c r="D20" s="11"/>
      <c r="E20" s="11"/>
    </row>
    <row r="21" spans="2:15" ht="35.1" customHeight="1" x14ac:dyDescent="0.25">
      <c r="B21" s="435" t="s">
        <v>84</v>
      </c>
      <c r="C21" s="436"/>
      <c r="D21" s="436"/>
      <c r="E21" s="438"/>
      <c r="F21" s="343" t="s">
        <v>5</v>
      </c>
      <c r="G21" s="343"/>
      <c r="H21" s="343" t="s">
        <v>197</v>
      </c>
      <c r="I21" s="343"/>
    </row>
    <row r="22" spans="2:15" ht="24.95" customHeight="1" x14ac:dyDescent="0.25">
      <c r="B22" s="415" t="s">
        <v>9</v>
      </c>
      <c r="C22" s="416"/>
      <c r="D22" s="413">
        <f>'Entidad representante'!E17</f>
        <v>0</v>
      </c>
      <c r="E22" s="414"/>
      <c r="F22" s="439">
        <f>'Entidad representante'!B20</f>
        <v>0</v>
      </c>
      <c r="G22" s="439"/>
      <c r="H22" s="440">
        <f>'Entidad representante'!G20</f>
        <v>0</v>
      </c>
      <c r="I22" s="440"/>
    </row>
    <row r="23" spans="2:15" ht="24.95" customHeight="1" x14ac:dyDescent="0.25">
      <c r="B23" s="417" t="s">
        <v>10</v>
      </c>
      <c r="C23" s="418"/>
      <c r="D23" s="413">
        <f>'Entidad 2'!E17</f>
        <v>0</v>
      </c>
      <c r="E23" s="414"/>
      <c r="F23" s="439">
        <f>'Entidad 2'!B20</f>
        <v>0</v>
      </c>
      <c r="G23" s="439"/>
      <c r="H23" s="440">
        <f>'Entidad 2'!G20</f>
        <v>0</v>
      </c>
      <c r="I23" s="440"/>
    </row>
    <row r="24" spans="2:15" ht="24.95" customHeight="1" x14ac:dyDescent="0.25">
      <c r="B24" s="417" t="s">
        <v>11</v>
      </c>
      <c r="C24" s="418"/>
      <c r="D24" s="413">
        <f>'Entidad 3'!E17</f>
        <v>0</v>
      </c>
      <c r="E24" s="414"/>
      <c r="F24" s="439">
        <f>'Entidad 3'!B20</f>
        <v>0</v>
      </c>
      <c r="G24" s="439"/>
      <c r="H24" s="440">
        <f>'Entidad 3'!G20</f>
        <v>0</v>
      </c>
      <c r="I24" s="440"/>
    </row>
    <row r="25" spans="2:15" ht="24.95" customHeight="1" x14ac:dyDescent="0.25">
      <c r="B25" s="417" t="s">
        <v>12</v>
      </c>
      <c r="C25" s="418"/>
      <c r="D25" s="413">
        <f>'Entidad 4'!E17</f>
        <v>0</v>
      </c>
      <c r="E25" s="414"/>
      <c r="F25" s="439">
        <f>'Entidad 4'!B20</f>
        <v>0</v>
      </c>
      <c r="G25" s="439"/>
      <c r="H25" s="440">
        <f>'Entidad 4'!G20</f>
        <v>0</v>
      </c>
      <c r="I25" s="441"/>
    </row>
    <row r="26" spans="2:15" ht="24.95" customHeight="1" x14ac:dyDescent="0.25">
      <c r="B26" s="417" t="s">
        <v>13</v>
      </c>
      <c r="C26" s="418"/>
      <c r="D26" s="413">
        <f>'Entidad 5'!E17</f>
        <v>0</v>
      </c>
      <c r="E26" s="414"/>
      <c r="F26" s="439">
        <f>'Entidad 5'!B20</f>
        <v>0</v>
      </c>
      <c r="G26" s="439"/>
      <c r="H26" s="440">
        <f>'Entidad 5'!G20</f>
        <v>0</v>
      </c>
      <c r="I26" s="441"/>
    </row>
    <row r="27" spans="2:15" ht="15" x14ac:dyDescent="0.25">
      <c r="C27" s="32"/>
      <c r="D27" s="32"/>
      <c r="E27" s="32"/>
      <c r="F27" s="32"/>
    </row>
    <row r="28" spans="2:15" ht="15" x14ac:dyDescent="0.25"/>
    <row r="29" spans="2:15" ht="35.1" customHeight="1" x14ac:dyDescent="0.25">
      <c r="B29" s="432" t="s">
        <v>85</v>
      </c>
      <c r="C29" s="432"/>
      <c r="D29" s="432"/>
      <c r="E29" s="432"/>
      <c r="F29" s="432"/>
      <c r="G29" s="432"/>
      <c r="H29" s="432"/>
      <c r="I29" s="432"/>
      <c r="J29" s="432"/>
      <c r="K29" s="432"/>
      <c r="L29" s="432"/>
      <c r="M29" s="432"/>
      <c r="N29" s="432"/>
      <c r="O29" s="432"/>
    </row>
    <row r="30" spans="2:15" ht="15" x14ac:dyDescent="0.25"/>
    <row r="31" spans="2:15" ht="15" x14ac:dyDescent="0.25"/>
    <row r="32" spans="2:15" ht="24.95" customHeight="1" x14ac:dyDescent="0.25">
      <c r="C32" s="2"/>
      <c r="D32" s="420" t="s">
        <v>86</v>
      </c>
      <c r="E32" s="421"/>
      <c r="F32" s="420" t="s">
        <v>10</v>
      </c>
      <c r="G32" s="421"/>
      <c r="H32" s="420" t="s">
        <v>11</v>
      </c>
      <c r="I32" s="421"/>
      <c r="J32" s="420" t="s">
        <v>12</v>
      </c>
      <c r="K32" s="421"/>
      <c r="L32" s="420" t="s">
        <v>13</v>
      </c>
      <c r="M32" s="421"/>
      <c r="N32" s="434" t="s">
        <v>29</v>
      </c>
      <c r="O32" s="434"/>
    </row>
    <row r="33" spans="2:16" ht="24.95" customHeight="1" x14ac:dyDescent="0.25">
      <c r="C33" s="2"/>
      <c r="D33" s="422">
        <f>D22</f>
        <v>0</v>
      </c>
      <c r="E33" s="423"/>
      <c r="F33" s="422">
        <f>D23</f>
        <v>0</v>
      </c>
      <c r="G33" s="423"/>
      <c r="H33" s="422">
        <f>D24</f>
        <v>0</v>
      </c>
      <c r="I33" s="423"/>
      <c r="J33" s="422">
        <f>D25</f>
        <v>0</v>
      </c>
      <c r="K33" s="423"/>
      <c r="L33" s="422">
        <f>D26</f>
        <v>0</v>
      </c>
      <c r="M33" s="423"/>
      <c r="N33" s="434"/>
      <c r="O33" s="434"/>
    </row>
    <row r="34" spans="2:16" ht="30" customHeight="1" x14ac:dyDescent="0.25">
      <c r="B34" s="419" t="s">
        <v>87</v>
      </c>
      <c r="C34" s="419"/>
      <c r="D34" s="106" t="s">
        <v>88</v>
      </c>
      <c r="E34" s="106" t="s">
        <v>89</v>
      </c>
      <c r="F34" s="106" t="s">
        <v>88</v>
      </c>
      <c r="G34" s="106" t="s">
        <v>89</v>
      </c>
      <c r="H34" s="106" t="s">
        <v>88</v>
      </c>
      <c r="I34" s="106" t="s">
        <v>89</v>
      </c>
      <c r="J34" s="106" t="s">
        <v>88</v>
      </c>
      <c r="K34" s="106" t="s">
        <v>89</v>
      </c>
      <c r="L34" s="106" t="s">
        <v>88</v>
      </c>
      <c r="M34" s="106" t="s">
        <v>89</v>
      </c>
      <c r="N34" s="106" t="s">
        <v>88</v>
      </c>
      <c r="O34" s="106" t="s">
        <v>89</v>
      </c>
    </row>
    <row r="35" spans="2:16" ht="45" customHeight="1" x14ac:dyDescent="0.25">
      <c r="B35" s="424" t="s">
        <v>90</v>
      </c>
      <c r="C35" s="424"/>
      <c r="D35" s="182">
        <f>'Entidad representante'!E71</f>
        <v>0</v>
      </c>
      <c r="E35" s="182" t="str">
        <f>'Entidad representante'!G71</f>
        <v/>
      </c>
      <c r="F35" s="182">
        <f>'Entidad 2'!E71</f>
        <v>0</v>
      </c>
      <c r="G35" s="182" t="str">
        <f>'Entidad 2'!G71</f>
        <v/>
      </c>
      <c r="H35" s="182">
        <f>'Entidad 3'!E71</f>
        <v>0</v>
      </c>
      <c r="I35" s="182" t="str">
        <f>'Entidad 3'!G71</f>
        <v/>
      </c>
      <c r="J35" s="182">
        <f>'Entidad 4'!E71</f>
        <v>0</v>
      </c>
      <c r="K35" s="182" t="str">
        <f>'Entidad 4'!G71</f>
        <v/>
      </c>
      <c r="L35" s="182">
        <f>'Entidad 5'!E71</f>
        <v>0</v>
      </c>
      <c r="M35" s="182" t="str">
        <f>'Entidad 5'!G71</f>
        <v/>
      </c>
      <c r="N35" s="182">
        <f>_xlfn.AGGREGATE(9,6,D35,F35,H35,J35,L35)</f>
        <v>0</v>
      </c>
      <c r="O35" s="182">
        <f>_xlfn.AGGREGATE(9,6,E35,G35,I35,K35,M35)</f>
        <v>0</v>
      </c>
      <c r="P35" s="2"/>
    </row>
    <row r="36" spans="2:16" ht="45" customHeight="1" x14ac:dyDescent="0.25">
      <c r="B36" s="424" t="s">
        <v>217</v>
      </c>
      <c r="C36" s="424"/>
      <c r="D36" s="182" t="str">
        <f>'Entidad representante'!E72</f>
        <v/>
      </c>
      <c r="E36" s="182" t="str">
        <f>'Entidad representante'!G72</f>
        <v/>
      </c>
      <c r="F36" s="182" t="str">
        <f>'Entidad 2'!E72</f>
        <v/>
      </c>
      <c r="G36" s="182" t="str">
        <f>'Entidad 2'!G72</f>
        <v/>
      </c>
      <c r="H36" s="182" t="str">
        <f>'Entidad 3'!E72</f>
        <v/>
      </c>
      <c r="I36" s="182" t="str">
        <f>'Entidad 3'!G72</f>
        <v/>
      </c>
      <c r="J36" s="182" t="str">
        <f>'Entidad 4'!E72</f>
        <v/>
      </c>
      <c r="K36" s="182" t="str">
        <f>'Entidad 4'!G72</f>
        <v/>
      </c>
      <c r="L36" s="182" t="str">
        <f>'Entidad 5'!E72</f>
        <v/>
      </c>
      <c r="M36" s="182" t="str">
        <f>'Entidad 5'!G72</f>
        <v/>
      </c>
      <c r="N36" s="182">
        <f t="shared" ref="N36:N40" si="0">_xlfn.AGGREGATE(9,6,D36,F36,H36,J36,L36)</f>
        <v>0</v>
      </c>
      <c r="O36" s="182">
        <f t="shared" ref="O36:O40" si="1">_xlfn.AGGREGATE(9,6,E36,G36,I36,K36,M36)</f>
        <v>0</v>
      </c>
      <c r="P36" s="2"/>
    </row>
    <row r="37" spans="2:16" ht="45" customHeight="1" x14ac:dyDescent="0.25">
      <c r="B37" s="424" t="s">
        <v>92</v>
      </c>
      <c r="C37" s="424"/>
      <c r="D37" s="182" t="str">
        <f>'Entidad representante'!E73</f>
        <v/>
      </c>
      <c r="E37" s="182" t="str">
        <f>'Entidad representante'!G73</f>
        <v/>
      </c>
      <c r="F37" s="182" t="str">
        <f>'Entidad 2'!E73</f>
        <v/>
      </c>
      <c r="G37" s="182" t="str">
        <f>'Entidad 2'!G73</f>
        <v/>
      </c>
      <c r="H37" s="182" t="str">
        <f>'Entidad 3'!E73</f>
        <v/>
      </c>
      <c r="I37" s="182" t="str">
        <f>'Entidad 3'!G73</f>
        <v/>
      </c>
      <c r="J37" s="182" t="str">
        <f>'Entidad 4'!E73</f>
        <v/>
      </c>
      <c r="K37" s="182" t="str">
        <f>'Entidad 4'!G73</f>
        <v/>
      </c>
      <c r="L37" s="182" t="str">
        <f>'Entidad 5'!E73</f>
        <v/>
      </c>
      <c r="M37" s="182" t="str">
        <f>'Entidad 5'!G73</f>
        <v/>
      </c>
      <c r="N37" s="182">
        <f t="shared" si="0"/>
        <v>0</v>
      </c>
      <c r="O37" s="182">
        <f t="shared" si="1"/>
        <v>0</v>
      </c>
      <c r="P37" s="2"/>
    </row>
    <row r="38" spans="2:16" ht="45" customHeight="1" x14ac:dyDescent="0.25">
      <c r="B38" s="424" t="s">
        <v>93</v>
      </c>
      <c r="C38" s="424"/>
      <c r="D38" s="182">
        <f>'Entidad representante'!E74</f>
        <v>0</v>
      </c>
      <c r="E38" s="182" t="str">
        <f>'Entidad representante'!G74</f>
        <v/>
      </c>
      <c r="F38" s="182">
        <f>'Entidad 2'!E74</f>
        <v>0</v>
      </c>
      <c r="G38" s="182" t="str">
        <f>'Entidad 2'!G74</f>
        <v/>
      </c>
      <c r="H38" s="182">
        <f>'Entidad 3'!E74</f>
        <v>0</v>
      </c>
      <c r="I38" s="182" t="str">
        <f>'Entidad 3'!G74</f>
        <v/>
      </c>
      <c r="J38" s="182">
        <f>'Entidad 4'!E74</f>
        <v>0</v>
      </c>
      <c r="K38" s="182" t="str">
        <f>'Entidad 4'!G74</f>
        <v/>
      </c>
      <c r="L38" s="182">
        <f>'Entidad 5'!E74</f>
        <v>0</v>
      </c>
      <c r="M38" s="182" t="str">
        <f>'Entidad 5'!G74</f>
        <v/>
      </c>
      <c r="N38" s="182">
        <f t="shared" si="0"/>
        <v>0</v>
      </c>
      <c r="O38" s="182">
        <f t="shared" si="1"/>
        <v>0</v>
      </c>
      <c r="P38" s="2"/>
    </row>
    <row r="39" spans="2:16" ht="45" customHeight="1" x14ac:dyDescent="0.25">
      <c r="B39" s="424" t="s">
        <v>94</v>
      </c>
      <c r="C39" s="424"/>
      <c r="D39" s="182">
        <f>'Entidad representante'!E75</f>
        <v>0</v>
      </c>
      <c r="E39" s="182" t="str">
        <f>'Entidad representante'!G75</f>
        <v/>
      </c>
      <c r="F39" s="182">
        <f>'Entidad 2'!E75</f>
        <v>0</v>
      </c>
      <c r="G39" s="182" t="str">
        <f>'Entidad 2'!G75</f>
        <v/>
      </c>
      <c r="H39" s="182">
        <f>'Entidad 3'!E75</f>
        <v>0</v>
      </c>
      <c r="I39" s="182" t="str">
        <f>'Entidad 3'!G75</f>
        <v/>
      </c>
      <c r="J39" s="182">
        <f>'Entidad 4'!E75</f>
        <v>0</v>
      </c>
      <c r="K39" s="182" t="str">
        <f>'Entidad 4'!G75</f>
        <v/>
      </c>
      <c r="L39" s="182">
        <f>'Entidad 5'!E75</f>
        <v>0</v>
      </c>
      <c r="M39" s="182" t="str">
        <f>'Entidad 5'!G75</f>
        <v/>
      </c>
      <c r="N39" s="182">
        <f t="shared" si="0"/>
        <v>0</v>
      </c>
      <c r="O39" s="182">
        <f t="shared" si="1"/>
        <v>0</v>
      </c>
      <c r="P39" s="2"/>
    </row>
    <row r="40" spans="2:16" ht="45" customHeight="1" x14ac:dyDescent="0.25">
      <c r="B40" s="424" t="s">
        <v>95</v>
      </c>
      <c r="C40" s="424"/>
      <c r="D40" s="182">
        <f>'Entidad representante'!E76</f>
        <v>0</v>
      </c>
      <c r="E40" s="182" t="str">
        <f>'Entidad representante'!G76</f>
        <v/>
      </c>
      <c r="F40" s="182">
        <f>'Entidad 2'!E76</f>
        <v>0</v>
      </c>
      <c r="G40" s="182" t="str">
        <f>'Entidad 2'!G76</f>
        <v/>
      </c>
      <c r="H40" s="182">
        <f>'Entidad 3'!E76</f>
        <v>0</v>
      </c>
      <c r="I40" s="182" t="str">
        <f>'Entidad 3'!G76</f>
        <v/>
      </c>
      <c r="J40" s="182">
        <f>'Entidad 4'!E76</f>
        <v>0</v>
      </c>
      <c r="K40" s="182" t="str">
        <f>'Entidad 4'!G76</f>
        <v/>
      </c>
      <c r="L40" s="182">
        <f>'Entidad 5'!E76</f>
        <v>0</v>
      </c>
      <c r="M40" s="182" t="str">
        <f>'Entidad 5'!G76</f>
        <v/>
      </c>
      <c r="N40" s="182">
        <f t="shared" si="0"/>
        <v>0</v>
      </c>
      <c r="O40" s="182">
        <f t="shared" si="1"/>
        <v>0</v>
      </c>
      <c r="P40" s="2"/>
    </row>
    <row r="41" spans="2:16" ht="20.100000000000001" customHeight="1" x14ac:dyDescent="0.25">
      <c r="B41" s="433" t="s">
        <v>29</v>
      </c>
      <c r="C41" s="433"/>
      <c r="D41" s="183">
        <f t="shared" ref="D41:M41" si="2">SUM(D35:D40)</f>
        <v>0</v>
      </c>
      <c r="E41" s="183">
        <f t="shared" si="2"/>
        <v>0</v>
      </c>
      <c r="F41" s="183">
        <f t="shared" si="2"/>
        <v>0</v>
      </c>
      <c r="G41" s="183">
        <f t="shared" si="2"/>
        <v>0</v>
      </c>
      <c r="H41" s="183">
        <f t="shared" si="2"/>
        <v>0</v>
      </c>
      <c r="I41" s="183">
        <f t="shared" si="2"/>
        <v>0</v>
      </c>
      <c r="J41" s="183">
        <f t="shared" si="2"/>
        <v>0</v>
      </c>
      <c r="K41" s="183">
        <f t="shared" si="2"/>
        <v>0</v>
      </c>
      <c r="L41" s="183">
        <f t="shared" si="2"/>
        <v>0</v>
      </c>
      <c r="M41" s="183">
        <f t="shared" si="2"/>
        <v>0</v>
      </c>
      <c r="N41" s="183">
        <f t="shared" ref="N41" si="3">SUM(N35:N40)</f>
        <v>0</v>
      </c>
      <c r="O41" s="183">
        <f>SUM(O35:O40)</f>
        <v>0</v>
      </c>
      <c r="P41" s="2"/>
    </row>
    <row r="42" spans="2:16" ht="15" x14ac:dyDescent="0.25"/>
    <row r="43" spans="2:16" ht="15" x14ac:dyDescent="0.25"/>
    <row r="44" spans="2:16" ht="35.1" customHeight="1" x14ac:dyDescent="0.25">
      <c r="B44" s="432" t="s">
        <v>179</v>
      </c>
      <c r="C44" s="432"/>
      <c r="D44" s="432"/>
      <c r="E44" s="432"/>
      <c r="F44" s="432"/>
      <c r="G44" s="432"/>
      <c r="H44" s="432"/>
      <c r="I44" s="432"/>
      <c r="J44" s="432"/>
      <c r="K44" s="432"/>
      <c r="L44" s="432"/>
      <c r="M44" s="432"/>
      <c r="N44" s="432"/>
      <c r="O44" s="432"/>
    </row>
    <row r="45" spans="2:16" ht="15" x14ac:dyDescent="0.25"/>
    <row r="46" spans="2:16" ht="15" x14ac:dyDescent="0.25">
      <c r="D46" s="27"/>
    </row>
    <row r="47" spans="2:16" ht="14.45" customHeight="1" x14ac:dyDescent="0.25">
      <c r="I47" s="2"/>
      <c r="J47" s="2"/>
      <c r="K47" s="425" t="s">
        <v>98</v>
      </c>
      <c r="L47" s="426"/>
      <c r="M47" s="427"/>
    </row>
    <row r="48" spans="2:16" ht="14.45" customHeight="1" x14ac:dyDescent="0.25">
      <c r="I48" s="2"/>
      <c r="J48" s="2"/>
      <c r="K48" s="428"/>
      <c r="L48" s="429"/>
      <c r="M48" s="430"/>
    </row>
    <row r="49" spans="2:13" ht="45" x14ac:dyDescent="0.25">
      <c r="B49" s="431" t="s">
        <v>99</v>
      </c>
      <c r="C49" s="431"/>
      <c r="D49" s="431"/>
      <c r="E49" s="26" t="s">
        <v>96</v>
      </c>
      <c r="F49" s="26" t="s">
        <v>100</v>
      </c>
      <c r="G49" s="26" t="s">
        <v>101</v>
      </c>
      <c r="H49" s="26" t="s">
        <v>97</v>
      </c>
      <c r="I49" s="2"/>
      <c r="J49" s="2"/>
      <c r="K49" s="26" t="s">
        <v>102</v>
      </c>
      <c r="L49" s="26" t="s">
        <v>103</v>
      </c>
      <c r="M49" s="26" t="s">
        <v>104</v>
      </c>
    </row>
    <row r="50" spans="2:13" ht="39.950000000000003" customHeight="1" x14ac:dyDescent="0.25">
      <c r="B50" s="411" t="s">
        <v>9</v>
      </c>
      <c r="C50" s="411"/>
      <c r="D50" s="176">
        <f>D22</f>
        <v>0</v>
      </c>
      <c r="E50" s="25">
        <f>D41</f>
        <v>0</v>
      </c>
      <c r="F50" s="38">
        <f>H22</f>
        <v>0</v>
      </c>
      <c r="G50" s="25">
        <f>E50*F50</f>
        <v>0</v>
      </c>
      <c r="H50" s="37" t="str">
        <f>IFERROR(ROUND(G50/$G$55,3),"")</f>
        <v/>
      </c>
      <c r="I50" s="2"/>
      <c r="J50" s="2"/>
      <c r="K50" s="25" t="str">
        <f>IF(OR(F22="PEQUEÑA EMPRESA",F22="MEDIANA EMPRESA"),E50,IF(E50&lt;&gt;0,"No Pyme",""))</f>
        <v/>
      </c>
      <c r="L50" s="25" t="str">
        <f>IF(OR(F22="PEQUEÑA EMPRESA",F22="MEDIANA EMPRESA"),G50,IF(G50&lt;&gt;0,"No Pyme",""))</f>
        <v/>
      </c>
      <c r="M50" s="38" t="str">
        <f>IFERROR(ROUND(K50/$E$55,3),"")</f>
        <v/>
      </c>
    </row>
    <row r="51" spans="2:13" ht="39.950000000000003" customHeight="1" x14ac:dyDescent="0.25">
      <c r="B51" s="411" t="s">
        <v>10</v>
      </c>
      <c r="C51" s="411"/>
      <c r="D51" s="176">
        <f>D23</f>
        <v>0</v>
      </c>
      <c r="E51" s="25">
        <f>F41</f>
        <v>0</v>
      </c>
      <c r="F51" s="38">
        <f>H23</f>
        <v>0</v>
      </c>
      <c r="G51" s="25">
        <f>E51*F51</f>
        <v>0</v>
      </c>
      <c r="H51" s="37" t="str">
        <f>IFERROR(ROUND(G51/$G$55,3),"")</f>
        <v/>
      </c>
      <c r="I51" s="2"/>
      <c r="J51" s="2"/>
      <c r="K51" s="25" t="str">
        <f>IF(OR(F23="PEQUEÑA EMPRESA",F23="MEDIANA EMPRESA"),E51,IF(E51&lt;&gt;0,"No Pyme",""))</f>
        <v/>
      </c>
      <c r="L51" s="25" t="str">
        <f>IF(OR(F23="PEQUEÑA EMPRESA",F23="MEDIANA EMPRESA"),G51,IF(G51&lt;&gt;0,"No Pyme",""))</f>
        <v/>
      </c>
      <c r="M51" s="38" t="str">
        <f>IFERROR(ROUND(K51/$E$55,3),"")</f>
        <v/>
      </c>
    </row>
    <row r="52" spans="2:13" ht="39.950000000000003" customHeight="1" x14ac:dyDescent="0.25">
      <c r="B52" s="411" t="s">
        <v>11</v>
      </c>
      <c r="C52" s="411"/>
      <c r="D52" s="176">
        <f>D24</f>
        <v>0</v>
      </c>
      <c r="E52" s="25">
        <f>H41</f>
        <v>0</v>
      </c>
      <c r="F52" s="38">
        <f>H24</f>
        <v>0</v>
      </c>
      <c r="G52" s="25">
        <f>E52*F52</f>
        <v>0</v>
      </c>
      <c r="H52" s="37" t="str">
        <f>IFERROR(ROUND(G52/$G$55,3),"")</f>
        <v/>
      </c>
      <c r="I52" s="2"/>
      <c r="J52" s="2"/>
      <c r="K52" s="25" t="str">
        <f t="shared" ref="K52:K54" si="4">IF(OR(F24="PEQUEÑA EMPRESA",F24="MEDIANA EMPRESA"),E52,IF(E52&lt;&gt;0,"No Pyme",""))</f>
        <v/>
      </c>
      <c r="L52" s="25" t="str">
        <f>IF(OR(F24="PEQUEÑA EMPRESA",F24="MEDIANA EMPRESA"),G52,IF(G52&lt;&gt;0,"No Pyme",""))</f>
        <v/>
      </c>
      <c r="M52" s="38" t="str">
        <f t="shared" ref="M52:M55" si="5">IFERROR(ROUND(K52/$E$55,3),"")</f>
        <v/>
      </c>
    </row>
    <row r="53" spans="2:13" ht="39.950000000000003" customHeight="1" x14ac:dyDescent="0.25">
      <c r="B53" s="411" t="s">
        <v>12</v>
      </c>
      <c r="C53" s="411"/>
      <c r="D53" s="176">
        <f>D25</f>
        <v>0</v>
      </c>
      <c r="E53" s="25">
        <f>J41</f>
        <v>0</v>
      </c>
      <c r="F53" s="38">
        <f>H25</f>
        <v>0</v>
      </c>
      <c r="G53" s="25">
        <f>E53*F53</f>
        <v>0</v>
      </c>
      <c r="H53" s="37" t="str">
        <f>IFERROR(ROUND(G53/$G$55,3),"")</f>
        <v/>
      </c>
      <c r="I53" s="2"/>
      <c r="J53" s="2"/>
      <c r="K53" s="25" t="str">
        <f t="shared" si="4"/>
        <v/>
      </c>
      <c r="L53" s="25" t="str">
        <f>IF(OR(F25="PEQUEÑA EMPRESA",F25="MEDIANA EMPRESA"),G53,IF(G53&lt;&gt;0,"No Pyme",""))</f>
        <v/>
      </c>
      <c r="M53" s="38" t="str">
        <f t="shared" si="5"/>
        <v/>
      </c>
    </row>
    <row r="54" spans="2:13" ht="39.950000000000003" customHeight="1" x14ac:dyDescent="0.25">
      <c r="B54" s="411" t="s">
        <v>13</v>
      </c>
      <c r="C54" s="411"/>
      <c r="D54" s="176">
        <f>D26</f>
        <v>0</v>
      </c>
      <c r="E54" s="25">
        <f>L41</f>
        <v>0</v>
      </c>
      <c r="F54" s="38">
        <f>H26</f>
        <v>0</v>
      </c>
      <c r="G54" s="25">
        <f>E54*F54</f>
        <v>0</v>
      </c>
      <c r="H54" s="37" t="str">
        <f>IFERROR(ROUND(G54/$G$55,3),"")</f>
        <v/>
      </c>
      <c r="I54" s="2"/>
      <c r="J54" s="2"/>
      <c r="K54" s="25" t="str">
        <f t="shared" si="4"/>
        <v/>
      </c>
      <c r="L54" s="25" t="str">
        <f>IF(OR(F26="PEQUEÑA EMPRESA",F26="MEDIANA EMPRESA"),G54,IF(G54&lt;&gt;0,"No Pyme",""))</f>
        <v/>
      </c>
      <c r="M54" s="38" t="str">
        <f t="shared" si="5"/>
        <v/>
      </c>
    </row>
    <row r="55" spans="2:13" ht="39.950000000000003" customHeight="1" x14ac:dyDescent="0.25">
      <c r="B55" s="412" t="s">
        <v>29</v>
      </c>
      <c r="C55" s="412"/>
      <c r="D55" s="412"/>
      <c r="E55" s="34">
        <f>ROUND(SUM(E50:E54),3)</f>
        <v>0</v>
      </c>
      <c r="F55" s="50" t="str">
        <f>IFERROR(ROUND(G55/E55,3),"")</f>
        <v/>
      </c>
      <c r="G55" s="34">
        <f>ROUND(SUM(G50:G54),3)</f>
        <v>0</v>
      </c>
      <c r="H55" s="35">
        <f>SUM(H50:H54)</f>
        <v>0</v>
      </c>
      <c r="I55" s="2"/>
      <c r="J55" s="2"/>
      <c r="K55" s="34">
        <f>ROUND(SUM(K50:K54),3)</f>
        <v>0</v>
      </c>
      <c r="L55" s="44">
        <f>ROUND(SUM(L50:L54),3)</f>
        <v>0</v>
      </c>
      <c r="M55" s="50" t="str">
        <f t="shared" si="5"/>
        <v/>
      </c>
    </row>
    <row r="56" spans="2:13" ht="15" customHeight="1" x14ac:dyDescent="0.25"/>
    <row r="57" spans="2:13" ht="15" x14ac:dyDescent="0.25"/>
    <row r="58" spans="2:13" ht="15" customHeight="1" x14ac:dyDescent="0.25">
      <c r="D58" s="19"/>
      <c r="E58" s="19"/>
    </row>
    <row r="59" spans="2:13" ht="15" x14ac:dyDescent="0.25">
      <c r="D59" s="19"/>
      <c r="E59" s="19"/>
    </row>
    <row r="60" spans="2:13" ht="15" x14ac:dyDescent="0.25"/>
    <row r="61" spans="2:13" ht="15" hidden="1" x14ac:dyDescent="0.25"/>
    <row r="62" spans="2:13" ht="15" hidden="1" x14ac:dyDescent="0.25"/>
    <row r="63" spans="2:13" ht="15" hidden="1" x14ac:dyDescent="0.25"/>
    <row r="64" spans="2:13"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sheetData>
  <sheetProtection algorithmName="SHA-512" hashValue="yMCyjJuKBM67mGGBRmmnIjzkFT+gCjLWQCZsggai/NLB7DHd22Hp84p6KlQt1wXIv6KHaI4D4OIxUud+n6o2Vw==" saltValue="bxUV7VCKsQsEQTDpQSO7/Q==" spinCount="100000" sheet="1" objects="1" scenarios="1"/>
  <dataConsolidate/>
  <mergeCells count="60">
    <mergeCell ref="B11:L11"/>
    <mergeCell ref="B13:L13"/>
    <mergeCell ref="E15:L15"/>
    <mergeCell ref="E17:L17"/>
    <mergeCell ref="E19:L19"/>
    <mergeCell ref="F25:G25"/>
    <mergeCell ref="F26:G26"/>
    <mergeCell ref="H21:I21"/>
    <mergeCell ref="H22:I22"/>
    <mergeCell ref="H23:I23"/>
    <mergeCell ref="H24:I24"/>
    <mergeCell ref="H25:I25"/>
    <mergeCell ref="H26:I26"/>
    <mergeCell ref="F21:G21"/>
    <mergeCell ref="F22:G22"/>
    <mergeCell ref="F23:G23"/>
    <mergeCell ref="F24:G24"/>
    <mergeCell ref="N32:O33"/>
    <mergeCell ref="B15:D15"/>
    <mergeCell ref="B17:D17"/>
    <mergeCell ref="B29:O29"/>
    <mergeCell ref="D32:E32"/>
    <mergeCell ref="F32:G32"/>
    <mergeCell ref="H32:I32"/>
    <mergeCell ref="D33:E33"/>
    <mergeCell ref="F33:G33"/>
    <mergeCell ref="H33:I33"/>
    <mergeCell ref="B26:C26"/>
    <mergeCell ref="B21:E21"/>
    <mergeCell ref="B19:D19"/>
    <mergeCell ref="D22:E22"/>
    <mergeCell ref="D23:E23"/>
    <mergeCell ref="D24:E24"/>
    <mergeCell ref="K47:M48"/>
    <mergeCell ref="B50:C50"/>
    <mergeCell ref="B49:D49"/>
    <mergeCell ref="B44:O44"/>
    <mergeCell ref="B40:C40"/>
    <mergeCell ref="B41:C41"/>
    <mergeCell ref="B35:C35"/>
    <mergeCell ref="B36:C36"/>
    <mergeCell ref="B37:C37"/>
    <mergeCell ref="B38:C38"/>
    <mergeCell ref="B39:C39"/>
    <mergeCell ref="B34:C34"/>
    <mergeCell ref="J32:K32"/>
    <mergeCell ref="L32:M32"/>
    <mergeCell ref="J33:K33"/>
    <mergeCell ref="L33:M33"/>
    <mergeCell ref="D25:E25"/>
    <mergeCell ref="D26:E26"/>
    <mergeCell ref="B22:C22"/>
    <mergeCell ref="B23:C23"/>
    <mergeCell ref="B24:C24"/>
    <mergeCell ref="B25:C25"/>
    <mergeCell ref="B51:C51"/>
    <mergeCell ref="B52:C52"/>
    <mergeCell ref="B53:C53"/>
    <mergeCell ref="B54:C54"/>
    <mergeCell ref="B55:D55"/>
  </mergeCells>
  <dataValidations count="1">
    <dataValidation type="list" allowBlank="1" showInputMessage="1" showErrorMessage="1" sqref="E19">
      <mc:AlternateContent xmlns:x12ac="http://schemas.microsoft.com/office/spreadsheetml/2011/1/ac" xmlns:mc="http://schemas.openxmlformats.org/markup-compatibility/2006">
        <mc:Choice Requires="x12ac">
          <x12ac:list>"Península, Ceuta o Melilla", Territorio Insular</x12ac:list>
        </mc:Choice>
        <mc:Fallback>
          <formula1>"Península, Ceuta o Melilla, Territorio Insular"</formula1>
        </mc:Fallback>
      </mc:AlternateContent>
    </dataValidation>
  </dataValidations>
  <pageMargins left="0.70866141732283472" right="0.70866141732283472" top="0.74803149606299213" bottom="0.74803149606299213" header="0.31496062992125984" footer="0.31496062992125984"/>
  <pageSetup paperSize="9" scale="39" fitToHeight="2"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6" id="{C637EBBB-E319-4174-9D8C-167D89772078}">
            <xm:f>'Entidad representante'!$G$20&gt;'Entidad representante'!$F$25</xm:f>
            <x14:dxf>
              <font>
                <color rgb="FFC00000"/>
              </font>
              <fill>
                <patternFill>
                  <bgColor theme="5" tint="0.59996337778862885"/>
                </patternFill>
              </fill>
            </x14:dxf>
          </x14:cfRule>
          <xm:sqref>H22:I22</xm:sqref>
        </x14:conditionalFormatting>
        <x14:conditionalFormatting xmlns:xm="http://schemas.microsoft.com/office/excel/2006/main">
          <x14:cfRule type="expression" priority="5" id="{F196786D-F169-4E57-997E-E0BEBFC841DF}">
            <xm:f>'Entidad 2'!$G$20:$G$25&gt;'Entidad 2'!$F$25</xm:f>
            <x14:dxf>
              <font>
                <color rgb="FFC00000"/>
              </font>
              <fill>
                <patternFill>
                  <bgColor theme="5" tint="0.59996337778862885"/>
                </patternFill>
              </fill>
            </x14:dxf>
          </x14:cfRule>
          <xm:sqref>H23:I23</xm:sqref>
        </x14:conditionalFormatting>
        <x14:conditionalFormatting xmlns:xm="http://schemas.microsoft.com/office/excel/2006/main">
          <x14:cfRule type="expression" priority="4" id="{104755D1-A09B-4009-850A-61E7AE3136F4}">
            <xm:f>'Entidad 3'!$G$20&gt;'Entidad 3'!$F$25</xm:f>
            <x14:dxf>
              <font>
                <color rgb="FFC00000"/>
              </font>
              <fill>
                <patternFill>
                  <bgColor theme="5" tint="0.59996337778862885"/>
                </patternFill>
              </fill>
            </x14:dxf>
          </x14:cfRule>
          <xm:sqref>H24:I24</xm:sqref>
        </x14:conditionalFormatting>
        <x14:conditionalFormatting xmlns:xm="http://schemas.microsoft.com/office/excel/2006/main">
          <x14:cfRule type="expression" priority="2" id="{3E453F4A-EC6D-473F-9348-D33DF909C752}">
            <xm:f>'Entidad 4'!$G$20&gt;'Entidad 4'!$F$25</xm:f>
            <x14:dxf>
              <font>
                <color rgb="FFC00000"/>
              </font>
              <fill>
                <patternFill>
                  <bgColor theme="5" tint="0.59996337778862885"/>
                </patternFill>
              </fill>
            </x14:dxf>
          </x14:cfRule>
          <xm:sqref>H25:I25</xm:sqref>
        </x14:conditionalFormatting>
        <x14:conditionalFormatting xmlns:xm="http://schemas.microsoft.com/office/excel/2006/main">
          <x14:cfRule type="expression" priority="1" id="{438ECD18-859E-4F23-8F24-B5E876C3A93A}">
            <xm:f>'Entidad 5'!$G$20&gt;'Entidad 5'!$F$25</xm:f>
            <x14:dxf>
              <font>
                <color rgb="FFC00000"/>
              </font>
              <fill>
                <patternFill>
                  <bgColor theme="5" tint="0.59996337778862885"/>
                </patternFill>
              </fill>
            </x14:dxf>
          </x14:cfRule>
          <xm:sqref>H26:I26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Tablas!$F$6:$F$7</xm:f>
          </x14:formula1>
          <xm:sqref>E17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XEV111"/>
  <sheetViews>
    <sheetView showGridLines="0" showZeros="0" zoomScale="85" zoomScaleNormal="85" zoomScaleSheetLayoutView="25" zoomScalePageLayoutView="10" workbookViewId="0">
      <selection activeCell="B13" sqref="B13:I15"/>
    </sheetView>
  </sheetViews>
  <sheetFormatPr baseColWidth="10" defaultColWidth="0" defaultRowHeight="0" customHeight="1" zeroHeight="1" x14ac:dyDescent="0.25"/>
  <cols>
    <col min="1" max="2" width="11.42578125" style="15" customWidth="1"/>
    <col min="3" max="3" width="28.7109375" style="15" customWidth="1"/>
    <col min="4" max="9" width="30.7109375" style="15" customWidth="1"/>
    <col min="10" max="10" width="28.5703125" style="15" customWidth="1"/>
    <col min="11" max="17" width="30.7109375" style="15" hidden="1" customWidth="1"/>
    <col min="18" max="20" width="18.7109375" style="15" hidden="1" customWidth="1"/>
    <col min="21" max="27" width="18.7109375" style="15" hidden="1"/>
    <col min="28" max="16372" width="11.42578125" style="15" hidden="1"/>
    <col min="16373" max="16376" width="0" style="15" hidden="1"/>
    <col min="16377" max="16384" width="11.42578125" style="15" hidden="1"/>
  </cols>
  <sheetData>
    <row r="1" spans="2:21" s="7" customFormat="1" ht="14.45" customHeight="1" x14ac:dyDescent="0.25"/>
    <row r="2" spans="2:21" s="7" customFormat="1" ht="14.45" customHeight="1" x14ac:dyDescent="0.25"/>
    <row r="3" spans="2:21" s="7" customFormat="1" ht="14.45" customHeight="1" x14ac:dyDescent="0.25"/>
    <row r="4" spans="2:21" s="7" customFormat="1" ht="14.45" customHeight="1" x14ac:dyDescent="0.25"/>
    <row r="5" spans="2:21" s="7" customFormat="1" ht="14.45" customHeight="1" x14ac:dyDescent="0.25"/>
    <row r="6" spans="2:21" s="7" customFormat="1" ht="14.45" customHeight="1" x14ac:dyDescent="0.25"/>
    <row r="7" spans="2:21" s="7" customFormat="1" ht="14.45" customHeight="1" x14ac:dyDescent="0.25"/>
    <row r="8" spans="2:21" s="7" customFormat="1" ht="14.45" customHeight="1" x14ac:dyDescent="0.25"/>
    <row r="9" spans="2:21" s="7" customFormat="1" ht="14.45" customHeight="1" x14ac:dyDescent="0.25"/>
    <row r="10" spans="2:21" s="7" customFormat="1" ht="14.45" customHeight="1" x14ac:dyDescent="0.25">
      <c r="K10" s="13"/>
      <c r="L10" s="13"/>
      <c r="M10" s="13"/>
      <c r="N10" s="13"/>
      <c r="O10" s="13"/>
      <c r="P10" s="13"/>
      <c r="Q10" s="13"/>
      <c r="R10" s="13"/>
      <c r="S10" s="13"/>
      <c r="T10" s="13"/>
      <c r="U10" s="13"/>
    </row>
    <row r="11" spans="2:21" s="7" customFormat="1" ht="30" customHeight="1" x14ac:dyDescent="0.25">
      <c r="B11" s="471" t="s">
        <v>105</v>
      </c>
      <c r="C11" s="471"/>
      <c r="D11" s="471"/>
      <c r="E11" s="471"/>
      <c r="F11" s="471"/>
      <c r="G11" s="471"/>
      <c r="H11" s="471"/>
      <c r="I11" s="471"/>
      <c r="K11" s="13"/>
      <c r="L11" s="13"/>
      <c r="M11" s="13"/>
      <c r="N11" s="13"/>
      <c r="O11" s="13"/>
    </row>
    <row r="12" spans="2:21" s="7" customFormat="1" ht="26.25" x14ac:dyDescent="0.25">
      <c r="C12" s="4"/>
      <c r="D12" s="4"/>
      <c r="E12" s="4"/>
      <c r="F12" s="4"/>
      <c r="G12" s="4"/>
      <c r="H12" s="4"/>
      <c r="K12" s="13"/>
      <c r="L12" s="13"/>
      <c r="M12" s="13"/>
      <c r="N12" s="13"/>
      <c r="O12" s="13"/>
    </row>
    <row r="13" spans="2:21" s="7" customFormat="1" ht="180" customHeight="1" x14ac:dyDescent="0.25">
      <c r="B13" s="472" t="s">
        <v>232</v>
      </c>
      <c r="C13" s="472"/>
      <c r="D13" s="472"/>
      <c r="E13" s="472"/>
      <c r="F13" s="472"/>
      <c r="G13" s="472"/>
      <c r="H13" s="472"/>
      <c r="I13" s="472"/>
      <c r="L13" s="28"/>
      <c r="M13" s="13"/>
      <c r="N13" s="13"/>
      <c r="O13" s="13"/>
    </row>
    <row r="14" spans="2:21" s="7" customFormat="1" ht="180" customHeight="1" x14ac:dyDescent="0.25">
      <c r="B14" s="472"/>
      <c r="C14" s="472"/>
      <c r="D14" s="472"/>
      <c r="E14" s="472"/>
      <c r="F14" s="472"/>
      <c r="G14" s="472"/>
      <c r="H14" s="472"/>
      <c r="I14" s="472"/>
      <c r="L14" s="28"/>
      <c r="M14" s="13"/>
      <c r="N14" s="13"/>
      <c r="O14" s="13"/>
    </row>
    <row r="15" spans="2:21" s="7" customFormat="1" ht="180" customHeight="1" x14ac:dyDescent="0.25">
      <c r="B15" s="472"/>
      <c r="C15" s="472"/>
      <c r="D15" s="472"/>
      <c r="E15" s="472"/>
      <c r="F15" s="472"/>
      <c r="G15" s="472"/>
      <c r="H15" s="472"/>
      <c r="I15" s="472"/>
      <c r="L15" s="28"/>
      <c r="M15" s="13"/>
      <c r="N15" s="13"/>
      <c r="O15" s="13"/>
    </row>
    <row r="16" spans="2:21" s="7" customFormat="1" ht="26.25" x14ac:dyDescent="0.25">
      <c r="L16" s="13"/>
      <c r="M16" s="13"/>
      <c r="N16" s="13"/>
    </row>
    <row r="17" spans="2:15" s="7" customFormat="1" ht="20.100000000000001" customHeight="1" x14ac:dyDescent="0.25">
      <c r="B17" s="452" t="s">
        <v>106</v>
      </c>
      <c r="C17" s="452"/>
      <c r="D17" s="452"/>
      <c r="E17" s="474"/>
      <c r="F17" s="474"/>
      <c r="G17" s="474"/>
      <c r="H17" s="474"/>
      <c r="I17" s="474"/>
    </row>
    <row r="18" spans="2:15" ht="20.100000000000001" customHeight="1" x14ac:dyDescent="0.25">
      <c r="C18" s="14"/>
      <c r="D18" s="14"/>
      <c r="F18" s="175"/>
      <c r="G18" s="175"/>
      <c r="H18" s="175"/>
      <c r="I18" s="7"/>
      <c r="J18" s="7"/>
    </row>
    <row r="19" spans="2:15" ht="63.75" customHeight="1" x14ac:dyDescent="0.25">
      <c r="B19" s="452" t="s">
        <v>107</v>
      </c>
      <c r="C19" s="452"/>
      <c r="D19" s="452" t="s">
        <v>108</v>
      </c>
      <c r="E19" s="452"/>
      <c r="F19" s="115" t="s">
        <v>109</v>
      </c>
      <c r="G19" s="116" t="s">
        <v>110</v>
      </c>
      <c r="H19" s="175"/>
      <c r="I19" s="7"/>
      <c r="J19" s="7"/>
      <c r="L19" s="16"/>
      <c r="M19" s="16"/>
      <c r="N19" s="16"/>
    </row>
    <row r="20" spans="2:15" s="7" customFormat="1" ht="65.45" customHeight="1" x14ac:dyDescent="0.25">
      <c r="B20" s="473"/>
      <c r="C20" s="473"/>
      <c r="D20" s="453" t="s">
        <v>198</v>
      </c>
      <c r="E20" s="453"/>
      <c r="F20" s="206" t="str">
        <f>IF(B20="universidad o centro de investigación o tecnológico",1,"")</f>
        <v/>
      </c>
      <c r="G20" s="475"/>
      <c r="H20" s="175"/>
      <c r="K20" s="15"/>
      <c r="L20" s="16"/>
      <c r="M20" s="16"/>
      <c r="N20" s="16"/>
    </row>
    <row r="21" spans="2:15" s="7" customFormat="1" ht="24.95" customHeight="1" x14ac:dyDescent="0.25">
      <c r="B21" s="473"/>
      <c r="C21" s="473"/>
      <c r="D21" s="454" t="s">
        <v>194</v>
      </c>
      <c r="E21" s="454"/>
      <c r="F21" s="206" t="str">
        <f>IF(OR(B20="pequeña empresa", B20="mediana empresa", B20="gran empresa"), 0.4, "")</f>
        <v/>
      </c>
      <c r="G21" s="475"/>
      <c r="H21" s="175"/>
      <c r="K21" s="15"/>
      <c r="L21" s="16"/>
      <c r="M21" s="16"/>
      <c r="N21" s="16"/>
    </row>
    <row r="22" spans="2:15" s="7" customFormat="1" ht="24.95" customHeight="1" x14ac:dyDescent="0.25">
      <c r="B22" s="473"/>
      <c r="C22" s="473"/>
      <c r="D22" s="454" t="s">
        <v>111</v>
      </c>
      <c r="E22" s="454"/>
      <c r="F22" s="206" t="str">
        <f>IF(B20="pequeña empresa",0.2,"")</f>
        <v/>
      </c>
      <c r="G22" s="475"/>
      <c r="H22" s="175"/>
      <c r="K22" s="15"/>
      <c r="L22" s="16"/>
      <c r="M22" s="16"/>
      <c r="N22" s="16"/>
    </row>
    <row r="23" spans="2:15" s="7" customFormat="1" ht="24.95" customHeight="1" x14ac:dyDescent="0.25">
      <c r="B23" s="473"/>
      <c r="C23" s="473"/>
      <c r="D23" s="454" t="s">
        <v>112</v>
      </c>
      <c r="E23" s="454"/>
      <c r="F23" s="206" t="str">
        <f>IF(B20="mediana empresa",0.1,"")</f>
        <v/>
      </c>
      <c r="G23" s="475"/>
      <c r="H23" s="175"/>
      <c r="K23" s="15"/>
      <c r="L23" s="16"/>
      <c r="M23" s="16"/>
      <c r="N23" s="16"/>
    </row>
    <row r="24" spans="2:15" s="7" customFormat="1" ht="24.95" customHeight="1" x14ac:dyDescent="0.25">
      <c r="B24" s="452" t="s">
        <v>176</v>
      </c>
      <c r="C24" s="452"/>
      <c r="D24" s="476">
        <f>'Presupuesto Total'!E19</f>
        <v>0</v>
      </c>
      <c r="E24" s="477"/>
      <c r="F24" s="206" t="str">
        <f>IF(B20="Universidad o centro de investigación o tecnológico","",IF(D24="Territorio Insular",5%,""))</f>
        <v/>
      </c>
      <c r="G24" s="475"/>
      <c r="H24" s="175"/>
      <c r="K24" s="15"/>
      <c r="L24" s="16"/>
      <c r="M24" s="16"/>
      <c r="N24" s="16"/>
    </row>
    <row r="25" spans="2:15" ht="30.6" customHeight="1" x14ac:dyDescent="0.25">
      <c r="D25" s="478" t="s">
        <v>113</v>
      </c>
      <c r="E25" s="479"/>
      <c r="F25" s="206">
        <f>SUM(F20:F24)</f>
        <v>0</v>
      </c>
      <c r="G25" s="475"/>
      <c r="H25" s="175"/>
      <c r="I25" s="18"/>
      <c r="J25" s="7"/>
      <c r="M25" s="17"/>
    </row>
    <row r="26" spans="2:15" ht="15" x14ac:dyDescent="0.25">
      <c r="F26" s="98"/>
      <c r="G26" s="98"/>
      <c r="H26" s="98"/>
      <c r="I26" s="98"/>
      <c r="M26" s="17"/>
    </row>
    <row r="27" spans="2:15" ht="15" x14ac:dyDescent="0.25">
      <c r="M27" s="17"/>
    </row>
    <row r="28" spans="2:15" ht="21.75" customHeight="1" x14ac:dyDescent="0.25">
      <c r="B28" s="480" t="s">
        <v>180</v>
      </c>
      <c r="C28" s="480"/>
      <c r="D28" s="480"/>
      <c r="E28" s="480"/>
      <c r="F28" s="480"/>
      <c r="G28" s="480"/>
      <c r="H28" s="480"/>
      <c r="I28" s="480"/>
      <c r="J28" s="48"/>
      <c r="K28" s="48"/>
      <c r="L28" s="48"/>
      <c r="M28" s="48"/>
      <c r="N28" s="19"/>
      <c r="O28" s="7"/>
    </row>
    <row r="29" spans="2:15" ht="15.75" thickBot="1" x14ac:dyDescent="0.3">
      <c r="M29" s="17"/>
    </row>
    <row r="30" spans="2:15" s="7" customFormat="1" ht="60" customHeight="1" x14ac:dyDescent="0.25">
      <c r="B30" s="486" t="s">
        <v>205</v>
      </c>
      <c r="C30" s="487"/>
      <c r="D30" s="487"/>
      <c r="E30" s="97" t="s">
        <v>114</v>
      </c>
      <c r="F30" s="97" t="s">
        <v>115</v>
      </c>
      <c r="G30" s="481" t="s">
        <v>206</v>
      </c>
      <c r="H30" s="482"/>
      <c r="I30" s="483"/>
      <c r="J30" s="15"/>
      <c r="K30" s="15"/>
      <c r="L30" s="15"/>
      <c r="M30" s="17"/>
      <c r="N30" s="15"/>
    </row>
    <row r="31" spans="2:15" s="7" customFormat="1" ht="15.75" x14ac:dyDescent="0.25">
      <c r="B31" s="461" t="s">
        <v>90</v>
      </c>
      <c r="C31" s="454"/>
      <c r="D31" s="454"/>
      <c r="E31" s="202"/>
      <c r="F31" s="209">
        <f>SUMIF(C52:C64,"Costes de ingeniería, construcción, adquisición, alquiler y leasing",E52:E64)</f>
        <v>0</v>
      </c>
      <c r="G31" s="484"/>
      <c r="H31" s="484"/>
      <c r="I31" s="485"/>
      <c r="J31" s="15"/>
      <c r="K31" s="15"/>
      <c r="L31" s="15"/>
      <c r="M31" s="17"/>
      <c r="N31" s="15"/>
    </row>
    <row r="32" spans="2:15" s="7" customFormat="1" ht="15.75" x14ac:dyDescent="0.25">
      <c r="B32" s="461" t="s">
        <v>218</v>
      </c>
      <c r="C32" s="454"/>
      <c r="D32" s="454"/>
      <c r="E32" s="207" t="str">
        <f>IFERROR(G45,"")</f>
        <v/>
      </c>
      <c r="F32" s="209">
        <f>SUMIF(C52:C64,"Costes de instalaciones eléctricas de interconexión",E52:E64)</f>
        <v>0</v>
      </c>
      <c r="G32" s="484"/>
      <c r="H32" s="484"/>
      <c r="I32" s="485"/>
      <c r="J32" s="15"/>
      <c r="K32" s="15"/>
      <c r="L32" s="15"/>
      <c r="M32" s="17"/>
      <c r="N32" s="15"/>
    </row>
    <row r="33" spans="1:20" s="7" customFormat="1" ht="15.75" x14ac:dyDescent="0.25">
      <c r="B33" s="461" t="s">
        <v>116</v>
      </c>
      <c r="C33" s="454"/>
      <c r="D33" s="454"/>
      <c r="E33" s="207" t="str">
        <f>IFERROR(G46,"")</f>
        <v/>
      </c>
      <c r="F33" s="209">
        <f>SUMIF(C52:C64,"Costes de otros sistemas (equipamientos, sistemas de control)",E52:E64)</f>
        <v>0</v>
      </c>
      <c r="G33" s="484"/>
      <c r="H33" s="484"/>
      <c r="I33" s="485"/>
      <c r="J33" s="15"/>
      <c r="K33" s="15"/>
      <c r="L33" s="15"/>
      <c r="M33" s="17"/>
      <c r="N33" s="15"/>
    </row>
    <row r="34" spans="1:20" s="7" customFormat="1" ht="15" customHeight="1" x14ac:dyDescent="0.25">
      <c r="B34" s="461" t="s">
        <v>93</v>
      </c>
      <c r="C34" s="454"/>
      <c r="D34" s="454"/>
      <c r="E34" s="202"/>
      <c r="F34" s="209">
        <f>SUMIF(C52:C64,"Costes de dirección facultativa",E52:E64)</f>
        <v>0</v>
      </c>
      <c r="G34" s="484"/>
      <c r="H34" s="484"/>
      <c r="I34" s="485"/>
      <c r="J34" s="15"/>
      <c r="K34" s="15"/>
      <c r="L34" s="15"/>
      <c r="M34" s="17"/>
      <c r="N34" s="15"/>
    </row>
    <row r="35" spans="1:20" s="7" customFormat="1" ht="15" customHeight="1" x14ac:dyDescent="0.25">
      <c r="B35" s="461" t="s">
        <v>94</v>
      </c>
      <c r="C35" s="454"/>
      <c r="D35" s="454"/>
      <c r="E35" s="202"/>
      <c r="F35" s="209">
        <f>SUMIF(C52:C64,"Costes de gestión de solicitud y/o justificación",E52:E64)</f>
        <v>0</v>
      </c>
      <c r="G35" s="484"/>
      <c r="H35" s="484"/>
      <c r="I35" s="485"/>
      <c r="J35" s="15"/>
      <c r="K35" s="15"/>
      <c r="L35" s="15"/>
      <c r="M35" s="17"/>
      <c r="N35" s="15"/>
    </row>
    <row r="36" spans="1:20" s="7" customFormat="1" ht="15" customHeight="1" x14ac:dyDescent="0.25">
      <c r="B36" s="461" t="s">
        <v>95</v>
      </c>
      <c r="C36" s="454"/>
      <c r="D36" s="454"/>
      <c r="E36" s="202"/>
      <c r="F36" s="209">
        <f>SUMIF(C52:C64,"Costes de coordinación de Seguridad y Salud",E52:E64)</f>
        <v>0</v>
      </c>
      <c r="G36" s="484"/>
      <c r="H36" s="484"/>
      <c r="I36" s="485"/>
      <c r="J36" s="15"/>
      <c r="K36" s="15"/>
      <c r="L36" s="15"/>
      <c r="M36" s="17"/>
      <c r="N36" s="15"/>
    </row>
    <row r="37" spans="1:20" s="7" customFormat="1" ht="15" customHeight="1" thickBot="1" x14ac:dyDescent="0.3">
      <c r="B37" s="462" t="s">
        <v>117</v>
      </c>
      <c r="C37" s="463"/>
      <c r="D37" s="463"/>
      <c r="E37" s="208">
        <f>SUM(E31:E36)</f>
        <v>0</v>
      </c>
      <c r="F37" s="33">
        <f>SUM(F31:F36)</f>
        <v>0</v>
      </c>
      <c r="G37" s="488"/>
      <c r="H37" s="488"/>
      <c r="I37" s="489"/>
      <c r="J37" s="15"/>
      <c r="K37" s="15"/>
      <c r="L37" s="15"/>
      <c r="M37" s="17"/>
      <c r="N37" s="15"/>
    </row>
    <row r="38" spans="1:20" s="7" customFormat="1" ht="15" customHeight="1" x14ac:dyDescent="0.25">
      <c r="I38" s="15"/>
      <c r="J38" s="15"/>
      <c r="K38" s="15"/>
      <c r="L38" s="15"/>
      <c r="M38" s="17"/>
      <c r="N38" s="15"/>
    </row>
    <row r="39" spans="1:20" s="7" customFormat="1" ht="15" customHeight="1" x14ac:dyDescent="0.25">
      <c r="B39" s="464" t="s">
        <v>118</v>
      </c>
      <c r="C39" s="464"/>
      <c r="D39" s="464"/>
      <c r="E39" s="464"/>
      <c r="I39" s="15"/>
      <c r="J39" s="15"/>
      <c r="K39" s="15"/>
      <c r="L39" s="15"/>
      <c r="M39" s="17"/>
      <c r="N39" s="15"/>
    </row>
    <row r="40" spans="1:20" s="7" customFormat="1" ht="15" customHeight="1" thickBot="1" x14ac:dyDescent="0.3">
      <c r="C40" s="65"/>
      <c r="D40" s="65"/>
      <c r="E40" s="65"/>
      <c r="F40" s="65"/>
      <c r="G40" s="65"/>
      <c r="H40" s="65"/>
    </row>
    <row r="41" spans="1:20" s="7" customFormat="1" ht="48" thickBot="1" x14ac:dyDescent="0.3">
      <c r="C41" s="114" t="s">
        <v>119</v>
      </c>
      <c r="D41" s="186" t="str">
        <f>IF('Presupuesto Total'!E17="","",IF('Presupuesto Total'!E17="1. adición de sistemas de almacenamiento a plantas de energía renovable ya existentes","NO","SI"))</f>
        <v/>
      </c>
      <c r="E41" s="114" t="s">
        <v>120</v>
      </c>
      <c r="F41" s="210"/>
      <c r="G41" s="114" t="s">
        <v>121</v>
      </c>
      <c r="H41" s="210"/>
    </row>
    <row r="42" spans="1:20" s="7" customFormat="1" ht="15" customHeight="1" x14ac:dyDescent="0.25">
      <c r="C42" s="65"/>
      <c r="D42" s="65"/>
      <c r="E42" s="65"/>
      <c r="F42" s="65"/>
      <c r="G42" s="65"/>
    </row>
    <row r="43" spans="1:20" s="7" customFormat="1" ht="15" customHeight="1" thickBot="1" x14ac:dyDescent="0.3"/>
    <row r="44" spans="1:20" s="7" customFormat="1" ht="56.25" x14ac:dyDescent="0.25">
      <c r="C44" s="455" t="s">
        <v>122</v>
      </c>
      <c r="D44" s="456"/>
      <c r="E44" s="67" t="s">
        <v>123</v>
      </c>
      <c r="F44" s="67" t="s">
        <v>124</v>
      </c>
      <c r="G44" s="490" t="s">
        <v>125</v>
      </c>
      <c r="H44" s="491"/>
      <c r="J44" s="15"/>
      <c r="K44" s="15"/>
      <c r="L44" s="15"/>
      <c r="M44" s="17"/>
      <c r="N44" s="15"/>
    </row>
    <row r="45" spans="1:20" s="7" customFormat="1" ht="15.75" x14ac:dyDescent="0.25">
      <c r="C45" s="457" t="s">
        <v>218</v>
      </c>
      <c r="D45" s="458"/>
      <c r="E45" s="203"/>
      <c r="F45" s="211" t="str">
        <f>IFERROR(IF(D41="NO", "no aplica",ROUND(F41/(F41+H41),4)),"")</f>
        <v/>
      </c>
      <c r="G45" s="492" t="str">
        <f>IFERROR(IF(D41="NO",E45,ROUND(F45*E45,2)),"")</f>
        <v/>
      </c>
      <c r="H45" s="493"/>
      <c r="J45" s="15"/>
      <c r="K45" s="15"/>
      <c r="L45" s="15"/>
      <c r="M45" s="17"/>
      <c r="N45" s="15"/>
    </row>
    <row r="46" spans="1:20" s="7" customFormat="1" ht="16.5" thickBot="1" x14ac:dyDescent="0.3">
      <c r="C46" s="459" t="s">
        <v>116</v>
      </c>
      <c r="D46" s="460"/>
      <c r="E46" s="204"/>
      <c r="F46" s="212" t="str">
        <f>IFERROR(IF(D41="NO", "no aplica",ROUND(F41/(F41+H41),4)),"")</f>
        <v/>
      </c>
      <c r="G46" s="496" t="str">
        <f>IFERROR(IF(D41="NO",E46,ROUND(F46*E46,2)),"")</f>
        <v/>
      </c>
      <c r="H46" s="497"/>
      <c r="J46" s="15"/>
      <c r="K46" s="15"/>
      <c r="L46" s="15"/>
      <c r="M46" s="17"/>
      <c r="N46" s="15"/>
    </row>
    <row r="47" spans="1:20" s="7" customFormat="1" ht="15" customHeight="1" x14ac:dyDescent="0.25">
      <c r="E47" s="229"/>
    </row>
    <row r="48" spans="1:20" s="7" customFormat="1" ht="15" customHeight="1" x14ac:dyDescent="0.25">
      <c r="A48" s="19"/>
      <c r="B48" s="19"/>
      <c r="C48" s="45"/>
      <c r="G48" s="46"/>
      <c r="H48" s="47"/>
      <c r="I48" s="47"/>
      <c r="J48" s="48"/>
      <c r="K48" s="48"/>
      <c r="L48" s="48"/>
      <c r="M48" s="48"/>
      <c r="N48" s="19"/>
      <c r="O48" s="19"/>
      <c r="P48" s="19"/>
      <c r="Q48" s="19"/>
      <c r="R48" s="19"/>
      <c r="S48" s="19"/>
      <c r="T48" s="19"/>
    </row>
    <row r="49" spans="1:20" ht="21.75" customHeight="1" x14ac:dyDescent="0.25">
      <c r="B49" s="464" t="s">
        <v>126</v>
      </c>
      <c r="C49" s="464"/>
      <c r="D49" s="464"/>
      <c r="E49" s="7"/>
      <c r="F49" s="66"/>
      <c r="G49" s="66"/>
      <c r="H49" s="66"/>
      <c r="I49" s="47"/>
      <c r="J49" s="48"/>
      <c r="K49" s="48"/>
      <c r="L49" s="48"/>
      <c r="M49" s="48"/>
      <c r="N49" s="19"/>
      <c r="O49" s="7"/>
    </row>
    <row r="50" spans="1:20" ht="9.6" customHeight="1" x14ac:dyDescent="0.25">
      <c r="C50" s="65"/>
      <c r="D50" s="65"/>
      <c r="E50" s="65"/>
      <c r="F50" s="66"/>
      <c r="G50" s="66"/>
      <c r="H50" s="66"/>
      <c r="I50" s="47"/>
      <c r="J50" s="48"/>
      <c r="K50" s="48"/>
      <c r="L50" s="48"/>
      <c r="M50" s="48"/>
      <c r="N50" s="19"/>
      <c r="O50" s="7"/>
    </row>
    <row r="51" spans="1:20" s="7" customFormat="1" ht="30.95" customHeight="1" x14ac:dyDescent="0.25">
      <c r="A51" s="19"/>
      <c r="B51" s="19"/>
      <c r="C51" s="494" t="s">
        <v>127</v>
      </c>
      <c r="D51" s="495"/>
      <c r="E51" s="85" t="s">
        <v>128</v>
      </c>
      <c r="F51" s="85" t="s">
        <v>129</v>
      </c>
      <c r="G51" s="498" t="s">
        <v>130</v>
      </c>
      <c r="H51" s="498"/>
      <c r="I51" s="498"/>
      <c r="J51" s="48"/>
      <c r="K51" s="48"/>
      <c r="L51" s="48"/>
      <c r="M51" s="48"/>
      <c r="N51" s="19"/>
      <c r="O51" s="19"/>
      <c r="P51" s="19"/>
      <c r="Q51" s="19"/>
      <c r="R51" s="19"/>
      <c r="S51" s="19"/>
      <c r="T51" s="19"/>
    </row>
    <row r="52" spans="1:20" s="7" customFormat="1" ht="15.75" x14ac:dyDescent="0.25">
      <c r="A52" s="19"/>
      <c r="B52" s="19"/>
      <c r="C52" s="469"/>
      <c r="D52" s="470"/>
      <c r="E52" s="213"/>
      <c r="F52" s="214"/>
      <c r="G52" s="451"/>
      <c r="H52" s="451"/>
      <c r="I52" s="451"/>
      <c r="J52" s="48"/>
      <c r="K52" s="48"/>
      <c r="L52" s="48"/>
      <c r="M52" s="48"/>
      <c r="N52" s="19"/>
      <c r="O52" s="19"/>
      <c r="P52" s="19"/>
      <c r="Q52" s="19"/>
      <c r="R52" s="19"/>
      <c r="S52" s="19"/>
      <c r="T52" s="19"/>
    </row>
    <row r="53" spans="1:20" s="7" customFormat="1" ht="15.75" x14ac:dyDescent="0.25">
      <c r="A53" s="19"/>
      <c r="B53" s="19"/>
      <c r="C53" s="469"/>
      <c r="D53" s="470"/>
      <c r="E53" s="213"/>
      <c r="F53" s="214"/>
      <c r="G53" s="451"/>
      <c r="H53" s="451"/>
      <c r="I53" s="451"/>
      <c r="J53" s="48"/>
      <c r="K53" s="48"/>
      <c r="L53" s="48"/>
      <c r="M53" s="48"/>
      <c r="N53" s="19"/>
      <c r="O53" s="19"/>
      <c r="P53" s="19"/>
      <c r="Q53" s="19"/>
      <c r="R53" s="19"/>
      <c r="S53" s="19"/>
      <c r="T53" s="19"/>
    </row>
    <row r="54" spans="1:20" s="7" customFormat="1" ht="15.75" x14ac:dyDescent="0.25">
      <c r="A54" s="19"/>
      <c r="B54" s="19"/>
      <c r="C54" s="469"/>
      <c r="D54" s="470"/>
      <c r="E54" s="213"/>
      <c r="F54" s="214"/>
      <c r="G54" s="451"/>
      <c r="H54" s="451"/>
      <c r="I54" s="451"/>
      <c r="J54" s="48"/>
      <c r="K54" s="48"/>
      <c r="L54" s="48"/>
      <c r="M54" s="48"/>
      <c r="N54" s="19"/>
      <c r="O54" s="19"/>
      <c r="P54" s="19"/>
      <c r="Q54" s="19"/>
      <c r="R54" s="19"/>
      <c r="S54" s="19"/>
      <c r="T54" s="19"/>
    </row>
    <row r="55" spans="1:20" s="7" customFormat="1" ht="15.75" x14ac:dyDescent="0.25">
      <c r="A55" s="19"/>
      <c r="B55" s="19"/>
      <c r="C55" s="469"/>
      <c r="D55" s="470"/>
      <c r="E55" s="213"/>
      <c r="F55" s="214"/>
      <c r="G55" s="451"/>
      <c r="H55" s="451"/>
      <c r="I55" s="451"/>
      <c r="J55" s="48"/>
      <c r="K55" s="48"/>
      <c r="L55" s="48"/>
      <c r="M55" s="48"/>
      <c r="N55" s="19"/>
      <c r="O55" s="19"/>
      <c r="P55" s="19"/>
      <c r="Q55" s="19"/>
      <c r="R55" s="19"/>
      <c r="S55" s="19"/>
      <c r="T55" s="19"/>
    </row>
    <row r="56" spans="1:20" s="7" customFormat="1" ht="15.75" x14ac:dyDescent="0.25">
      <c r="A56" s="19"/>
      <c r="B56" s="19"/>
      <c r="C56" s="469"/>
      <c r="D56" s="470"/>
      <c r="E56" s="213"/>
      <c r="F56" s="214"/>
      <c r="G56" s="451"/>
      <c r="H56" s="451"/>
      <c r="I56" s="451"/>
      <c r="J56" s="48"/>
      <c r="K56" s="48"/>
      <c r="L56" s="48"/>
      <c r="M56" s="48"/>
      <c r="N56" s="19"/>
      <c r="O56" s="19"/>
      <c r="P56" s="19"/>
      <c r="Q56" s="19"/>
      <c r="R56" s="19"/>
      <c r="S56" s="19"/>
      <c r="T56" s="19"/>
    </row>
    <row r="57" spans="1:20" s="7" customFormat="1" ht="15.75" x14ac:dyDescent="0.25">
      <c r="A57" s="19"/>
      <c r="B57" s="19"/>
      <c r="C57" s="469"/>
      <c r="D57" s="470"/>
      <c r="E57" s="213"/>
      <c r="F57" s="214"/>
      <c r="G57" s="451"/>
      <c r="H57" s="451"/>
      <c r="I57" s="451"/>
      <c r="J57" s="48"/>
      <c r="K57" s="48"/>
      <c r="L57" s="48"/>
      <c r="M57" s="48"/>
      <c r="N57" s="19"/>
      <c r="O57" s="19"/>
      <c r="P57" s="19"/>
      <c r="Q57" s="19"/>
      <c r="R57" s="19"/>
      <c r="S57" s="19"/>
      <c r="T57" s="19"/>
    </row>
    <row r="58" spans="1:20" s="7" customFormat="1" ht="15.75" x14ac:dyDescent="0.25">
      <c r="A58" s="19"/>
      <c r="B58" s="19"/>
      <c r="C58" s="469"/>
      <c r="D58" s="470"/>
      <c r="E58" s="213"/>
      <c r="F58" s="214"/>
      <c r="G58" s="451"/>
      <c r="H58" s="451"/>
      <c r="I58" s="451"/>
      <c r="J58" s="48"/>
      <c r="K58" s="48"/>
      <c r="L58" s="48"/>
      <c r="M58" s="48"/>
      <c r="N58" s="19"/>
      <c r="O58" s="19"/>
      <c r="P58" s="19"/>
      <c r="Q58" s="19"/>
      <c r="R58" s="19"/>
      <c r="S58" s="19"/>
      <c r="T58" s="19"/>
    </row>
    <row r="59" spans="1:20" s="7" customFormat="1" ht="15.75" x14ac:dyDescent="0.25">
      <c r="A59" s="19"/>
      <c r="B59" s="19"/>
      <c r="C59" s="469"/>
      <c r="D59" s="470"/>
      <c r="E59" s="213"/>
      <c r="F59" s="214"/>
      <c r="G59" s="451"/>
      <c r="H59" s="451"/>
      <c r="I59" s="451"/>
      <c r="J59" s="48"/>
      <c r="K59" s="48"/>
      <c r="L59" s="48"/>
      <c r="M59" s="48"/>
      <c r="N59" s="19"/>
      <c r="O59" s="19"/>
      <c r="P59" s="19"/>
      <c r="Q59" s="19"/>
      <c r="R59" s="19"/>
      <c r="S59" s="19"/>
      <c r="T59" s="19"/>
    </row>
    <row r="60" spans="1:20" s="7" customFormat="1" ht="15.75" x14ac:dyDescent="0.25">
      <c r="A60" s="19"/>
      <c r="B60" s="19"/>
      <c r="C60" s="469"/>
      <c r="D60" s="470"/>
      <c r="E60" s="213"/>
      <c r="F60" s="214"/>
      <c r="G60" s="451"/>
      <c r="H60" s="451"/>
      <c r="I60" s="451"/>
      <c r="J60" s="48"/>
      <c r="K60" s="48"/>
      <c r="L60" s="48"/>
      <c r="M60" s="48"/>
      <c r="N60" s="19"/>
      <c r="O60" s="19"/>
      <c r="P60" s="19"/>
      <c r="Q60" s="19"/>
      <c r="R60" s="19"/>
      <c r="S60" s="19"/>
      <c r="T60" s="19"/>
    </row>
    <row r="61" spans="1:20" s="7" customFormat="1" ht="15.75" x14ac:dyDescent="0.25">
      <c r="A61" s="19"/>
      <c r="B61" s="19"/>
      <c r="C61" s="469"/>
      <c r="D61" s="470"/>
      <c r="E61" s="213"/>
      <c r="F61" s="214"/>
      <c r="G61" s="451"/>
      <c r="H61" s="451"/>
      <c r="I61" s="451"/>
      <c r="J61" s="48"/>
      <c r="K61" s="48"/>
      <c r="L61" s="48"/>
      <c r="M61" s="48"/>
      <c r="N61" s="19"/>
      <c r="O61" s="19"/>
      <c r="P61" s="19"/>
      <c r="Q61" s="19"/>
      <c r="R61" s="19"/>
      <c r="S61" s="19"/>
      <c r="T61" s="19"/>
    </row>
    <row r="62" spans="1:20" s="7" customFormat="1" ht="15.75" x14ac:dyDescent="0.25">
      <c r="A62" s="19"/>
      <c r="B62" s="19"/>
      <c r="C62" s="469"/>
      <c r="D62" s="470"/>
      <c r="E62" s="213"/>
      <c r="F62" s="214"/>
      <c r="G62" s="451"/>
      <c r="H62" s="451"/>
      <c r="I62" s="451"/>
      <c r="J62" s="48"/>
      <c r="K62" s="48"/>
      <c r="L62" s="48"/>
      <c r="M62" s="48"/>
      <c r="N62" s="19"/>
      <c r="O62" s="19"/>
      <c r="P62" s="19"/>
      <c r="Q62" s="19"/>
      <c r="R62" s="19"/>
      <c r="S62" s="19"/>
      <c r="T62" s="19"/>
    </row>
    <row r="63" spans="1:20" s="7" customFormat="1" ht="15.75" x14ac:dyDescent="0.25">
      <c r="A63" s="19"/>
      <c r="B63" s="19"/>
      <c r="C63" s="469"/>
      <c r="D63" s="470"/>
      <c r="E63" s="213"/>
      <c r="F63" s="214"/>
      <c r="G63" s="451"/>
      <c r="H63" s="451"/>
      <c r="I63" s="451"/>
      <c r="J63" s="48"/>
      <c r="K63" s="48"/>
      <c r="L63" s="48"/>
      <c r="M63" s="48"/>
      <c r="N63" s="19"/>
      <c r="O63" s="19"/>
      <c r="P63" s="19"/>
      <c r="Q63" s="19"/>
      <c r="R63" s="19"/>
      <c r="S63" s="19"/>
      <c r="T63" s="19"/>
    </row>
    <row r="64" spans="1:20" s="7" customFormat="1" ht="15.75" x14ac:dyDescent="0.25">
      <c r="A64" s="19"/>
      <c r="B64" s="19"/>
      <c r="C64" s="469"/>
      <c r="D64" s="470"/>
      <c r="E64" s="213"/>
      <c r="F64" s="214"/>
      <c r="G64" s="451"/>
      <c r="H64" s="451"/>
      <c r="I64" s="451"/>
      <c r="J64" s="48"/>
      <c r="K64" s="48"/>
      <c r="L64" s="48"/>
      <c r="M64" s="48"/>
      <c r="N64" s="19"/>
      <c r="O64" s="19"/>
      <c r="P64" s="19"/>
      <c r="Q64" s="19"/>
      <c r="R64" s="19"/>
      <c r="S64" s="19"/>
      <c r="T64" s="19"/>
    </row>
    <row r="65" spans="1:20" s="7" customFormat="1" ht="15" customHeight="1" x14ac:dyDescent="0.25">
      <c r="A65" s="19"/>
      <c r="B65" s="19"/>
      <c r="C65" s="45"/>
      <c r="D65" s="45"/>
      <c r="E65" s="45"/>
      <c r="F65" s="45"/>
      <c r="G65" s="46"/>
      <c r="H65" s="47"/>
      <c r="I65" s="47"/>
      <c r="J65" s="48"/>
      <c r="K65" s="48"/>
      <c r="L65" s="48"/>
      <c r="M65" s="48"/>
      <c r="N65" s="19"/>
      <c r="O65" s="19"/>
      <c r="P65" s="19"/>
      <c r="Q65" s="19"/>
      <c r="R65" s="19"/>
      <c r="S65" s="19"/>
      <c r="T65" s="19"/>
    </row>
    <row r="66" spans="1:20" s="7" customFormat="1" ht="15" customHeight="1" x14ac:dyDescent="0.25">
      <c r="A66" s="19"/>
      <c r="B66" s="19"/>
      <c r="C66" s="45"/>
      <c r="D66" s="45"/>
      <c r="E66" s="45"/>
      <c r="F66" s="45"/>
      <c r="G66" s="46"/>
      <c r="H66" s="47"/>
      <c r="I66" s="47"/>
      <c r="J66" s="48"/>
      <c r="K66" s="48"/>
      <c r="L66" s="48"/>
      <c r="M66" s="48"/>
      <c r="N66" s="19"/>
      <c r="O66" s="19"/>
      <c r="P66" s="19"/>
      <c r="Q66" s="19"/>
      <c r="R66" s="19"/>
      <c r="S66" s="19"/>
      <c r="T66" s="19"/>
    </row>
    <row r="67" spans="1:20" s="7" customFormat="1" ht="15" customHeight="1" x14ac:dyDescent="0.25">
      <c r="A67" s="19"/>
      <c r="B67" s="19"/>
      <c r="C67" s="45"/>
      <c r="D67" s="45"/>
      <c r="E67" s="45"/>
      <c r="F67" s="45"/>
      <c r="G67" s="46"/>
      <c r="H67" s="47"/>
      <c r="I67" s="47"/>
      <c r="J67" s="48"/>
      <c r="K67" s="48"/>
      <c r="L67" s="48"/>
      <c r="M67" s="48"/>
      <c r="N67" s="19"/>
      <c r="O67" s="19"/>
      <c r="P67" s="19"/>
      <c r="Q67" s="19"/>
      <c r="R67" s="19"/>
      <c r="S67" s="19"/>
      <c r="T67" s="19"/>
    </row>
    <row r="68" spans="1:20" ht="21.75" customHeight="1" x14ac:dyDescent="0.25">
      <c r="A68" s="20"/>
      <c r="B68" s="499" t="s">
        <v>183</v>
      </c>
      <c r="C68" s="500"/>
      <c r="D68" s="500"/>
      <c r="E68" s="500"/>
      <c r="F68" s="500"/>
      <c r="G68" s="500"/>
      <c r="H68" s="500"/>
      <c r="I68" s="501"/>
      <c r="J68" s="66"/>
      <c r="K68" s="66"/>
      <c r="L68" s="66"/>
      <c r="M68" s="66"/>
      <c r="N68" s="66"/>
      <c r="O68" s="19"/>
      <c r="P68" s="20"/>
      <c r="Q68" s="20"/>
      <c r="R68" s="20"/>
      <c r="S68" s="20"/>
      <c r="T68" s="20"/>
    </row>
    <row r="69" spans="1:20" ht="15" x14ac:dyDescent="0.25">
      <c r="A69" s="20"/>
      <c r="B69" s="20"/>
      <c r="C69" s="20"/>
      <c r="D69" s="20"/>
      <c r="E69" s="20"/>
      <c r="F69" s="20"/>
      <c r="G69" s="20"/>
      <c r="H69" s="20"/>
      <c r="I69" s="20"/>
      <c r="J69" s="20"/>
      <c r="K69" s="20"/>
      <c r="L69" s="20"/>
      <c r="M69" s="20"/>
      <c r="N69" s="20"/>
      <c r="O69" s="19"/>
      <c r="P69" s="20"/>
      <c r="Q69" s="20"/>
      <c r="R69" s="20"/>
      <c r="S69" s="20"/>
      <c r="T69" s="20"/>
    </row>
    <row r="70" spans="1:20" ht="55.5" customHeight="1" x14ac:dyDescent="0.25">
      <c r="A70" s="20"/>
      <c r="B70" s="20"/>
      <c r="C70" s="468" t="s">
        <v>131</v>
      </c>
      <c r="D70" s="468"/>
      <c r="E70" s="117" t="s">
        <v>182</v>
      </c>
      <c r="F70" s="117" t="s">
        <v>132</v>
      </c>
      <c r="G70" s="118" t="s">
        <v>181</v>
      </c>
      <c r="I70" s="20"/>
      <c r="J70" s="20"/>
      <c r="K70" s="20"/>
      <c r="L70" s="20"/>
      <c r="M70" s="20"/>
      <c r="N70" s="20"/>
      <c r="O70" s="20"/>
      <c r="P70" s="20"/>
      <c r="Q70" s="20"/>
      <c r="R70" s="20"/>
      <c r="S70" s="20"/>
      <c r="T70" s="20"/>
    </row>
    <row r="71" spans="1:20" ht="30" customHeight="1" x14ac:dyDescent="0.25">
      <c r="A71" s="20"/>
      <c r="B71" s="20"/>
      <c r="C71" s="454" t="s">
        <v>90</v>
      </c>
      <c r="D71" s="454"/>
      <c r="E71" s="36">
        <f t="shared" ref="E71:E76" si="0">E31</f>
        <v>0</v>
      </c>
      <c r="F71" s="180" t="str">
        <f>IF(E71&lt;&gt;0,$G$20,"")</f>
        <v/>
      </c>
      <c r="G71" s="36" t="str">
        <f>IFERROR(E71*F71,"")</f>
        <v/>
      </c>
      <c r="I71" s="20"/>
      <c r="J71" s="20"/>
      <c r="K71" s="20"/>
      <c r="L71" s="20"/>
      <c r="M71" s="20"/>
      <c r="N71" s="20"/>
      <c r="O71" s="20"/>
      <c r="P71" s="20"/>
      <c r="Q71" s="20"/>
      <c r="R71" s="20"/>
      <c r="S71" s="20"/>
      <c r="T71" s="20"/>
    </row>
    <row r="72" spans="1:20" ht="30" customHeight="1" x14ac:dyDescent="0.25">
      <c r="A72" s="20"/>
      <c r="B72" s="20"/>
      <c r="C72" s="454" t="s">
        <v>217</v>
      </c>
      <c r="D72" s="454"/>
      <c r="E72" s="36" t="str">
        <f t="shared" si="0"/>
        <v/>
      </c>
      <c r="F72" s="180">
        <f t="shared" ref="F72:F76" si="1">IF(E72&lt;&gt;0,$G$20,"")</f>
        <v>0</v>
      </c>
      <c r="G72" s="36" t="str">
        <f t="shared" ref="G72:G77" si="2">IFERROR(E72*F72,"")</f>
        <v/>
      </c>
      <c r="I72" s="20"/>
      <c r="J72" s="20"/>
      <c r="K72" s="20"/>
      <c r="L72" s="20"/>
      <c r="M72" s="20"/>
      <c r="N72" s="20"/>
      <c r="O72" s="20"/>
      <c r="P72" s="20"/>
      <c r="Q72" s="20"/>
      <c r="R72" s="20"/>
      <c r="S72" s="20"/>
      <c r="T72" s="20"/>
    </row>
    <row r="73" spans="1:20" ht="30" customHeight="1" x14ac:dyDescent="0.25">
      <c r="A73" s="20"/>
      <c r="B73" s="20"/>
      <c r="C73" s="454" t="s">
        <v>92</v>
      </c>
      <c r="D73" s="454"/>
      <c r="E73" s="36" t="str">
        <f t="shared" si="0"/>
        <v/>
      </c>
      <c r="F73" s="180">
        <f t="shared" si="1"/>
        <v>0</v>
      </c>
      <c r="G73" s="36" t="str">
        <f t="shared" si="2"/>
        <v/>
      </c>
      <c r="I73" s="20"/>
      <c r="J73" s="20"/>
      <c r="K73" s="20"/>
      <c r="L73" s="20"/>
      <c r="M73" s="20"/>
      <c r="N73" s="20"/>
      <c r="O73" s="20"/>
      <c r="P73" s="20"/>
      <c r="Q73" s="20"/>
      <c r="R73" s="20"/>
      <c r="S73" s="20"/>
      <c r="T73" s="20"/>
    </row>
    <row r="74" spans="1:20" ht="30" customHeight="1" x14ac:dyDescent="0.25">
      <c r="A74" s="20"/>
      <c r="B74" s="20"/>
      <c r="C74" s="454" t="s">
        <v>93</v>
      </c>
      <c r="D74" s="454"/>
      <c r="E74" s="36">
        <f t="shared" si="0"/>
        <v>0</v>
      </c>
      <c r="F74" s="180" t="str">
        <f t="shared" si="1"/>
        <v/>
      </c>
      <c r="G74" s="36" t="str">
        <f t="shared" si="2"/>
        <v/>
      </c>
      <c r="I74" s="20"/>
      <c r="J74" s="20"/>
      <c r="K74" s="20"/>
      <c r="L74" s="20"/>
      <c r="M74" s="20"/>
      <c r="N74" s="20"/>
      <c r="O74" s="20"/>
      <c r="P74" s="20"/>
      <c r="Q74" s="20"/>
      <c r="R74" s="20"/>
      <c r="S74" s="20"/>
      <c r="T74" s="20"/>
    </row>
    <row r="75" spans="1:20" ht="30" customHeight="1" x14ac:dyDescent="0.25">
      <c r="A75" s="20"/>
      <c r="B75" s="20"/>
      <c r="C75" s="454" t="s">
        <v>94</v>
      </c>
      <c r="D75" s="454"/>
      <c r="E75" s="36">
        <f t="shared" si="0"/>
        <v>0</v>
      </c>
      <c r="F75" s="180" t="str">
        <f t="shared" si="1"/>
        <v/>
      </c>
      <c r="G75" s="36" t="str">
        <f t="shared" si="2"/>
        <v/>
      </c>
      <c r="I75" s="20"/>
      <c r="J75" s="20"/>
      <c r="K75" s="20"/>
      <c r="L75" s="20"/>
      <c r="M75" s="20"/>
      <c r="N75" s="20"/>
      <c r="O75" s="20"/>
      <c r="P75" s="20"/>
      <c r="Q75" s="20"/>
      <c r="R75" s="20"/>
      <c r="S75" s="20"/>
      <c r="T75" s="20"/>
    </row>
    <row r="76" spans="1:20" ht="30" customHeight="1" x14ac:dyDescent="0.25">
      <c r="A76" s="20"/>
      <c r="B76" s="20"/>
      <c r="C76" s="454" t="s">
        <v>95</v>
      </c>
      <c r="D76" s="454"/>
      <c r="E76" s="36">
        <f t="shared" si="0"/>
        <v>0</v>
      </c>
      <c r="F76" s="180" t="str">
        <f t="shared" si="1"/>
        <v/>
      </c>
      <c r="G76" s="36" t="str">
        <f t="shared" si="2"/>
        <v/>
      </c>
      <c r="I76" s="20"/>
      <c r="J76" s="20"/>
      <c r="K76" s="20"/>
      <c r="L76" s="20"/>
      <c r="M76" s="20"/>
      <c r="N76" s="20"/>
      <c r="O76" s="20"/>
      <c r="P76" s="20"/>
      <c r="Q76" s="20"/>
      <c r="R76" s="20"/>
      <c r="S76" s="20"/>
      <c r="T76" s="20"/>
    </row>
    <row r="77" spans="1:20" ht="18.75" x14ac:dyDescent="0.25">
      <c r="A77" s="20"/>
      <c r="B77" s="20"/>
      <c r="C77" s="466" t="s">
        <v>29</v>
      </c>
      <c r="D77" s="467"/>
      <c r="E77" s="12">
        <f>SUM(E71:E76)</f>
        <v>0</v>
      </c>
      <c r="F77" s="181">
        <f>$G$20</f>
        <v>0</v>
      </c>
      <c r="G77" s="205">
        <f t="shared" si="2"/>
        <v>0</v>
      </c>
      <c r="I77" s="20"/>
      <c r="J77" s="20"/>
      <c r="K77" s="20"/>
      <c r="L77" s="20"/>
      <c r="M77" s="20"/>
      <c r="N77" s="20"/>
      <c r="O77" s="20"/>
      <c r="P77" s="20"/>
      <c r="Q77" s="20"/>
      <c r="R77" s="20"/>
      <c r="S77" s="20"/>
      <c r="T77" s="20"/>
    </row>
    <row r="78" spans="1:20" ht="15" x14ac:dyDescent="0.25">
      <c r="A78" s="20"/>
      <c r="B78" s="20"/>
      <c r="C78" s="20"/>
      <c r="D78" s="20"/>
      <c r="E78" s="20"/>
      <c r="F78" s="20"/>
      <c r="G78" s="20"/>
      <c r="H78" s="20"/>
      <c r="I78" s="20"/>
      <c r="J78" s="20"/>
      <c r="K78" s="20"/>
      <c r="L78" s="20"/>
      <c r="M78" s="20"/>
      <c r="N78" s="20"/>
      <c r="O78" s="19"/>
      <c r="P78" s="465"/>
      <c r="Q78" s="465"/>
      <c r="R78" s="20"/>
      <c r="S78" s="20"/>
      <c r="T78" s="20"/>
    </row>
    <row r="79" spans="1:20" ht="15" x14ac:dyDescent="0.25">
      <c r="A79" s="20"/>
      <c r="B79" s="20"/>
      <c r="C79" s="20"/>
      <c r="D79" s="20"/>
      <c r="E79" s="20"/>
      <c r="F79" s="20"/>
      <c r="G79" s="20"/>
      <c r="H79" s="20"/>
      <c r="I79" s="20"/>
      <c r="J79" s="20"/>
      <c r="K79" s="20"/>
      <c r="L79" s="20"/>
      <c r="M79" s="20"/>
      <c r="N79" s="20"/>
      <c r="O79" s="19"/>
      <c r="P79" s="49"/>
      <c r="Q79" s="49"/>
      <c r="R79" s="20"/>
      <c r="S79" s="20"/>
      <c r="T79" s="20"/>
    </row>
    <row r="80" spans="1:20" ht="15" x14ac:dyDescent="0.25">
      <c r="A80" s="20"/>
      <c r="B80" s="20"/>
      <c r="C80" s="20"/>
      <c r="D80" s="20"/>
      <c r="E80" s="20"/>
      <c r="F80" s="20"/>
      <c r="G80" s="20"/>
      <c r="H80" s="20"/>
      <c r="I80" s="20"/>
      <c r="J80" s="20"/>
      <c r="K80" s="20"/>
      <c r="L80" s="20"/>
      <c r="M80" s="20"/>
      <c r="N80" s="20"/>
      <c r="O80" s="20"/>
      <c r="P80" s="465"/>
      <c r="Q80" s="465"/>
      <c r="R80" s="20"/>
      <c r="S80" s="20"/>
      <c r="T80" s="20"/>
    </row>
    <row r="81" spans="1:20" ht="15" x14ac:dyDescent="0.25">
      <c r="A81" s="20"/>
      <c r="B81" s="20"/>
      <c r="C81" s="20"/>
      <c r="D81" s="20"/>
      <c r="E81" s="20"/>
      <c r="F81" s="20"/>
      <c r="G81" s="20"/>
      <c r="H81" s="20"/>
      <c r="I81" s="20"/>
      <c r="J81" s="20"/>
      <c r="K81" s="20"/>
      <c r="L81" s="20"/>
      <c r="M81" s="20"/>
      <c r="N81" s="20"/>
      <c r="O81" s="20"/>
      <c r="P81" s="20"/>
      <c r="Q81" s="20"/>
      <c r="R81" s="20"/>
      <c r="S81" s="20"/>
      <c r="T81" s="20"/>
    </row>
    <row r="82" spans="1:20" ht="15" x14ac:dyDescent="0.25">
      <c r="A82" s="20"/>
      <c r="B82" s="20"/>
      <c r="C82" s="20"/>
      <c r="D82" s="20"/>
      <c r="E82" s="20"/>
      <c r="F82" s="20"/>
      <c r="G82" s="20"/>
      <c r="H82" s="20"/>
      <c r="I82" s="20"/>
      <c r="J82" s="20"/>
      <c r="K82" s="20"/>
      <c r="L82" s="20"/>
      <c r="M82" s="20"/>
      <c r="N82" s="20"/>
      <c r="O82" s="20"/>
      <c r="P82" s="20"/>
      <c r="Q82" s="20"/>
      <c r="R82" s="20"/>
      <c r="S82" s="20"/>
      <c r="T82" s="20"/>
    </row>
    <row r="83" spans="1:20" ht="15" x14ac:dyDescent="0.25">
      <c r="A83" s="20"/>
      <c r="B83" s="20"/>
      <c r="C83" s="20"/>
      <c r="D83" s="20"/>
      <c r="E83" s="20"/>
      <c r="F83" s="20"/>
      <c r="G83" s="20"/>
      <c r="H83" s="20"/>
      <c r="I83" s="20"/>
      <c r="J83" s="20"/>
      <c r="K83" s="20"/>
      <c r="L83" s="20"/>
      <c r="M83" s="20"/>
      <c r="N83" s="20"/>
      <c r="O83" s="20"/>
      <c r="P83" s="20"/>
      <c r="Q83" s="20"/>
      <c r="R83" s="20"/>
      <c r="S83" s="20"/>
      <c r="T83" s="20"/>
    </row>
    <row r="84" spans="1:20" ht="15" x14ac:dyDescent="0.25">
      <c r="A84" s="20"/>
      <c r="B84" s="20"/>
      <c r="C84" s="20"/>
      <c r="D84" s="20"/>
      <c r="E84" s="20"/>
      <c r="F84" s="20"/>
      <c r="G84" s="20"/>
      <c r="H84" s="20"/>
      <c r="I84" s="20"/>
      <c r="J84" s="20"/>
      <c r="K84" s="20"/>
      <c r="L84" s="20"/>
      <c r="M84" s="20"/>
      <c r="N84" s="20"/>
      <c r="O84" s="20"/>
      <c r="P84" s="20"/>
      <c r="Q84" s="20"/>
      <c r="R84" s="20"/>
      <c r="S84" s="20"/>
      <c r="T84" s="20"/>
    </row>
    <row r="85" spans="1:20" ht="15" x14ac:dyDescent="0.25">
      <c r="A85" s="20"/>
      <c r="B85" s="20"/>
      <c r="C85" s="20"/>
      <c r="D85" s="20"/>
      <c r="E85" s="20"/>
      <c r="F85" s="20"/>
      <c r="G85" s="20"/>
      <c r="H85" s="20"/>
      <c r="I85" s="20"/>
      <c r="J85" s="20"/>
      <c r="K85" s="20"/>
      <c r="L85" s="20"/>
      <c r="M85" s="20"/>
      <c r="N85" s="20"/>
      <c r="O85" s="20"/>
      <c r="P85" s="20"/>
      <c r="Q85" s="20"/>
      <c r="R85" s="20"/>
      <c r="S85" s="20"/>
      <c r="T85" s="20"/>
    </row>
    <row r="86" spans="1:20" ht="15" x14ac:dyDescent="0.25">
      <c r="A86" s="20"/>
      <c r="B86" s="20"/>
      <c r="C86" s="20"/>
      <c r="D86" s="20"/>
      <c r="E86" s="20"/>
      <c r="F86" s="20"/>
      <c r="G86" s="20"/>
      <c r="H86" s="20"/>
      <c r="I86" s="20"/>
      <c r="J86" s="20"/>
      <c r="K86" s="20"/>
      <c r="L86" s="20"/>
      <c r="M86" s="20"/>
      <c r="N86" s="20"/>
      <c r="O86" s="20"/>
      <c r="P86" s="20"/>
      <c r="Q86" s="20"/>
      <c r="R86" s="20"/>
      <c r="S86" s="20"/>
      <c r="T86" s="20"/>
    </row>
    <row r="87" spans="1:20" ht="15" hidden="1" x14ac:dyDescent="0.25">
      <c r="A87" s="20"/>
      <c r="B87" s="20"/>
      <c r="C87" s="20"/>
      <c r="D87" s="20"/>
      <c r="E87" s="20"/>
      <c r="F87" s="20"/>
      <c r="G87" s="20"/>
      <c r="H87" s="20"/>
      <c r="I87" s="20"/>
      <c r="J87" s="20"/>
      <c r="K87" s="20"/>
      <c r="L87" s="20"/>
      <c r="M87" s="20"/>
      <c r="N87" s="20"/>
      <c r="O87" s="20"/>
      <c r="P87" s="20"/>
      <c r="Q87" s="20"/>
      <c r="R87" s="20"/>
      <c r="S87" s="20"/>
      <c r="T87" s="20"/>
    </row>
    <row r="88" spans="1:20" ht="15" hidden="1" x14ac:dyDescent="0.25">
      <c r="A88" s="20"/>
      <c r="B88" s="20"/>
      <c r="C88" s="20"/>
      <c r="D88" s="20"/>
      <c r="E88" s="20"/>
      <c r="F88" s="20"/>
      <c r="G88" s="20"/>
      <c r="H88" s="20"/>
      <c r="I88" s="20"/>
      <c r="J88" s="20"/>
      <c r="K88" s="20"/>
      <c r="L88" s="20"/>
      <c r="M88" s="20"/>
      <c r="N88" s="20"/>
      <c r="O88" s="20"/>
      <c r="P88" s="20"/>
      <c r="Q88" s="20"/>
      <c r="R88" s="20"/>
      <c r="S88" s="20"/>
      <c r="T88" s="20"/>
    </row>
    <row r="89" spans="1:20" ht="15" hidden="1" x14ac:dyDescent="0.25"/>
    <row r="90" spans="1:20" ht="15" hidden="1" x14ac:dyDescent="0.25"/>
    <row r="91" spans="1:20" ht="15" hidden="1" x14ac:dyDescent="0.25"/>
    <row r="92" spans="1:20" ht="15" hidden="1" x14ac:dyDescent="0.25"/>
    <row r="93" spans="1:20" ht="15" hidden="1" x14ac:dyDescent="0.25"/>
    <row r="94" spans="1:20" ht="15" hidden="1" x14ac:dyDescent="0.25"/>
    <row r="95" spans="1:20" ht="15" hidden="1" x14ac:dyDescent="0.25"/>
    <row r="96" spans="1:20"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sheetData>
  <sheetProtection algorithmName="SHA-512" hashValue="udrY5F9pgFUIRhPariFFLcFk7YUVLF3TWux709RAE/C3iBuBxFPw9NL7bT+Jn6rtd5KifN6xN1PfqnjUi9Vt0g==" saltValue="NJV7O+ckRZUfLmgLO+qO8g==" spinCount="100000" sheet="1" objects="1" scenarios="1"/>
  <mergeCells count="79">
    <mergeCell ref="B68:I68"/>
    <mergeCell ref="G62:I62"/>
    <mergeCell ref="G63:I63"/>
    <mergeCell ref="G64:I64"/>
    <mergeCell ref="G61:I61"/>
    <mergeCell ref="C51:D51"/>
    <mergeCell ref="C52:D52"/>
    <mergeCell ref="G46:H46"/>
    <mergeCell ref="C64:D64"/>
    <mergeCell ref="C53:D53"/>
    <mergeCell ref="C54:D54"/>
    <mergeCell ref="C55:D55"/>
    <mergeCell ref="C56:D56"/>
    <mergeCell ref="C63:D63"/>
    <mergeCell ref="C57:D57"/>
    <mergeCell ref="G57:I57"/>
    <mergeCell ref="G58:I58"/>
    <mergeCell ref="G59:I59"/>
    <mergeCell ref="G60:I60"/>
    <mergeCell ref="G51:I51"/>
    <mergeCell ref="G52:I52"/>
    <mergeCell ref="B49:D49"/>
    <mergeCell ref="G33:I33"/>
    <mergeCell ref="G34:I34"/>
    <mergeCell ref="G35:I35"/>
    <mergeCell ref="G36:I36"/>
    <mergeCell ref="G37:I37"/>
    <mergeCell ref="G44:H44"/>
    <mergeCell ref="G45:H45"/>
    <mergeCell ref="B28:I28"/>
    <mergeCell ref="G30:I30"/>
    <mergeCell ref="G31:I31"/>
    <mergeCell ref="G32:I32"/>
    <mergeCell ref="B31:D31"/>
    <mergeCell ref="B32:D32"/>
    <mergeCell ref="B30:D30"/>
    <mergeCell ref="B11:I11"/>
    <mergeCell ref="B13:I15"/>
    <mergeCell ref="B17:D17"/>
    <mergeCell ref="B19:C19"/>
    <mergeCell ref="B20:C23"/>
    <mergeCell ref="D22:E22"/>
    <mergeCell ref="D23:E23"/>
    <mergeCell ref="E17:I17"/>
    <mergeCell ref="G20:G25"/>
    <mergeCell ref="D24:E24"/>
    <mergeCell ref="B24:C24"/>
    <mergeCell ref="D25:E25"/>
    <mergeCell ref="C58:D58"/>
    <mergeCell ref="C59:D59"/>
    <mergeCell ref="C60:D60"/>
    <mergeCell ref="C61:D61"/>
    <mergeCell ref="C62:D62"/>
    <mergeCell ref="P78:Q78"/>
    <mergeCell ref="P80:Q80"/>
    <mergeCell ref="C77:D77"/>
    <mergeCell ref="C70:D70"/>
    <mergeCell ref="C75:D75"/>
    <mergeCell ref="C72:D72"/>
    <mergeCell ref="C73:D73"/>
    <mergeCell ref="C74:D74"/>
    <mergeCell ref="C71:D71"/>
    <mergeCell ref="C76:D76"/>
    <mergeCell ref="G55:I55"/>
    <mergeCell ref="G56:I56"/>
    <mergeCell ref="D19:E19"/>
    <mergeCell ref="D20:E20"/>
    <mergeCell ref="D21:E21"/>
    <mergeCell ref="C44:D44"/>
    <mergeCell ref="C45:D45"/>
    <mergeCell ref="C46:D46"/>
    <mergeCell ref="B33:D33"/>
    <mergeCell ref="B34:D34"/>
    <mergeCell ref="B35:D35"/>
    <mergeCell ref="B36:D36"/>
    <mergeCell ref="B37:D37"/>
    <mergeCell ref="B39:E39"/>
    <mergeCell ref="G53:I53"/>
    <mergeCell ref="G54:I54"/>
  </mergeCells>
  <phoneticPr fontId="22" type="noConversion"/>
  <conditionalFormatting sqref="G45:G46">
    <cfRule type="expression" dxfId="56" priority="44">
      <formula>AND($H45&gt;0,$G45="")</formula>
    </cfRule>
  </conditionalFormatting>
  <conditionalFormatting sqref="B20">
    <cfRule type="expression" dxfId="55" priority="142">
      <formula>AND(#REF!&lt;&gt;"",$B$20="")</formula>
    </cfRule>
  </conditionalFormatting>
  <conditionalFormatting sqref="G20:G25">
    <cfRule type="cellIs" dxfId="54" priority="25" operator="greaterThan">
      <formula>$F$25</formula>
    </cfRule>
  </conditionalFormatting>
  <conditionalFormatting sqref="D41">
    <cfRule type="expression" dxfId="53" priority="18">
      <formula>$D$41="NO"</formula>
    </cfRule>
    <cfRule type="expression" dxfId="52" priority="20">
      <formula>$D$41="SI"</formula>
    </cfRule>
  </conditionalFormatting>
  <conditionalFormatting sqref="F41">
    <cfRule type="expression" dxfId="51" priority="2">
      <formula>$D$41="NO"</formula>
    </cfRule>
    <cfRule type="expression" dxfId="50" priority="3">
      <formula>$F$41=""</formula>
    </cfRule>
    <cfRule type="expression" dxfId="49" priority="5">
      <formula>$F$41&lt;1</formula>
    </cfRule>
    <cfRule type="expression" dxfId="48" priority="6">
      <formula>$F$41/$H$41&gt;1</formula>
    </cfRule>
    <cfRule type="expression" dxfId="47" priority="17">
      <formula>$F$41&lt;$H$41*0.4</formula>
    </cfRule>
  </conditionalFormatting>
  <conditionalFormatting sqref="H41">
    <cfRule type="expression" dxfId="46" priority="15">
      <formula>$D$41="NO"</formula>
    </cfRule>
  </conditionalFormatting>
  <conditionalFormatting sqref="F45:F46">
    <cfRule type="expression" dxfId="45" priority="12">
      <formula>$D$41="NO"</formula>
    </cfRule>
  </conditionalFormatting>
  <conditionalFormatting sqref="E32:E33">
    <cfRule type="expression" dxfId="44" priority="10">
      <formula>$D$41="SI"</formula>
    </cfRule>
  </conditionalFormatting>
  <conditionalFormatting sqref="F31:F37">
    <cfRule type="expression" dxfId="43" priority="1">
      <formula>$F31&gt;$E31</formula>
    </cfRule>
  </conditionalFormatting>
  <dataValidations count="12">
    <dataValidation type="textLength" allowBlank="1" showInputMessage="1" showErrorMessage="1" sqref="E67 E65">
      <formula1>0</formula1>
      <formula2>100</formula2>
    </dataValidation>
    <dataValidation type="custom" operator="greaterThan" showInputMessage="1" showErrorMessage="1" error="Debe elegir TIPO DE ELEMENTO y PAQUETE DE TRABAJO" sqref="H48 H65:H67">
      <formula1>AND(D48&lt;&gt;"",F48&lt;&gt;"")</formula1>
    </dataValidation>
    <dataValidation type="custom" operator="greaterThan" allowBlank="1" showInputMessage="1" showErrorMessage="1" error="El coste total no puede ser menor que el coste subvencionable" sqref="G31:G37">
      <formula1>G31&gt;=I31</formula1>
    </dataValidation>
    <dataValidation allowBlank="1" showInputMessage="1" error="Máximo 100 caracteres_x000a_" sqref="F45:F46"/>
    <dataValidation allowBlank="1" sqref="G45:H46"/>
    <dataValidation type="custom" showErrorMessage="1" errorTitle="FALTAN DATOS" error="Debe cumplimentar la Tipología de coste subvencionable" sqref="E52:E64">
      <formula1>C52&lt;&gt;""</formula1>
    </dataValidation>
    <dataValidation type="custom" operator="greaterThan" showInputMessage="1" showErrorMessage="1" error="Debe elegir TIPO DE ELEMENTO y PAQUETE DE TRABAJO" sqref="I48:I50 I65:I67">
      <formula1>AND(D48&lt;&gt;"",F48&lt;&gt;"")</formula1>
    </dataValidation>
    <dataValidation type="custom" operator="greaterThan" showInputMessage="1" showErrorMessage="1" error="Debe elegir TIPO DE ELEMENTO y PAQUETE DE TRABAJO" sqref="J28:M28">
      <formula1>AND(C28&lt;&gt;"",F28&lt;&gt;"")</formula1>
    </dataValidation>
    <dataValidation type="custom" showInputMessage="1" showErrorMessage="1" error="Sólo aplicable para adición de sistemas de almacenamiento a plantas de energía renovable de NUEVA INSTALACIÓN." sqref="F41">
      <formula1>D41="SI"</formula1>
    </dataValidation>
    <dataValidation type="custom" showInputMessage="1" showErrorMessage="1" error="Sólo aplicable para adición de sistemas de almacenamiento a plantas de energía renovable de NUEVA INSTALACIÓN." sqref="H41">
      <formula1>D41="SI"</formula1>
    </dataValidation>
    <dataValidation type="custom" operator="greaterThan" showInputMessage="1" showErrorMessage="1" error="Debe elegir TIPO DE ELEMENTO y PAQUETE DE TRABAJO" sqref="K48:M67 J57:J67">
      <formula1>AND(D48&lt;&gt;"",F48&lt;&gt;"")</formula1>
    </dataValidation>
    <dataValidation type="decimal" operator="greaterThan" allowBlank="1" showInputMessage="1" showErrorMessage="1" sqref="E31:F37">
      <formula1>0</formula1>
    </dataValidation>
  </dataValidations>
  <pageMargins left="0.7" right="0.7" top="0.75" bottom="0.75" header="0.3" footer="0.3"/>
  <pageSetup paperSize="9" scale="29" fitToHeight="2" orientation="landscape" horizontalDpi="90" verticalDpi="90"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Tablas!$A$12:$A$21</xm:f>
          </x14:formula1>
          <xm:sqref>F65</xm:sqref>
        </x14:dataValidation>
        <x14:dataValidation type="list" allowBlank="1" showInputMessage="1" showErrorMessage="1">
          <x14:formula1>
            <xm:f>Tablas!$A$24:$A$39</xm:f>
          </x14:formula1>
          <xm:sqref>D65</xm:sqref>
        </x14:dataValidation>
        <x14:dataValidation type="list" allowBlank="1" showInputMessage="1" showErrorMessage="1">
          <x14:formula1>
            <xm:f>Tablas!$D$6:$D$11</xm:f>
          </x14:formula1>
          <xm:sqref>C52:C64</xm:sqref>
        </x14:dataValidation>
        <x14:dataValidation type="list" allowBlank="1" showInputMessage="1" showErrorMessage="1">
          <x14:formula1>
            <xm:f>Tablas!$A$6:$A$9</xm:f>
          </x14:formula1>
          <xm:sqref>B20</xm:sqref>
        </x14:dataValidation>
        <x14:dataValidation type="custom" showInputMessage="1" showErrorMessage="1" errorTitle="Faltan datos" error="Debe especificar la TIPOLOGÍA DE ENTIDAD y la UBICACIÓN DEL PROYECTO">
          <x14:formula1>
            <xm:f>AND(B20&lt;&gt;"",'Presupuesto Total'!E19&lt;&gt;"")</xm:f>
          </x14:formula1>
          <xm:sqref>G20:G25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bb524e-b85d-491a-bb60-29fbedae1c89">
      <Terms xmlns="http://schemas.microsoft.com/office/infopath/2007/PartnerControls"/>
    </lcf76f155ced4ddcb4097134ff3c332f>
    <TaxCatchAll xmlns="e21b81ae-cb74-4ea3-ba31-0c14512f3eb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717BD01FCBE9E43811C57B23DE02ABD" ma:contentTypeVersion="16" ma:contentTypeDescription="Crear nuevo documento." ma:contentTypeScope="" ma:versionID="546c4cbd3679b0869b2a4dbef2e9bb3b">
  <xsd:schema xmlns:xsd="http://www.w3.org/2001/XMLSchema" xmlns:xs="http://www.w3.org/2001/XMLSchema" xmlns:p="http://schemas.microsoft.com/office/2006/metadata/properties" xmlns:ns2="85bb524e-b85d-491a-bb60-29fbedae1c89" xmlns:ns3="e21b81ae-cb74-4ea3-ba31-0c14512f3ebc" targetNamespace="http://schemas.microsoft.com/office/2006/metadata/properties" ma:root="true" ma:fieldsID="9f4aa880c01d31bc8c9295016e5c3228" ns2:_="" ns3:_="">
    <xsd:import namespace="85bb524e-b85d-491a-bb60-29fbedae1c89"/>
    <xsd:import namespace="e21b81ae-cb74-4ea3-ba31-0c14512f3eb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TaxCatchAll" minOccurs="0"/>
                <xsd:element ref="ns2:lcf76f155ced4ddcb4097134ff3c332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bb524e-b85d-491a-bb60-29fbedae1c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f7d0aa0b-a1c1-44dc-87c9-06895a2318c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21b81ae-cb74-4ea3-ba31-0c14512f3ebc"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6372abe5-f5f3-4cd9-aebe-2926b5655b56}" ma:internalName="TaxCatchAll" ma:showField="CatchAllData" ma:web="e21b81ae-cb74-4ea3-ba31-0c14512f3ebc">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1456B2-E2B5-452D-9EA1-27A37E42F4B6}">
  <ds:schemaRefs>
    <ds:schemaRef ds:uri="http://schemas.microsoft.com/sharepoint/v3/contenttype/forms"/>
  </ds:schemaRefs>
</ds:datastoreItem>
</file>

<file path=customXml/itemProps2.xml><?xml version="1.0" encoding="utf-8"?>
<ds:datastoreItem xmlns:ds="http://schemas.openxmlformats.org/officeDocument/2006/customXml" ds:itemID="{3025378A-3E2F-4118-8F98-23343609E7ED}">
  <ds:schemaRef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terms/"/>
    <ds:schemaRef ds:uri="85bb524e-b85d-491a-bb60-29fbedae1c89"/>
    <ds:schemaRef ds:uri="http://schemas.microsoft.com/office/2006/documentManagement/types"/>
    <ds:schemaRef ds:uri="e21b81ae-cb74-4ea3-ba31-0c14512f3ebc"/>
    <ds:schemaRef ds:uri="http://www.w3.org/XML/1998/namespace"/>
    <ds:schemaRef ds:uri="http://purl.org/dc/dcmitype/"/>
  </ds:schemaRefs>
</ds:datastoreItem>
</file>

<file path=customXml/itemProps3.xml><?xml version="1.0" encoding="utf-8"?>
<ds:datastoreItem xmlns:ds="http://schemas.openxmlformats.org/officeDocument/2006/customXml" ds:itemID="{6BD173E0-BC5B-4704-986B-F23DCDACC8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bb524e-b85d-491a-bb60-29fbedae1c89"/>
    <ds:schemaRef ds:uri="e21b81ae-cb74-4ea3-ba31-0c14512f3e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vt:i4>
      </vt:variant>
    </vt:vector>
  </HeadingPairs>
  <TitlesOfParts>
    <vt:vector size="15" baseType="lpstr">
      <vt:lpstr>INSTRUCCIONES GENERALES</vt:lpstr>
      <vt:lpstr>Acuerdo de Agrupación</vt:lpstr>
      <vt:lpstr>Personal y empleo</vt:lpstr>
      <vt:lpstr>Fase proyecto v0 (Plan Negocio)</vt:lpstr>
      <vt:lpstr>Fase construcción(Plan Negocio)</vt:lpstr>
      <vt:lpstr>Fase explotación (Plan Negocio)</vt:lpstr>
      <vt:lpstr>Plan de Negocio</vt:lpstr>
      <vt:lpstr>Presupuesto Total</vt:lpstr>
      <vt:lpstr>Entidad representante</vt:lpstr>
      <vt:lpstr>Entidad 2</vt:lpstr>
      <vt:lpstr>Entidad 3</vt:lpstr>
      <vt:lpstr>Entidad 4</vt:lpstr>
      <vt:lpstr>Entidad 5</vt:lpstr>
      <vt:lpstr>Tablas</vt:lpstr>
      <vt:lpstr>'Acuerdo de Agrupación'!Área_de_impresión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Suardiaz, Gonzalo</dc:creator>
  <cp:keywords/>
  <dc:description/>
  <cp:lastModifiedBy>SGPEN_15</cp:lastModifiedBy>
  <cp:revision/>
  <cp:lastPrinted>2023-01-17T10:16:56Z</cp:lastPrinted>
  <dcterms:created xsi:type="dcterms:W3CDTF">2021-07-26T16:03:24Z</dcterms:created>
  <dcterms:modified xsi:type="dcterms:W3CDTF">2023-03-17T08:21:14Z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2021-07-26T16:03:24Z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631f9df3-c1d9-4802-b046-ec4956de3f8e</vt:lpwstr>
  </property>
  <property fmtid="{D5CDD505-2E9C-101B-9397-08002B2CF9AE}" pid="8" name="MSIP_Label_ea60d57e-af5b-4752-ac57-3e4f28ca11dc_ContentBits">
    <vt:lpwstr>0</vt:lpwstr>
  </property>
  <property fmtid="{D5CDD505-2E9C-101B-9397-08002B2CF9AE}" pid="9" name="ContentTypeId">
    <vt:lpwstr>0x010100C51E8F8042E04C4F8B6B1A9BC5B65D4B</vt:lpwstr>
  </property>
  <property fmtid="{D5CDD505-2E9C-101B-9397-08002B2CF9AE}" pid="10" name="MediaServiceImageTags">
    <vt:lpwstr/>
  </property>
</Properties>
</file>